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226"/>
  <workbookPr defaultThemeVersion="166925"/>
  <mc:AlternateContent xmlns:mc="http://schemas.openxmlformats.org/markup-compatibility/2006">
    <mc:Choice Requires="x15">
      <x15ac:absPath xmlns:x15ac="http://schemas.microsoft.com/office/spreadsheetml/2010/11/ac" url="C:\Users\ruttan\Desktop\"/>
    </mc:Choice>
  </mc:AlternateContent>
  <xr:revisionPtr revIDLastSave="0" documentId="13_ncr:1_{EB4536BC-0894-425E-B671-B70E46E3B157}" xr6:coauthVersionLast="32" xr6:coauthVersionMax="32" xr10:uidLastSave="{00000000-0000-0000-0000-000000000000}"/>
  <bookViews>
    <workbookView xWindow="0" yWindow="0" windowWidth="18765" windowHeight="8355" tabRatio="994" firstSheet="1" activeTab="1" xr2:uid="{00000000-000D-0000-FFFF-FFFF00000000}"/>
  </bookViews>
  <sheets>
    <sheet name="UsageNotes" sheetId="1" r:id="rId1"/>
    <sheet name="CurriculumDetail" sheetId="2" r:id="rId2"/>
    <sheet name="CurriculumSummary" sheetId="3" r:id="rId3"/>
    <sheet name="CoreCoverage" sheetId="4" r:id="rId4"/>
    <sheet name="KUMap" sheetId="5" r:id="rId5"/>
    <sheet name="LearningOutcomes" sheetId="6" r:id="rId6"/>
    <sheet name="ModificationNotes" sheetId="7" r:id="rId7"/>
  </sheets>
  <definedNames>
    <definedName name="_col1">#REF!</definedName>
    <definedName name="_Col2">#REF!</definedName>
    <definedName name="id.12b5c88c11ba">LearningOutcomes!$F$873</definedName>
    <definedName name="id.35fa8bd88dd8">LearningOutcomes!#REF!</definedName>
    <definedName name="id.e26ebf1d16c7">LearningOutcomes!$F$872</definedName>
  </definedNames>
  <calcPr calcId="179017"/>
</workbook>
</file>

<file path=xl/calcChain.xml><?xml version="1.0" encoding="utf-8"?>
<calcChain xmlns="http://schemas.openxmlformats.org/spreadsheetml/2006/main">
  <c r="AZ982" i="2" l="1"/>
  <c r="AW982" i="2"/>
  <c r="AU982" i="2"/>
  <c r="AZ981" i="2"/>
  <c r="AM981" i="2"/>
  <c r="AZ977" i="2"/>
  <c r="AW977" i="2"/>
  <c r="AU977" i="2"/>
  <c r="AZ976" i="2"/>
  <c r="AM976" i="2"/>
  <c r="AM975" i="2"/>
  <c r="F153" i="2"/>
  <c r="F154" i="2"/>
  <c r="AT982" i="2"/>
  <c r="BA982" i="2"/>
  <c r="AO75" i="2"/>
  <c r="AS982" i="2"/>
  <c r="AX981" i="2"/>
  <c r="AM75" i="2"/>
  <c r="AL75" i="2"/>
  <c r="AN75" i="2"/>
  <c r="AT977" i="2"/>
  <c r="AV982" i="2"/>
  <c r="AX982" i="2"/>
  <c r="BA977" i="2"/>
  <c r="AS977" i="2"/>
  <c r="AX976" i="2"/>
  <c r="AX977" i="2"/>
  <c r="AR977" i="2"/>
  <c r="AV977" i="2"/>
  <c r="AZ1442" i="2" l="1"/>
  <c r="AW1442" i="2"/>
  <c r="AU1442" i="2"/>
  <c r="AZ1441" i="2"/>
  <c r="AM1441" i="2"/>
  <c r="AZ1433" i="2"/>
  <c r="AW1433" i="2"/>
  <c r="AU1433" i="2"/>
  <c r="AZ1432" i="2"/>
  <c r="AZ1425" i="2"/>
  <c r="AW1425" i="2"/>
  <c r="AU1425" i="2"/>
  <c r="AZ1424" i="2"/>
  <c r="AZ1419" i="2"/>
  <c r="AW1419" i="2"/>
  <c r="AU1419" i="2"/>
  <c r="AZ1418" i="2"/>
  <c r="AZ1409" i="2"/>
  <c r="AW1409" i="2"/>
  <c r="AU1409" i="2"/>
  <c r="AZ1408" i="2"/>
  <c r="AZ1397" i="2"/>
  <c r="AW1397" i="2"/>
  <c r="AU1397" i="2"/>
  <c r="AZ1396" i="2"/>
  <c r="AZ1388" i="2"/>
  <c r="AW1388" i="2"/>
  <c r="AU1388" i="2"/>
  <c r="AZ1387" i="2"/>
  <c r="AM1373" i="2"/>
  <c r="AZ1374" i="2"/>
  <c r="AW1374" i="2"/>
  <c r="AU1374" i="2"/>
  <c r="AZ1373" i="2"/>
  <c r="AL1356" i="2"/>
  <c r="AZ1357" i="2"/>
  <c r="AW1357" i="2"/>
  <c r="AU1357" i="2"/>
  <c r="AZ1356" i="2"/>
  <c r="AZ1350" i="2"/>
  <c r="AW1350" i="2"/>
  <c r="AU1350" i="2"/>
  <c r="AZ1349" i="2"/>
  <c r="AM1349" i="2"/>
  <c r="AZ1339" i="2"/>
  <c r="AW1339" i="2"/>
  <c r="AU1339" i="2"/>
  <c r="AZ1338" i="2"/>
  <c r="AZ1333" i="2"/>
  <c r="AW1333" i="2"/>
  <c r="AU1333" i="2"/>
  <c r="AZ1332" i="2"/>
  <c r="AM1332" i="2"/>
  <c r="AZ1326" i="2"/>
  <c r="AW1326" i="2"/>
  <c r="AU1326" i="2"/>
  <c r="AZ1325" i="2"/>
  <c r="AM1325" i="2"/>
  <c r="AZ1321" i="2"/>
  <c r="AW1321" i="2"/>
  <c r="AU1321" i="2"/>
  <c r="AZ1320" i="2"/>
  <c r="AM1320" i="2"/>
  <c r="AM1315" i="2"/>
  <c r="AZ1316" i="2"/>
  <c r="AW1316" i="2"/>
  <c r="AU1316" i="2"/>
  <c r="AZ1315" i="2"/>
  <c r="AZ1310" i="2"/>
  <c r="AW1310" i="2"/>
  <c r="AU1310" i="2"/>
  <c r="AZ1309" i="2"/>
  <c r="AL1309" i="2"/>
  <c r="AZ1296" i="2"/>
  <c r="AW1296" i="2"/>
  <c r="AU1296" i="2"/>
  <c r="AZ1295" i="2"/>
  <c r="AL1295" i="2"/>
  <c r="AZ1288" i="2"/>
  <c r="AW1288" i="2"/>
  <c r="AU1288" i="2"/>
  <c r="AZ1287" i="2"/>
  <c r="AL1287" i="2"/>
  <c r="AL1280" i="2"/>
  <c r="AZ1281" i="2"/>
  <c r="AW1281" i="2"/>
  <c r="AU1281" i="2"/>
  <c r="AZ1280" i="2"/>
  <c r="AZ1271" i="2"/>
  <c r="AW1271" i="2"/>
  <c r="AU1271" i="2"/>
  <c r="AZ1270" i="2"/>
  <c r="AZ1264" i="2"/>
  <c r="AW1264" i="2"/>
  <c r="AU1264" i="2"/>
  <c r="AZ1263" i="2"/>
  <c r="AZ1255" i="2"/>
  <c r="AW1255" i="2"/>
  <c r="AU1255" i="2"/>
  <c r="AZ1254" i="2"/>
  <c r="AM1254" i="2"/>
  <c r="AM1176" i="2"/>
  <c r="AZ1177" i="2"/>
  <c r="AW1177" i="2"/>
  <c r="AU1177" i="2"/>
  <c r="AZ1176" i="2"/>
  <c r="AZ1247" i="2"/>
  <c r="AW1247" i="2"/>
  <c r="AU1247" i="2"/>
  <c r="AZ1246" i="2"/>
  <c r="AZ1228" i="2"/>
  <c r="AW1228" i="2"/>
  <c r="AU1228" i="2"/>
  <c r="AZ1227" i="2"/>
  <c r="AZ1217" i="2"/>
  <c r="AW1217" i="2"/>
  <c r="AU1217" i="2"/>
  <c r="AZ1216" i="2"/>
  <c r="AM1208" i="2"/>
  <c r="AZ1192" i="2"/>
  <c r="AW1192" i="2"/>
  <c r="AU1192" i="2"/>
  <c r="AZ1191" i="2"/>
  <c r="AZ1169" i="2"/>
  <c r="AW1169" i="2"/>
  <c r="AU1169" i="2"/>
  <c r="AZ1168" i="2"/>
  <c r="AZ1142" i="2"/>
  <c r="AW1142" i="2"/>
  <c r="AU1142" i="2"/>
  <c r="AZ1141" i="2"/>
  <c r="AZ1126" i="2"/>
  <c r="AW1126" i="2"/>
  <c r="AU1126" i="2"/>
  <c r="AZ1125" i="2"/>
  <c r="AL1125" i="2"/>
  <c r="AZ1112" i="2"/>
  <c r="AW1112" i="2"/>
  <c r="AU1112" i="2"/>
  <c r="AZ1111" i="2"/>
  <c r="AL1111" i="2"/>
  <c r="AL1102" i="2"/>
  <c r="AZ1103" i="2"/>
  <c r="AW1103" i="2"/>
  <c r="AU1103" i="2"/>
  <c r="AZ1102" i="2"/>
  <c r="AZ1092" i="2"/>
  <c r="AW1092" i="2"/>
  <c r="AU1092" i="2"/>
  <c r="AZ1091" i="2"/>
  <c r="AZ1079" i="2"/>
  <c r="AW1079" i="2"/>
  <c r="AU1079" i="2"/>
  <c r="AZ1078" i="2"/>
  <c r="AZ1075" i="2"/>
  <c r="AW1075" i="2"/>
  <c r="AU1075" i="2"/>
  <c r="AZ1074" i="2"/>
  <c r="AZ1068" i="2"/>
  <c r="AW1068" i="2"/>
  <c r="AU1068" i="2"/>
  <c r="AZ1067" i="2"/>
  <c r="AZ1059" i="2"/>
  <c r="AW1059" i="2"/>
  <c r="AU1059" i="2"/>
  <c r="AZ1058" i="2"/>
  <c r="AZ1051" i="2"/>
  <c r="AW1051" i="2"/>
  <c r="AU1051" i="2"/>
  <c r="AZ1050" i="2"/>
  <c r="AZ1046" i="2"/>
  <c r="AW1046" i="2"/>
  <c r="AU1046" i="2"/>
  <c r="AZ1045" i="2"/>
  <c r="AZ1041" i="2"/>
  <c r="AW1041" i="2"/>
  <c r="AU1041" i="2"/>
  <c r="AZ1040" i="2"/>
  <c r="AZ1033" i="2"/>
  <c r="AW1033" i="2"/>
  <c r="AU1033" i="2"/>
  <c r="AZ1032" i="2"/>
  <c r="AH1033" i="2"/>
  <c r="AE1033" i="2"/>
  <c r="AC1033" i="2"/>
  <c r="AH1032" i="2"/>
  <c r="U1032" i="2"/>
  <c r="AZ1026" i="2"/>
  <c r="AW1026" i="2"/>
  <c r="AU1026" i="2"/>
  <c r="AZ1025" i="2"/>
  <c r="AZ1019" i="2"/>
  <c r="AW1019" i="2"/>
  <c r="AU1019" i="2"/>
  <c r="AZ1018" i="2"/>
  <c r="AZ1015" i="2"/>
  <c r="AW1015" i="2"/>
  <c r="AU1015" i="2"/>
  <c r="AZ1014" i="2"/>
  <c r="AZ1010" i="2"/>
  <c r="AW1010" i="2"/>
  <c r="AU1010" i="2"/>
  <c r="AZ1009" i="2"/>
  <c r="AM1009" i="2"/>
  <c r="AZ1002" i="2"/>
  <c r="AW1002" i="2"/>
  <c r="AU1002" i="2"/>
  <c r="AZ1001" i="2"/>
  <c r="AM1001" i="2"/>
  <c r="AZ996" i="2"/>
  <c r="AW996" i="2"/>
  <c r="AU996" i="2"/>
  <c r="AZ995" i="2"/>
  <c r="AM995" i="2"/>
  <c r="AZ969" i="2"/>
  <c r="AW969" i="2"/>
  <c r="AU969" i="2"/>
  <c r="AZ968" i="2"/>
  <c r="AM968" i="2"/>
  <c r="AZ960" i="2"/>
  <c r="AW960" i="2"/>
  <c r="AU960" i="2"/>
  <c r="AZ959" i="2"/>
  <c r="AM959" i="2"/>
  <c r="AZ952" i="2"/>
  <c r="AW952" i="2"/>
  <c r="AU952" i="2"/>
  <c r="AZ951" i="2"/>
  <c r="AZ945" i="2"/>
  <c r="AW945" i="2"/>
  <c r="AU945" i="2"/>
  <c r="AZ944" i="2"/>
  <c r="AZ934" i="2"/>
  <c r="AW934" i="2"/>
  <c r="AU934" i="2"/>
  <c r="AZ933" i="2"/>
  <c r="AZ925" i="2"/>
  <c r="AW925" i="2"/>
  <c r="AU925" i="2"/>
  <c r="AZ924" i="2"/>
  <c r="AZ915" i="2"/>
  <c r="AW915" i="2"/>
  <c r="AU915" i="2"/>
  <c r="AZ914" i="2"/>
  <c r="AZ902" i="2"/>
  <c r="AW902" i="2"/>
  <c r="AU902" i="2"/>
  <c r="AZ901" i="2"/>
  <c r="AM900" i="2"/>
  <c r="AZ888" i="2"/>
  <c r="AW888" i="2"/>
  <c r="AU888" i="2"/>
  <c r="AZ887" i="2"/>
  <c r="AM887" i="2"/>
  <c r="AL879" i="2"/>
  <c r="AL878" i="2"/>
  <c r="AZ879" i="2"/>
  <c r="AZ880" i="2"/>
  <c r="AW880" i="2"/>
  <c r="AU880" i="2"/>
  <c r="AZ875" i="2"/>
  <c r="AW875" i="2"/>
  <c r="AU875" i="2"/>
  <c r="AZ874" i="2"/>
  <c r="AZ870" i="2"/>
  <c r="AW870" i="2"/>
  <c r="AU870" i="2"/>
  <c r="AZ869" i="2"/>
  <c r="AZ865" i="2"/>
  <c r="AW865" i="2"/>
  <c r="AU865" i="2"/>
  <c r="AZ864" i="2"/>
  <c r="AZ859" i="2"/>
  <c r="AW859" i="2"/>
  <c r="AU859" i="2"/>
  <c r="AZ858" i="2"/>
  <c r="AZ851" i="2"/>
  <c r="AW851" i="2"/>
  <c r="AU851" i="2"/>
  <c r="AZ850" i="2"/>
  <c r="AZ845" i="2"/>
  <c r="AW845" i="2"/>
  <c r="AU845" i="2"/>
  <c r="AZ844" i="2"/>
  <c r="AZ841" i="2"/>
  <c r="AW841" i="2"/>
  <c r="AU841" i="2"/>
  <c r="AZ840" i="2"/>
  <c r="AZ836" i="2"/>
  <c r="AW836" i="2"/>
  <c r="AU836" i="2"/>
  <c r="AZ835" i="2"/>
  <c r="BA831" i="2"/>
  <c r="AX831" i="2"/>
  <c r="AV831" i="2"/>
  <c r="BA830" i="2"/>
  <c r="AZ825" i="2"/>
  <c r="AW825" i="2"/>
  <c r="AU825" i="2"/>
  <c r="AZ824" i="2"/>
  <c r="AZ816" i="2"/>
  <c r="AW816" i="2"/>
  <c r="AU816" i="2"/>
  <c r="AZ815" i="2"/>
  <c r="AZ810" i="2"/>
  <c r="AW810" i="2"/>
  <c r="AU810" i="2"/>
  <c r="AZ809" i="2"/>
  <c r="AM809" i="2"/>
  <c r="AZ804" i="2"/>
  <c r="AW804" i="2"/>
  <c r="AU804" i="2"/>
  <c r="AZ803" i="2"/>
  <c r="AM803" i="2"/>
  <c r="AZ796" i="2"/>
  <c r="AW796" i="2"/>
  <c r="AU796" i="2"/>
  <c r="AZ795" i="2"/>
  <c r="AM795" i="2"/>
  <c r="AM786" i="2"/>
  <c r="AZ787" i="2"/>
  <c r="AW787" i="2"/>
  <c r="AU787" i="2"/>
  <c r="AZ786" i="2"/>
  <c r="AZ778" i="2"/>
  <c r="AW778" i="2"/>
  <c r="AU778" i="2"/>
  <c r="AZ777" i="2"/>
  <c r="AL777" i="2"/>
  <c r="AL768" i="2"/>
  <c r="AZ769" i="2"/>
  <c r="AW769" i="2"/>
  <c r="AU769" i="2"/>
  <c r="AZ768" i="2"/>
  <c r="AZ762" i="2"/>
  <c r="AW762" i="2"/>
  <c r="AU762" i="2"/>
  <c r="AZ761" i="2"/>
  <c r="AZ755" i="2"/>
  <c r="AW755" i="2"/>
  <c r="AU755" i="2"/>
  <c r="AZ754" i="2"/>
  <c r="AM754" i="2"/>
  <c r="AZ751" i="2"/>
  <c r="AW751" i="2"/>
  <c r="AU751" i="2"/>
  <c r="AZ750" i="2"/>
  <c r="AM750" i="2"/>
  <c r="AZ745" i="2"/>
  <c r="AW745" i="2"/>
  <c r="AU745" i="2"/>
  <c r="AZ744" i="2"/>
  <c r="AM744" i="2"/>
  <c r="AZ739" i="2"/>
  <c r="AW739" i="2"/>
  <c r="AU739" i="2"/>
  <c r="AZ738" i="2"/>
  <c r="AM738" i="2"/>
  <c r="AM733" i="2"/>
  <c r="AZ734" i="2"/>
  <c r="AW734" i="2"/>
  <c r="AU734" i="2"/>
  <c r="AZ733" i="2"/>
  <c r="AZ729" i="2"/>
  <c r="AW729" i="2"/>
  <c r="AU729" i="2"/>
  <c r="AZ728" i="2"/>
  <c r="AL728" i="2"/>
  <c r="AL723" i="2"/>
  <c r="AZ724" i="2"/>
  <c r="AW724" i="2"/>
  <c r="AU724" i="2"/>
  <c r="AZ723" i="2"/>
  <c r="AZ718" i="2"/>
  <c r="AW718" i="2"/>
  <c r="AU718" i="2"/>
  <c r="AZ717" i="2"/>
  <c r="AZ705" i="2"/>
  <c r="AW705" i="2"/>
  <c r="AU705" i="2"/>
  <c r="AZ704" i="2"/>
  <c r="AZ696" i="2"/>
  <c r="AW696" i="2"/>
  <c r="AU696" i="2"/>
  <c r="AZ695" i="2"/>
  <c r="AZ687" i="2"/>
  <c r="AW687" i="2"/>
  <c r="AU687" i="2"/>
  <c r="AZ686" i="2"/>
  <c r="AZ680" i="2"/>
  <c r="AW680" i="2"/>
  <c r="AU680" i="2"/>
  <c r="AZ679" i="2"/>
  <c r="AZ673" i="2"/>
  <c r="AW673" i="2"/>
  <c r="AU673" i="2"/>
  <c r="AZ672" i="2"/>
  <c r="AZ662" i="2"/>
  <c r="AW662" i="2"/>
  <c r="AU662" i="2"/>
  <c r="AZ661" i="2"/>
  <c r="AZ650" i="2"/>
  <c r="AW650" i="2"/>
  <c r="AU650" i="2"/>
  <c r="AZ649" i="2"/>
  <c r="AZ642" i="2"/>
  <c r="AW642" i="2"/>
  <c r="AU642" i="2"/>
  <c r="AZ641" i="2"/>
  <c r="AM641" i="2"/>
  <c r="AZ635" i="2"/>
  <c r="AW635" i="2"/>
  <c r="AU635" i="2"/>
  <c r="AZ634" i="2"/>
  <c r="AM634" i="2"/>
  <c r="AZ629" i="2"/>
  <c r="AW629" i="2"/>
  <c r="AU629" i="2"/>
  <c r="AZ628" i="2"/>
  <c r="AM628" i="2"/>
  <c r="AZ619" i="2"/>
  <c r="AW619" i="2"/>
  <c r="AU619" i="2"/>
  <c r="AZ618" i="2"/>
  <c r="AM618" i="2"/>
  <c r="AZ614" i="2"/>
  <c r="AW614" i="2"/>
  <c r="AU614" i="2"/>
  <c r="AZ613" i="2"/>
  <c r="AM613" i="2"/>
  <c r="AZ606" i="2"/>
  <c r="AW606" i="2"/>
  <c r="AU606" i="2"/>
  <c r="AZ605" i="2"/>
  <c r="AZ599" i="2"/>
  <c r="AW599" i="2"/>
  <c r="AU599" i="2"/>
  <c r="AZ598" i="2"/>
  <c r="AZ589" i="2"/>
  <c r="AW589" i="2"/>
  <c r="AU589" i="2"/>
  <c r="AZ588" i="2"/>
  <c r="AZ578" i="2"/>
  <c r="AW578" i="2"/>
  <c r="AU578" i="2"/>
  <c r="AZ577" i="2"/>
  <c r="AZ571" i="2"/>
  <c r="AW571" i="2"/>
  <c r="AU571" i="2"/>
  <c r="AZ570" i="2"/>
  <c r="AZ562" i="2"/>
  <c r="AW562" i="2"/>
  <c r="AU562" i="2"/>
  <c r="AZ561" i="2"/>
  <c r="AZ554" i="2"/>
  <c r="AW554" i="2"/>
  <c r="AU554" i="2"/>
  <c r="AZ553" i="2"/>
  <c r="AZ539" i="2"/>
  <c r="AW539" i="2"/>
  <c r="AU539" i="2"/>
  <c r="AZ538" i="2"/>
  <c r="AZ531" i="2"/>
  <c r="AW531" i="2"/>
  <c r="AU531" i="2"/>
  <c r="AZ530" i="2"/>
  <c r="AM530" i="2"/>
  <c r="AZ521" i="2"/>
  <c r="AW521" i="2"/>
  <c r="AU521" i="2"/>
  <c r="AZ520" i="2"/>
  <c r="AM520" i="2"/>
  <c r="AZ510" i="2"/>
  <c r="AW510" i="2"/>
  <c r="AU510" i="2"/>
  <c r="AZ509" i="2"/>
  <c r="AM509" i="2"/>
  <c r="AZ495" i="2"/>
  <c r="AW495" i="2"/>
  <c r="AU495" i="2"/>
  <c r="AZ494" i="2"/>
  <c r="AM494" i="2"/>
  <c r="AZ488" i="2"/>
  <c r="AW488" i="2"/>
  <c r="AU488" i="2"/>
  <c r="AZ487" i="2"/>
  <c r="AZ471" i="2"/>
  <c r="AW471" i="2"/>
  <c r="AU471" i="2"/>
  <c r="AZ470" i="2"/>
  <c r="AZ462" i="2"/>
  <c r="AW462" i="2"/>
  <c r="AU462" i="2"/>
  <c r="AZ461" i="2"/>
  <c r="AZ452" i="2"/>
  <c r="AW452" i="2"/>
  <c r="AU452" i="2"/>
  <c r="AZ451" i="2"/>
  <c r="AZ446" i="2"/>
  <c r="AW446" i="2"/>
  <c r="AU446" i="2"/>
  <c r="AZ445" i="2"/>
  <c r="AZ430" i="2"/>
  <c r="AW430" i="2"/>
  <c r="AU430" i="2"/>
  <c r="AZ429" i="2"/>
  <c r="AZ419" i="2"/>
  <c r="AW419" i="2"/>
  <c r="AU419" i="2"/>
  <c r="AZ418" i="2"/>
  <c r="AM418" i="2"/>
  <c r="AZ411" i="2"/>
  <c r="AW411" i="2"/>
  <c r="AU411" i="2"/>
  <c r="AZ410" i="2"/>
  <c r="AM395" i="2"/>
  <c r="AZ396" i="2"/>
  <c r="AW396" i="2"/>
  <c r="AU396" i="2"/>
  <c r="AZ395" i="2"/>
  <c r="AL380" i="2"/>
  <c r="AZ381" i="2"/>
  <c r="AW381" i="2"/>
  <c r="AU381" i="2"/>
  <c r="AZ380" i="2"/>
  <c r="AZ374" i="2"/>
  <c r="AW374" i="2"/>
  <c r="AU374" i="2"/>
  <c r="AZ373" i="2"/>
  <c r="AZ366" i="2"/>
  <c r="AW366" i="2"/>
  <c r="AU366" i="2"/>
  <c r="AZ365" i="2"/>
  <c r="AZ361" i="2"/>
  <c r="AW361" i="2"/>
  <c r="AU361" i="2"/>
  <c r="AZ360" i="2"/>
  <c r="AZ354" i="2"/>
  <c r="AW354" i="2"/>
  <c r="AU354" i="2"/>
  <c r="AZ353" i="2"/>
  <c r="AZ348" i="2"/>
  <c r="AW348" i="2"/>
  <c r="AU348" i="2"/>
  <c r="AZ347" i="2"/>
  <c r="AZ342" i="2"/>
  <c r="AW342" i="2"/>
  <c r="AU342" i="2"/>
  <c r="AZ341" i="2"/>
  <c r="AZ337" i="2"/>
  <c r="AW337" i="2"/>
  <c r="AU337" i="2"/>
  <c r="AZ336" i="2"/>
  <c r="AZ330" i="2"/>
  <c r="AW330" i="2"/>
  <c r="AU330" i="2"/>
  <c r="AZ329" i="2"/>
  <c r="AM323" i="2"/>
  <c r="AZ324" i="2"/>
  <c r="AW324" i="2"/>
  <c r="AU324" i="2"/>
  <c r="AZ323" i="2"/>
  <c r="AL317" i="2"/>
  <c r="AZ318" i="2"/>
  <c r="AW318" i="2"/>
  <c r="AU318" i="2"/>
  <c r="AZ317" i="2"/>
  <c r="AZ312" i="2"/>
  <c r="AW312" i="2"/>
  <c r="AU312" i="2"/>
  <c r="AZ311" i="2"/>
  <c r="AZ303" i="2"/>
  <c r="AW303" i="2"/>
  <c r="AU303" i="2"/>
  <c r="AZ302" i="2"/>
  <c r="AZ294" i="2"/>
  <c r="AW294" i="2"/>
  <c r="AU294" i="2"/>
  <c r="AZ293" i="2"/>
  <c r="AZ284" i="2"/>
  <c r="AW284" i="2"/>
  <c r="AU284" i="2"/>
  <c r="AZ283" i="2"/>
  <c r="AZ275" i="2"/>
  <c r="AW275" i="2"/>
  <c r="AU275" i="2"/>
  <c r="AZ274" i="2"/>
  <c r="AZ259" i="2"/>
  <c r="AW259" i="2"/>
  <c r="AU259" i="2"/>
  <c r="AZ258" i="2"/>
  <c r="AZ248" i="2"/>
  <c r="AW248" i="2"/>
  <c r="AU248" i="2"/>
  <c r="AZ247" i="2"/>
  <c r="AM247" i="2"/>
  <c r="AZ239" i="2"/>
  <c r="AW239" i="2"/>
  <c r="AU239" i="2"/>
  <c r="AZ238" i="2"/>
  <c r="AM238" i="2"/>
  <c r="AM237" i="2"/>
  <c r="AZ231" i="2"/>
  <c r="AW231" i="2"/>
  <c r="AU231" i="2"/>
  <c r="AZ230" i="2"/>
  <c r="AL230" i="2"/>
  <c r="AZ222" i="2"/>
  <c r="AW222" i="2"/>
  <c r="AU222" i="2"/>
  <c r="AZ221" i="2"/>
  <c r="AM221" i="2"/>
  <c r="AZ213" i="2"/>
  <c r="AW213" i="2"/>
  <c r="AU213" i="2"/>
  <c r="AZ212" i="2"/>
  <c r="AL212" i="2"/>
  <c r="AL204" i="2"/>
  <c r="AZ205" i="2"/>
  <c r="AW205" i="2"/>
  <c r="AU205" i="2"/>
  <c r="AZ204" i="2"/>
  <c r="AZ200" i="2"/>
  <c r="AW200" i="2"/>
  <c r="AU200" i="2"/>
  <c r="AZ199" i="2"/>
  <c r="AZ194" i="2"/>
  <c r="AW194" i="2"/>
  <c r="AU194" i="2"/>
  <c r="AZ193" i="2"/>
  <c r="AZ185" i="2"/>
  <c r="AW185" i="2"/>
  <c r="AU185" i="2"/>
  <c r="AZ184" i="2"/>
  <c r="AZ177" i="2"/>
  <c r="AW177" i="2"/>
  <c r="AU177" i="2"/>
  <c r="AZ176" i="2"/>
  <c r="AZ163" i="2"/>
  <c r="AW163" i="2"/>
  <c r="AU163" i="2"/>
  <c r="AZ162" i="2"/>
  <c r="AL150" i="2"/>
  <c r="AZ151" i="2"/>
  <c r="AW151" i="2"/>
  <c r="AU151" i="2"/>
  <c r="AZ150" i="2"/>
  <c r="AZ143" i="2"/>
  <c r="AW143" i="2"/>
  <c r="AU143" i="2"/>
  <c r="AZ142" i="2"/>
  <c r="AZ135" i="2"/>
  <c r="AW135" i="2"/>
  <c r="AU135" i="2"/>
  <c r="AZ134" i="2"/>
  <c r="AZ128" i="2"/>
  <c r="AW128" i="2"/>
  <c r="AU128" i="2"/>
  <c r="AZ127" i="2"/>
  <c r="AZ122" i="2"/>
  <c r="AW122" i="2"/>
  <c r="AU122" i="2"/>
  <c r="AZ121" i="2"/>
  <c r="AM121" i="2"/>
  <c r="AZ113" i="2"/>
  <c r="AW113" i="2"/>
  <c r="AU113" i="2"/>
  <c r="AZ112" i="2"/>
  <c r="AM112" i="2"/>
  <c r="AZ105" i="2"/>
  <c r="AW105" i="2"/>
  <c r="AU105" i="2"/>
  <c r="AZ104" i="2"/>
  <c r="AM104" i="2"/>
  <c r="AZ93" i="2"/>
  <c r="AW93" i="2"/>
  <c r="AU93" i="2"/>
  <c r="AZ92" i="2"/>
  <c r="AM92" i="2"/>
  <c r="AZ84" i="2"/>
  <c r="AW84" i="2"/>
  <c r="AU84" i="2"/>
  <c r="AZ83" i="2"/>
  <c r="AM83" i="2"/>
  <c r="AZ70" i="2"/>
  <c r="AW70" i="2"/>
  <c r="AU70" i="2"/>
  <c r="AZ69" i="2"/>
  <c r="AZ62" i="2"/>
  <c r="AW62" i="2"/>
  <c r="AU62" i="2"/>
  <c r="AZ61" i="2"/>
  <c r="AZ55" i="2"/>
  <c r="AW55" i="2"/>
  <c r="AU55" i="2"/>
  <c r="AZ54" i="2"/>
  <c r="AM54" i="2"/>
  <c r="AZ46" i="2"/>
  <c r="AW46" i="2"/>
  <c r="AU46" i="2"/>
  <c r="AZ45" i="2"/>
  <c r="AM45" i="2"/>
  <c r="AZ32" i="2"/>
  <c r="AW32" i="2"/>
  <c r="AU32" i="2"/>
  <c r="AZ31" i="2"/>
  <c r="AM31" i="2"/>
  <c r="AM19" i="2"/>
  <c r="AZ20" i="2"/>
  <c r="AW20" i="2"/>
  <c r="AU20" i="2"/>
  <c r="AZ19" i="2"/>
  <c r="AV976" i="2"/>
  <c r="AT755" i="2"/>
  <c r="AT718" i="2"/>
  <c r="AT589" i="2"/>
  <c r="AT650" i="2"/>
  <c r="AT925" i="2"/>
  <c r="AT510" i="2"/>
  <c r="AT128" i="2"/>
  <c r="AQ75" i="2"/>
  <c r="AT1316" i="2"/>
  <c r="AS755" i="2"/>
  <c r="BA925" i="2"/>
  <c r="AT1041" i="2"/>
  <c r="AT200" i="2"/>
  <c r="AT673" i="2"/>
  <c r="BA1041" i="2"/>
  <c r="AR1041" i="2"/>
  <c r="AT1247" i="2"/>
  <c r="AT841" i="2"/>
  <c r="AT1339" i="2"/>
  <c r="AT430" i="2"/>
  <c r="AT337" i="2"/>
  <c r="AT324" i="2"/>
  <c r="AS128" i="2"/>
  <c r="AT1409" i="2"/>
  <c r="AT696" i="2"/>
  <c r="AS430" i="2"/>
  <c r="AT411" i="2"/>
  <c r="AX324" i="2"/>
  <c r="AT151" i="2"/>
  <c r="BA510" i="2"/>
  <c r="AX128" i="2"/>
  <c r="AX127" i="2"/>
  <c r="AX410" i="2"/>
  <c r="AT1442" i="2"/>
  <c r="AV410" i="2"/>
  <c r="AU410" i="2"/>
  <c r="AT488" i="2"/>
  <c r="AX429" i="2"/>
  <c r="AS337" i="2"/>
  <c r="AX1409" i="2"/>
  <c r="AX695" i="2"/>
  <c r="AV981" i="2"/>
  <c r="AT571" i="2"/>
  <c r="AT996" i="2"/>
  <c r="AT231" i="2"/>
  <c r="AV925" i="2"/>
  <c r="AT599" i="2"/>
  <c r="AT84" i="2"/>
  <c r="AT739" i="2"/>
  <c r="BA739" i="2" s="1"/>
  <c r="AT969" i="2"/>
  <c r="AT32" i="2"/>
  <c r="AT284" i="2"/>
  <c r="AR284" i="2" s="1"/>
  <c r="AT396" i="2"/>
  <c r="AV396" i="2" s="1"/>
  <c r="AT1326" i="2"/>
  <c r="AS589" i="2"/>
  <c r="AT1092" i="2"/>
  <c r="AT354" i="2"/>
  <c r="AX353" i="2" s="1"/>
  <c r="BA284" i="2"/>
  <c r="AX969" i="2"/>
  <c r="AT845" i="2"/>
  <c r="AX844" i="2" s="1"/>
  <c r="AT239" i="2"/>
  <c r="AX239" i="2" s="1"/>
  <c r="AT888" i="2"/>
  <c r="AS239" i="2"/>
  <c r="AX230" i="2"/>
  <c r="AU976" i="2"/>
  <c r="AV1339" i="2"/>
  <c r="AX1247" i="2"/>
  <c r="AX841" i="2"/>
  <c r="AR1409" i="2"/>
  <c r="AT1350" i="2"/>
  <c r="AX31" i="2"/>
  <c r="AU31" i="2" s="1"/>
  <c r="BA996" i="2"/>
  <c r="AX199" i="2"/>
  <c r="AR84" i="2"/>
  <c r="AR128" i="2"/>
  <c r="AT870" i="2"/>
  <c r="AR430" i="2"/>
  <c r="AR888" i="2"/>
  <c r="AT1425" i="2"/>
  <c r="AX887" i="2"/>
  <c r="AV887" i="2"/>
  <c r="AS284" i="2"/>
  <c r="AX1092" i="2"/>
  <c r="AR354" i="2"/>
  <c r="AX430" i="2"/>
  <c r="AX888" i="2"/>
  <c r="AP75" i="2"/>
  <c r="AT816" i="2"/>
  <c r="AV816" i="2" s="1"/>
  <c r="AT318" i="2"/>
  <c r="AV318" i="2" s="1"/>
  <c r="AT804" i="2"/>
  <c r="BA804" i="2" s="1"/>
  <c r="AT934" i="2"/>
  <c r="AT222" i="2"/>
  <c r="AX221" i="2" s="1"/>
  <c r="AX718" i="2"/>
  <c r="AT880" i="2"/>
  <c r="BA880" i="2" s="1"/>
  <c r="AT185" i="2"/>
  <c r="AT952" i="2"/>
  <c r="AT875" i="2"/>
  <c r="AV969" i="2"/>
  <c r="BA1316" i="2"/>
  <c r="AR880" i="2"/>
  <c r="AR952" i="2"/>
  <c r="AS571" i="2"/>
  <c r="AT1388" i="2"/>
  <c r="AS1388" i="2" s="1"/>
  <c r="AR969" i="2"/>
  <c r="AV845" i="2"/>
  <c r="AX1246" i="2"/>
  <c r="AT1075" i="2"/>
  <c r="BA222" i="2"/>
  <c r="AS231" i="2"/>
  <c r="AT122" i="2"/>
  <c r="AU1246" i="2"/>
  <c r="AX1074" i="2"/>
  <c r="BA1247" i="2"/>
  <c r="AV1409" i="2"/>
  <c r="AS996" i="2"/>
  <c r="AR718" i="2"/>
  <c r="AX317" i="2"/>
  <c r="AX284" i="2"/>
  <c r="AT662" i="2"/>
  <c r="AT1374" i="2"/>
  <c r="AS324" i="2"/>
  <c r="AT1177" i="2"/>
  <c r="AS122" i="2"/>
  <c r="AR396" i="2"/>
  <c r="AV718" i="2"/>
  <c r="AS845" i="2"/>
  <c r="AV411" i="2"/>
  <c r="AT734" i="2"/>
  <c r="AX933" i="2"/>
  <c r="AR739" i="2"/>
  <c r="BA1326" i="2"/>
  <c r="AR1092" i="2"/>
  <c r="AX354" i="2"/>
  <c r="AR239" i="2"/>
  <c r="AV888" i="2"/>
  <c r="AR337" i="2"/>
  <c r="AT1059" i="2"/>
  <c r="AT55" i="2"/>
  <c r="AT554" i="2"/>
  <c r="AX553" i="2" s="1"/>
  <c r="AX55" i="2"/>
  <c r="AT1433" i="2"/>
  <c r="AT762" i="2"/>
  <c r="AX761" i="2" s="1"/>
  <c r="AS650" i="2"/>
  <c r="AT452" i="2"/>
  <c r="AX650" i="2"/>
  <c r="AV755" i="2"/>
  <c r="AT342" i="2"/>
  <c r="BA599" i="2"/>
  <c r="BA1433" i="2"/>
  <c r="AS804" i="2"/>
  <c r="AS875" i="2"/>
  <c r="AT20" i="2"/>
  <c r="AS554" i="2"/>
  <c r="AX1316" i="2"/>
  <c r="BA845" i="2"/>
  <c r="AR1326" i="2"/>
  <c r="AR1339" i="2"/>
  <c r="AT1068" i="2"/>
  <c r="AT330" i="2"/>
  <c r="AT361" i="2"/>
  <c r="BA185" i="2"/>
  <c r="AX934" i="2"/>
  <c r="BA589" i="2"/>
  <c r="AT1046" i="2"/>
  <c r="AT539" i="2"/>
  <c r="AT70" i="2"/>
  <c r="AT135" i="2"/>
  <c r="AV20" i="2"/>
  <c r="AT578" i="2"/>
  <c r="AX1315" i="2"/>
  <c r="AX717" i="2"/>
  <c r="AX318" i="2"/>
  <c r="AV1046" i="2"/>
  <c r="AX336" i="2"/>
  <c r="AS200" i="2"/>
  <c r="AU317" i="2"/>
  <c r="AT1228" i="2"/>
  <c r="AV55" i="2"/>
  <c r="AR324" i="2"/>
  <c r="AT248" i="2"/>
  <c r="AX121" i="2"/>
  <c r="BA696" i="2"/>
  <c r="AR650" i="2"/>
  <c r="BA578" i="2"/>
  <c r="AX247" i="2"/>
  <c r="AV804" i="2"/>
  <c r="AR762" i="2"/>
  <c r="AS599" i="2"/>
  <c r="AS739" i="2"/>
  <c r="AX1325" i="2"/>
  <c r="AV1092" i="2"/>
  <c r="BA354" i="2"/>
  <c r="AR20" i="2"/>
  <c r="AV239" i="2"/>
  <c r="AS888" i="2"/>
  <c r="AT619" i="2"/>
  <c r="AX571" i="2"/>
  <c r="AT1321" i="2"/>
  <c r="AR619" i="2"/>
  <c r="AT915" i="2"/>
  <c r="AT213" i="2"/>
  <c r="AX619" i="2"/>
  <c r="AS619" i="2"/>
  <c r="AR554" i="2"/>
  <c r="AT724" i="2"/>
  <c r="AT778" i="2"/>
  <c r="AT177" i="2"/>
  <c r="AX816" i="2"/>
  <c r="AT680" i="2"/>
  <c r="BA32" i="2"/>
  <c r="AT275" i="2"/>
  <c r="AT902" i="2"/>
  <c r="AX673" i="2"/>
  <c r="AX738" i="2"/>
  <c r="AV1326" i="2"/>
  <c r="AR213" i="2"/>
  <c r="AX1091" i="2"/>
  <c r="AR816" i="2"/>
  <c r="BA619" i="2"/>
  <c r="AT1002" i="2"/>
  <c r="AX588" i="2"/>
  <c r="AV619" i="2"/>
  <c r="BA231" i="2"/>
  <c r="AV1059" i="2"/>
  <c r="AX509" i="2"/>
  <c r="AV509" i="2" s="1"/>
  <c r="AR1321" i="2"/>
  <c r="AR680" i="2"/>
  <c r="AS952" i="2"/>
  <c r="AS934" i="2"/>
  <c r="AT787" i="2"/>
  <c r="AT374" i="2"/>
  <c r="AR32" i="2"/>
  <c r="AX342" i="2"/>
  <c r="AS969" i="2"/>
  <c r="AS1041" i="2"/>
  <c r="AX337" i="2"/>
  <c r="AR200" i="2"/>
  <c r="AS396" i="2"/>
  <c r="AX649" i="2"/>
  <c r="AX968" i="2"/>
  <c r="AU968" i="2" s="1"/>
  <c r="AX212" i="2"/>
  <c r="AV212" i="2" s="1"/>
  <c r="AV128" i="2"/>
  <c r="BA396" i="2"/>
  <c r="BA762" i="2"/>
  <c r="AR361" i="2"/>
  <c r="AX1058" i="2"/>
  <c r="AX122" i="2"/>
  <c r="AV968" i="2"/>
  <c r="AX995" i="2"/>
  <c r="AU717" i="2"/>
  <c r="AS1177" i="2"/>
  <c r="AS135" i="2"/>
  <c r="AR122" i="2"/>
  <c r="AU1074" i="2"/>
  <c r="AU509" i="2"/>
  <c r="BA361" i="2"/>
  <c r="AT205" i="2"/>
  <c r="AX204" i="2" s="1"/>
  <c r="BA875" i="2"/>
  <c r="AX554" i="2"/>
  <c r="AX598" i="2"/>
  <c r="AX222" i="2"/>
  <c r="AS1326" i="2"/>
  <c r="BA1092" i="2"/>
  <c r="AS354" i="2"/>
  <c r="BA20" i="2"/>
  <c r="AS1339" i="2"/>
  <c r="AX238" i="2"/>
  <c r="BA888" i="2"/>
  <c r="AT1357" i="2"/>
  <c r="AU831" i="2"/>
  <c r="AT1192" i="2"/>
  <c r="AT1103" i="2"/>
  <c r="AS1321" i="2"/>
  <c r="AT851" i="2"/>
  <c r="AT93" i="2"/>
  <c r="AR804" i="2"/>
  <c r="AT562" i="2"/>
  <c r="AT1281" i="2"/>
  <c r="AT348" i="2"/>
  <c r="AT294" i="2"/>
  <c r="AS93" i="2"/>
  <c r="AT1419" i="2"/>
  <c r="AT642" i="2"/>
  <c r="AV599" i="2"/>
  <c r="AT1026" i="2"/>
  <c r="AR342" i="2"/>
  <c r="AR222" i="2"/>
  <c r="AX1040" i="2"/>
  <c r="AT705" i="2"/>
  <c r="BA705" i="2"/>
  <c r="AX618" i="2"/>
  <c r="AT495" i="2"/>
  <c r="AS495" i="2"/>
  <c r="BA571" i="2"/>
  <c r="AT113" i="2"/>
  <c r="AX641" i="2"/>
  <c r="AR673" i="2"/>
  <c r="AT1397" i="2"/>
  <c r="AR845" i="2"/>
  <c r="AX1326" i="2"/>
  <c r="AT163" i="2"/>
  <c r="AV589" i="2"/>
  <c r="AT1310" i="2"/>
  <c r="AT769" i="2"/>
  <c r="BA213" i="2"/>
  <c r="AV354" i="2"/>
  <c r="AX925" i="2"/>
  <c r="AX599" i="2"/>
  <c r="AV1247" i="2"/>
  <c r="BA841" i="2"/>
  <c r="AT859" i="2"/>
  <c r="AR859" i="2" s="1"/>
  <c r="AX803" i="2"/>
  <c r="AV803" i="2" s="1"/>
  <c r="AU588" i="2"/>
  <c r="AT105" i="2"/>
  <c r="AR105" i="2" s="1"/>
  <c r="AT960" i="2"/>
  <c r="AX32" i="2"/>
  <c r="AV135" i="2"/>
  <c r="AX1045" i="2"/>
  <c r="AU1045" i="2" s="1"/>
  <c r="AX850" i="2"/>
  <c r="AX739" i="2"/>
  <c r="AS673" i="2"/>
  <c r="AX213" i="2"/>
  <c r="BA128" i="2"/>
  <c r="AX1387" i="2"/>
  <c r="AV1387" i="2" s="1"/>
  <c r="AV1388" i="2"/>
  <c r="AT635" i="2"/>
  <c r="BA724" i="2"/>
  <c r="AX92" i="2"/>
  <c r="AU92" i="2" s="1"/>
  <c r="AR1388" i="2"/>
  <c r="AR642" i="2"/>
  <c r="AX396" i="2"/>
  <c r="AT1264" i="2"/>
  <c r="BA122" i="2"/>
  <c r="AS718" i="2"/>
  <c r="AX996" i="2"/>
  <c r="AS275" i="2"/>
  <c r="AS1026" i="2"/>
  <c r="BA718" i="2"/>
  <c r="AV361" i="2"/>
  <c r="AU212" i="2"/>
  <c r="AS70" i="2"/>
  <c r="AT865" i="2"/>
  <c r="AT1079" i="2"/>
  <c r="AS960" i="2"/>
  <c r="AR996" i="2"/>
  <c r="AU850" i="2"/>
  <c r="AV1079" i="2"/>
  <c r="AX274" i="2"/>
  <c r="AV875" i="2"/>
  <c r="AS361" i="2"/>
  <c r="AT825" i="2"/>
  <c r="AV934" i="2"/>
  <c r="BA769" i="2"/>
  <c r="AV1103" i="2"/>
  <c r="AV1316" i="2"/>
  <c r="AV222" i="2"/>
  <c r="AX1418" i="2"/>
  <c r="AX1041" i="2"/>
  <c r="AV952" i="2"/>
  <c r="AX704" i="2"/>
  <c r="AX874" i="2"/>
  <c r="AV495" i="2"/>
  <c r="AX20" i="2"/>
  <c r="AX840" i="2"/>
  <c r="AX1338" i="2"/>
  <c r="AX163" i="2"/>
  <c r="BA1068" i="2"/>
  <c r="AR330" i="2"/>
  <c r="AX1408" i="2"/>
  <c r="AS696" i="2"/>
  <c r="AX858" i="2"/>
  <c r="AT1051" i="2"/>
  <c r="AT419" i="2"/>
  <c r="AR982" i="2"/>
  <c r="AT945" i="2"/>
  <c r="AT1217" i="2"/>
  <c r="AR915" i="2"/>
  <c r="AR925" i="2"/>
  <c r="AR231" i="2"/>
  <c r="AT1296" i="2"/>
  <c r="AS1051" i="2"/>
  <c r="AT1169" i="2"/>
  <c r="AT46" i="2"/>
  <c r="AT1126" i="2"/>
  <c r="BA93" i="2"/>
  <c r="AT1015" i="2"/>
  <c r="AT614" i="2"/>
  <c r="AT531" i="2"/>
  <c r="AU981" i="2"/>
  <c r="BA755" i="2"/>
  <c r="AS84" i="2"/>
  <c r="AT446" i="2"/>
  <c r="AX880" i="2"/>
  <c r="AT1288" i="2"/>
  <c r="AR589" i="2"/>
  <c r="AT521" i="2"/>
  <c r="AX589" i="2"/>
  <c r="AT259" i="2"/>
  <c r="AS348" i="2"/>
  <c r="AV510" i="2"/>
  <c r="AT62" i="2"/>
  <c r="AX510" i="2"/>
  <c r="AS1247" i="2"/>
  <c r="AV762" i="2"/>
  <c r="AS1092" i="2"/>
  <c r="AR755" i="2"/>
  <c r="AX521" i="2"/>
  <c r="BA1339" i="2"/>
  <c r="AV84" i="2"/>
  <c r="AX755" i="2"/>
  <c r="BA816" i="2"/>
  <c r="AT1112" i="2"/>
  <c r="AT1010" i="2"/>
  <c r="AS762" i="2"/>
  <c r="AV430" i="2"/>
  <c r="BA1281" i="2"/>
  <c r="AV738" i="2"/>
  <c r="AT751" i="2"/>
  <c r="AV324" i="2"/>
  <c r="BA411" i="2"/>
  <c r="AX924" i="2"/>
  <c r="AU924" i="2" s="1"/>
  <c r="AS680" i="2"/>
  <c r="BA430" i="2"/>
  <c r="AX93" i="2"/>
  <c r="AV924" i="2"/>
  <c r="AT303" i="2"/>
  <c r="AY831" i="2"/>
  <c r="AX750" i="2"/>
  <c r="AV750" i="2" s="1"/>
  <c r="AV641" i="2"/>
  <c r="BA554" i="2"/>
  <c r="AV213" i="2"/>
  <c r="AX577" i="2"/>
  <c r="AS880" i="2"/>
  <c r="AV337" i="2"/>
  <c r="AR318" i="2"/>
  <c r="AX62" i="2"/>
  <c r="AV317" i="2"/>
  <c r="AS1419" i="2"/>
  <c r="AT462" i="2"/>
  <c r="AX184" i="2"/>
  <c r="AS318" i="2"/>
  <c r="AV1074" i="2"/>
  <c r="AX411" i="2"/>
  <c r="AX360" i="2"/>
  <c r="AS446" i="2"/>
  <c r="AX952" i="2"/>
  <c r="AX1388" i="2"/>
  <c r="AT312" i="2"/>
  <c r="AV1169" i="2"/>
  <c r="AX283" i="2"/>
  <c r="AX395" i="2"/>
  <c r="AV127" i="2"/>
  <c r="AR1288" i="2"/>
  <c r="AX461" i="2"/>
  <c r="BA1103" i="2"/>
  <c r="AS1296" i="2"/>
  <c r="AR1316" i="2"/>
  <c r="AS222" i="2"/>
  <c r="AX1014" i="2"/>
  <c r="AR531" i="2"/>
  <c r="AV1041" i="2"/>
  <c r="AS32" i="2"/>
  <c r="AX951" i="2"/>
  <c r="AX1287" i="2"/>
  <c r="AX875" i="2"/>
  <c r="AX672" i="2"/>
  <c r="BA495" i="2"/>
  <c r="AS20" i="2"/>
  <c r="AR841" i="2"/>
  <c r="AX1339" i="2"/>
  <c r="AR163" i="2"/>
  <c r="AS1068" i="2"/>
  <c r="AV1310" i="2"/>
  <c r="AX1111" i="2"/>
  <c r="AS1409" i="2"/>
  <c r="AX696" i="2"/>
  <c r="BA55" i="2"/>
  <c r="AT1271" i="2"/>
  <c r="AX815" i="2"/>
  <c r="AT471" i="2"/>
  <c r="BA419" i="2"/>
  <c r="BA650" i="2"/>
  <c r="BA177" i="2"/>
  <c r="BA452" i="2"/>
  <c r="AX83" i="2"/>
  <c r="AV284" i="2"/>
  <c r="AX1373" i="2"/>
  <c r="BA945" i="2"/>
  <c r="AV880" i="2"/>
  <c r="AS841" i="2"/>
  <c r="BA1409" i="2"/>
  <c r="BA859" i="2"/>
  <c r="AV1075" i="2"/>
  <c r="AV553" i="2"/>
  <c r="BA374" i="2"/>
  <c r="AV221" i="2"/>
  <c r="AR1350" i="2"/>
  <c r="AR303" i="2"/>
  <c r="AS662" i="2"/>
  <c r="BA1228" i="2"/>
  <c r="AS151" i="2"/>
  <c r="AS1374" i="2"/>
  <c r="AS248" i="2"/>
  <c r="AX1177" i="2"/>
  <c r="AX865" i="2"/>
  <c r="AS1079" i="2"/>
  <c r="AX869" i="2"/>
  <c r="BA312" i="2"/>
  <c r="AR488" i="2"/>
  <c r="AU204" i="2"/>
  <c r="AS1425" i="2"/>
  <c r="AV825" i="2"/>
  <c r="AU598" i="2"/>
  <c r="AV1287" i="2"/>
  <c r="AU238" i="2"/>
  <c r="AV238" i="2"/>
  <c r="AU869" i="2"/>
  <c r="AU641" i="2"/>
  <c r="AS531" i="2"/>
  <c r="AR1228" i="2"/>
  <c r="AX1078" i="2"/>
  <c r="AX824" i="2"/>
  <c r="AV562" i="2"/>
  <c r="AV1051" i="2"/>
  <c r="AT687" i="2"/>
  <c r="AX754" i="2"/>
  <c r="AX634" i="2"/>
  <c r="AV200" i="2"/>
  <c r="BA318" i="2"/>
  <c r="AR135" i="2"/>
  <c r="AX231" i="2"/>
  <c r="AS342" i="2"/>
  <c r="AX1010" i="2"/>
  <c r="AS859" i="2"/>
  <c r="AR1075" i="2"/>
  <c r="AR787" i="2"/>
  <c r="AR539" i="2"/>
  <c r="AR374" i="2"/>
  <c r="AV578" i="2"/>
  <c r="AV1350" i="2"/>
  <c r="AX303" i="2"/>
  <c r="AX662" i="2"/>
  <c r="AV1058" i="2"/>
  <c r="AR151" i="2"/>
  <c r="AR1374" i="2"/>
  <c r="AS462" i="2"/>
  <c r="AV1442" i="2"/>
  <c r="AR1079" i="2"/>
  <c r="BA870" i="2"/>
  <c r="AV312" i="2"/>
  <c r="BA205" i="2"/>
  <c r="AV204" i="2"/>
  <c r="AR1425" i="2"/>
  <c r="AR825" i="2"/>
  <c r="AU461" i="2"/>
  <c r="AV1418" i="2"/>
  <c r="AU874" i="2"/>
  <c r="AV840" i="2"/>
  <c r="AX494" i="2"/>
  <c r="AV494" i="2" s="1"/>
  <c r="AX248" i="2"/>
  <c r="AU1287" i="2"/>
  <c r="AR1357" i="2"/>
  <c r="AV1026" i="2"/>
  <c r="AX418" i="2"/>
  <c r="AT629" i="2"/>
  <c r="AR599" i="2"/>
  <c r="AX185" i="2"/>
  <c r="BA471" i="2"/>
  <c r="AV31" i="2"/>
  <c r="BA952" i="2"/>
  <c r="BA163" i="2"/>
  <c r="AS1010" i="2"/>
  <c r="BA687" i="2"/>
  <c r="AS629" i="2"/>
  <c r="AX786" i="2"/>
  <c r="AX539" i="2"/>
  <c r="AV374" i="2"/>
  <c r="AR70" i="2"/>
  <c r="AS578" i="2"/>
  <c r="AS1350" i="2"/>
  <c r="AS303" i="2"/>
  <c r="AR662" i="2"/>
  <c r="AV1264" i="2"/>
  <c r="AV151" i="2"/>
  <c r="AV1374" i="2"/>
  <c r="BA462" i="2"/>
  <c r="AR1442" i="2"/>
  <c r="AX870" i="2"/>
  <c r="AX311" i="2"/>
  <c r="AX205" i="2"/>
  <c r="AX733" i="2"/>
  <c r="AX825" i="2"/>
  <c r="AV461" i="2"/>
  <c r="AV874" i="2"/>
  <c r="AU840" i="2"/>
  <c r="AU733" i="2"/>
  <c r="AR185" i="2"/>
  <c r="BA851" i="2"/>
  <c r="AS1075" i="2"/>
  <c r="AX1350" i="2"/>
  <c r="AX864" i="2"/>
  <c r="BA1425" i="2"/>
  <c r="AV429" i="2"/>
  <c r="AT836" i="2"/>
  <c r="AT745" i="2"/>
  <c r="AT1142" i="2"/>
  <c r="AT1333" i="2"/>
  <c r="AS1015" i="2"/>
  <c r="AT194" i="2"/>
  <c r="BA239" i="2"/>
  <c r="AX323" i="2"/>
  <c r="BA200" i="2"/>
  <c r="AV121" i="2"/>
  <c r="BA1388" i="2"/>
  <c r="AS1316" i="2"/>
  <c r="AX1288" i="2"/>
  <c r="AR1068" i="2"/>
  <c r="AR696" i="2"/>
  <c r="AX686" i="2"/>
  <c r="AV629" i="2"/>
  <c r="AX787" i="2"/>
  <c r="AV539" i="2"/>
  <c r="BA105" i="2"/>
  <c r="AV70" i="2"/>
  <c r="AX578" i="2"/>
  <c r="AR635" i="2"/>
  <c r="BA303" i="2"/>
  <c r="BA662" i="2"/>
  <c r="AS1264" i="2"/>
  <c r="AX150" i="2"/>
  <c r="AX1374" i="2"/>
  <c r="AR462" i="2"/>
  <c r="AS865" i="2"/>
  <c r="BA1442" i="2"/>
  <c r="AR870" i="2"/>
  <c r="AR312" i="2"/>
  <c r="AS205" i="2"/>
  <c r="AR734" i="2"/>
  <c r="BA825" i="2"/>
  <c r="AV951" i="2"/>
  <c r="AV1338" i="2"/>
  <c r="AV996" i="2"/>
  <c r="AX845" i="2"/>
  <c r="AS374" i="2"/>
  <c r="AX661" i="2"/>
  <c r="AV661" i="2" s="1"/>
  <c r="AR55" i="2"/>
  <c r="AT729" i="2"/>
  <c r="AT381" i="2"/>
  <c r="AX915" i="2"/>
  <c r="AY982" i="2"/>
  <c r="AR571" i="2"/>
  <c r="AT606" i="2"/>
  <c r="BB831" i="2"/>
  <c r="AS113" i="2"/>
  <c r="AX445" i="2"/>
  <c r="AV294" i="2"/>
  <c r="AS687" i="2"/>
  <c r="AU274" i="2"/>
  <c r="AR724" i="2"/>
  <c r="AV618" i="2"/>
  <c r="AX1310" i="2"/>
  <c r="AX1046" i="2"/>
  <c r="AV687" i="2"/>
  <c r="AR629" i="2"/>
  <c r="AV787" i="2"/>
  <c r="BA539" i="2"/>
  <c r="AX104" i="2"/>
  <c r="BA70" i="2"/>
  <c r="AR578" i="2"/>
  <c r="AX635" i="2"/>
  <c r="AX302" i="2"/>
  <c r="AS1228" i="2"/>
  <c r="AR1264" i="2"/>
  <c r="BA151" i="2"/>
  <c r="BA1374" i="2"/>
  <c r="AV1177" i="2"/>
  <c r="AV865" i="2"/>
  <c r="AS1442" i="2"/>
  <c r="AV870" i="2"/>
  <c r="AS488" i="2"/>
  <c r="AV205" i="2"/>
  <c r="AX1424" i="2"/>
  <c r="AV1424" i="2" s="1"/>
  <c r="AS734" i="2"/>
  <c r="AS825" i="2"/>
  <c r="AU951" i="2"/>
  <c r="AU1338" i="2"/>
  <c r="AU1424" i="2"/>
  <c r="AB1033" i="2"/>
  <c r="AX194" i="2"/>
  <c r="BA606" i="2"/>
  <c r="AS312" i="2"/>
  <c r="AU933" i="2"/>
  <c r="AU864" i="2"/>
  <c r="AT1033" i="2"/>
  <c r="AV851" i="2"/>
  <c r="AS510" i="2"/>
  <c r="AS915" i="2"/>
  <c r="AT1019" i="2"/>
  <c r="BA673" i="2"/>
  <c r="BA521" i="2"/>
  <c r="AX751" i="2"/>
  <c r="AV230" i="2"/>
  <c r="BA1126" i="2"/>
  <c r="AV850" i="2"/>
  <c r="AX614" i="2"/>
  <c r="AX293" i="2"/>
  <c r="AV673" i="2"/>
  <c r="BA337" i="2"/>
  <c r="AS1046" i="2"/>
  <c r="AX1075" i="2"/>
  <c r="BA629" i="2"/>
  <c r="BA194" i="2"/>
  <c r="AS539" i="2"/>
  <c r="AS105" i="2"/>
  <c r="AX69" i="2"/>
  <c r="BA1350" i="2"/>
  <c r="BA635" i="2"/>
  <c r="AU323" i="2"/>
  <c r="AV1228" i="2"/>
  <c r="AX1263" i="2"/>
  <c r="AR248" i="2"/>
  <c r="AX1176" i="2"/>
  <c r="AR865" i="2"/>
  <c r="AX1441" i="2"/>
  <c r="AS870" i="2"/>
  <c r="AV488" i="2"/>
  <c r="AR205" i="2"/>
  <c r="AX1425" i="2"/>
  <c r="BA734" i="2"/>
  <c r="AU672" i="2"/>
  <c r="AU1408" i="2"/>
  <c r="AV69" i="2"/>
  <c r="AV733" i="2"/>
  <c r="AT366" i="2"/>
  <c r="BA259" i="2"/>
  <c r="AX570" i="2"/>
  <c r="AV859" i="2"/>
  <c r="AS411" i="2"/>
  <c r="BA1264" i="2"/>
  <c r="BA488" i="2"/>
  <c r="AV598" i="2"/>
  <c r="AT796" i="2"/>
  <c r="AT1255" i="2"/>
  <c r="AV571" i="2"/>
  <c r="AT143" i="2"/>
  <c r="AR614" i="2"/>
  <c r="AT810" i="2"/>
  <c r="AX495" i="2"/>
  <c r="AV113" i="2"/>
  <c r="BA1010" i="2"/>
  <c r="AR875" i="2"/>
  <c r="AS816" i="2"/>
  <c r="BA1015" i="2"/>
  <c r="AR495" i="2"/>
  <c r="AS1112" i="2"/>
  <c r="AX859" i="2"/>
  <c r="BA1075" i="2"/>
  <c r="AX628" i="2"/>
  <c r="AR194" i="2"/>
  <c r="AX538" i="2"/>
  <c r="AV105" i="2"/>
  <c r="AR411" i="2"/>
  <c r="AX1349" i="2"/>
  <c r="AV635" i="2"/>
  <c r="AV323" i="2"/>
  <c r="AX1227" i="2"/>
  <c r="AX1264" i="2"/>
  <c r="BA248" i="2"/>
  <c r="BA1177" i="2"/>
  <c r="BA865" i="2"/>
  <c r="AX1442" i="2"/>
  <c r="AX312" i="2"/>
  <c r="AX487" i="2"/>
  <c r="AV1425" i="2"/>
  <c r="AX734" i="2"/>
  <c r="AV933" i="2"/>
  <c r="AU761" i="2"/>
  <c r="AV672" i="2"/>
  <c r="AU429" i="2"/>
  <c r="AV1408" i="2"/>
  <c r="AU69" i="2"/>
  <c r="AV864" i="2"/>
  <c r="AV177" i="2"/>
  <c r="AX112" i="2"/>
  <c r="AX629" i="2"/>
  <c r="AS635" i="2"/>
  <c r="AR1177" i="2"/>
  <c r="AV353" i="2"/>
  <c r="AX84" i="2"/>
  <c r="AR934" i="2"/>
  <c r="BA934" i="2"/>
  <c r="AV185" i="2"/>
  <c r="AS1059" i="2"/>
  <c r="BA1059" i="2"/>
  <c r="AX1059" i="2"/>
  <c r="AR1059" i="2"/>
  <c r="AX54" i="2"/>
  <c r="AU54" i="2" s="1"/>
  <c r="AS55" i="2"/>
  <c r="AX1433" i="2"/>
  <c r="AS1433" i="2"/>
  <c r="AV1433" i="2"/>
  <c r="AX1432" i="2"/>
  <c r="AV1432" i="2" s="1"/>
  <c r="AX452" i="2"/>
  <c r="AR452" i="2"/>
  <c r="AS452" i="2"/>
  <c r="AX451" i="2"/>
  <c r="BA342" i="2"/>
  <c r="AX341" i="2"/>
  <c r="AV1068" i="2"/>
  <c r="AX1067" i="2"/>
  <c r="AX1068" i="2"/>
  <c r="BA330" i="2"/>
  <c r="AX329" i="2"/>
  <c r="AS330" i="2"/>
  <c r="AV330" i="2"/>
  <c r="BA1046" i="2"/>
  <c r="AR1046" i="2"/>
  <c r="AX134" i="2"/>
  <c r="AX135" i="2"/>
  <c r="AV1315" i="2"/>
  <c r="AU1315" i="2"/>
  <c r="AU336" i="2"/>
  <c r="BA1321" i="2"/>
  <c r="AV1321" i="2"/>
  <c r="AX1321" i="2"/>
  <c r="AX1320" i="2"/>
  <c r="AX914" i="2"/>
  <c r="BA915" i="2"/>
  <c r="AX724" i="2"/>
  <c r="AX723" i="2"/>
  <c r="AV724" i="2"/>
  <c r="AS724" i="2"/>
  <c r="AX778" i="2"/>
  <c r="AR778" i="2"/>
  <c r="AS778" i="2"/>
  <c r="AV778" i="2"/>
  <c r="BA778" i="2"/>
  <c r="AX777" i="2"/>
  <c r="AX177" i="2"/>
  <c r="AR177" i="2"/>
  <c r="AX176" i="2"/>
  <c r="AS177" i="2"/>
  <c r="AX680" i="2"/>
  <c r="BA680" i="2"/>
  <c r="AV680" i="2"/>
  <c r="AX679" i="2"/>
  <c r="BA275" i="2"/>
  <c r="AX275" i="2"/>
  <c r="AR275" i="2"/>
  <c r="AR902" i="2"/>
  <c r="AX901" i="2"/>
  <c r="AV902" i="2"/>
  <c r="BA902" i="2"/>
  <c r="AX902" i="2"/>
  <c r="AU1091" i="2"/>
  <c r="AV1091" i="2"/>
  <c r="AX1001" i="2"/>
  <c r="AS1002" i="2"/>
  <c r="AR1002" i="2"/>
  <c r="BA1002" i="2"/>
  <c r="AV1002" i="2"/>
  <c r="AS787" i="2"/>
  <c r="BA787" i="2"/>
  <c r="AX374" i="2"/>
  <c r="AX373" i="2"/>
  <c r="AV995" i="2"/>
  <c r="AU995" i="2"/>
  <c r="BA1357" i="2"/>
  <c r="AS1357" i="2"/>
  <c r="AV1357" i="2"/>
  <c r="AX1357" i="2"/>
  <c r="AX1356" i="2"/>
  <c r="AW831" i="2"/>
  <c r="AS831" i="2"/>
  <c r="AY830" i="2"/>
  <c r="AT831" i="2"/>
  <c r="AX1192" i="2"/>
  <c r="BA1192" i="2"/>
  <c r="AR1192" i="2"/>
  <c r="AV1192" i="2"/>
  <c r="AX1191" i="2"/>
  <c r="AS1192" i="2"/>
  <c r="AX1102" i="2"/>
  <c r="AS1103" i="2"/>
  <c r="AR1103" i="2"/>
  <c r="AX851" i="2"/>
  <c r="AS851" i="2"/>
  <c r="AR93" i="2"/>
  <c r="AV93" i="2"/>
  <c r="BA562" i="2"/>
  <c r="AX561" i="2"/>
  <c r="AR562" i="2"/>
  <c r="AX562" i="2"/>
  <c r="AS562" i="2"/>
  <c r="AR1281" i="2"/>
  <c r="AV1281" i="2"/>
  <c r="AX1280" i="2"/>
  <c r="AX1281" i="2"/>
  <c r="AS1281" i="2"/>
  <c r="AR348" i="2"/>
  <c r="AX348" i="2"/>
  <c r="BA348" i="2"/>
  <c r="AX347" i="2"/>
  <c r="AU347" i="2" s="1"/>
  <c r="AX294" i="2"/>
  <c r="AS294" i="2"/>
  <c r="AR294" i="2"/>
  <c r="BA294" i="2"/>
  <c r="AR1419" i="2"/>
  <c r="AX1419" i="2"/>
  <c r="AV1419" i="2"/>
  <c r="BA1419" i="2"/>
  <c r="AX642" i="2"/>
  <c r="BA642" i="2"/>
  <c r="AS642" i="2"/>
  <c r="AX1025" i="2"/>
  <c r="AX1026" i="2"/>
  <c r="AR1026" i="2"/>
  <c r="BA1026" i="2"/>
  <c r="AV1040" i="2"/>
  <c r="AU1040" i="2"/>
  <c r="AR705" i="2"/>
  <c r="AS705" i="2"/>
  <c r="AV705" i="2"/>
  <c r="BA113" i="2"/>
  <c r="AX113" i="2"/>
  <c r="AX1396" i="2"/>
  <c r="AU1396" i="2" s="1"/>
  <c r="AR1397" i="2"/>
  <c r="AS1397" i="2"/>
  <c r="BA1397" i="2"/>
  <c r="AV1397" i="2"/>
  <c r="AS163" i="2"/>
  <c r="AX162" i="2"/>
  <c r="AV162" i="2" s="1"/>
  <c r="AV163" i="2"/>
  <c r="AX1309" i="2"/>
  <c r="BA1310" i="2"/>
  <c r="AR1310" i="2"/>
  <c r="AS1310" i="2"/>
  <c r="AR769" i="2"/>
  <c r="AS769" i="2"/>
  <c r="AX769" i="2"/>
  <c r="AV769" i="2"/>
  <c r="AX768" i="2"/>
  <c r="AR960" i="2"/>
  <c r="AX959" i="2"/>
  <c r="AV960" i="2"/>
  <c r="BA960" i="2"/>
  <c r="AX960" i="2"/>
  <c r="BA1079" i="2"/>
  <c r="AX1079" i="2"/>
  <c r="BA1051" i="2"/>
  <c r="AX1050" i="2"/>
  <c r="AX1051" i="2"/>
  <c r="AR1051" i="2"/>
  <c r="AR419" i="2"/>
  <c r="AS419" i="2"/>
  <c r="AX419" i="2"/>
  <c r="AV419" i="2"/>
  <c r="AS945" i="2"/>
  <c r="AR945" i="2"/>
  <c r="AX945" i="2"/>
  <c r="AX944" i="2"/>
  <c r="BA1217" i="2"/>
  <c r="AX1217" i="2"/>
  <c r="AV1217" i="2"/>
  <c r="AX1216" i="2"/>
  <c r="AR1217" i="2"/>
  <c r="AS1217" i="2"/>
  <c r="AX1295" i="2"/>
  <c r="AX1296" i="2"/>
  <c r="AR1296" i="2"/>
  <c r="BA1296" i="2"/>
  <c r="AV1296" i="2"/>
  <c r="AR1169" i="2"/>
  <c r="BA1169" i="2"/>
  <c r="AX1168" i="2"/>
  <c r="AU1168" i="2" s="1"/>
  <c r="AS1169" i="2"/>
  <c r="AX1169" i="2"/>
  <c r="AS46" i="2"/>
  <c r="AX46" i="2"/>
  <c r="AX45" i="2"/>
  <c r="AU45" i="2" s="1"/>
  <c r="AR46" i="2"/>
  <c r="AV46" i="2"/>
  <c r="AV1126" i="2"/>
  <c r="AS1126" i="2"/>
  <c r="AX1125" i="2"/>
  <c r="AX1126" i="2"/>
  <c r="AR1126" i="2"/>
  <c r="AR1015" i="2"/>
  <c r="AX1015" i="2"/>
  <c r="AV1015" i="2"/>
  <c r="AX613" i="2"/>
  <c r="BA614" i="2"/>
  <c r="AS614" i="2"/>
  <c r="AV614" i="2"/>
  <c r="BA531" i="2"/>
  <c r="AV531" i="2"/>
  <c r="AX530" i="2"/>
  <c r="AX531" i="2"/>
  <c r="AR446" i="2"/>
  <c r="BA446" i="2"/>
  <c r="AX446" i="2"/>
  <c r="AV446" i="2"/>
  <c r="BA1288" i="2"/>
  <c r="AS1288" i="2"/>
  <c r="AS521" i="2"/>
  <c r="AV521" i="2"/>
  <c r="AR521" i="2"/>
  <c r="AR259" i="2"/>
  <c r="AV259" i="2"/>
  <c r="AX258" i="2"/>
  <c r="AV258" i="2" s="1"/>
  <c r="AS259" i="2"/>
  <c r="AX259" i="2"/>
  <c r="AR62" i="2"/>
  <c r="AX61" i="2"/>
  <c r="AV62" i="2"/>
  <c r="BA62" i="2"/>
  <c r="AS62" i="2"/>
  <c r="AV1112" i="2"/>
  <c r="AX1112" i="2"/>
  <c r="BA1112" i="2"/>
  <c r="AR1112" i="2"/>
  <c r="AX1009" i="2"/>
  <c r="AR1010" i="2"/>
  <c r="AV751" i="2"/>
  <c r="BA751" i="2"/>
  <c r="AR751" i="2"/>
  <c r="AS751" i="2"/>
  <c r="AX462" i="2"/>
  <c r="AV462" i="2"/>
  <c r="AU184" i="2"/>
  <c r="AV395" i="2"/>
  <c r="BA1271" i="2"/>
  <c r="AV1271" i="2"/>
  <c r="AS1271" i="2"/>
  <c r="AR1271" i="2"/>
  <c r="AX1270" i="2"/>
  <c r="AU1270" i="2" s="1"/>
  <c r="AX1271" i="2"/>
  <c r="AU815" i="2"/>
  <c r="AV815" i="2"/>
  <c r="AX471" i="2"/>
  <c r="AV471" i="2"/>
  <c r="AX470" i="2"/>
  <c r="AR471" i="2"/>
  <c r="AS471" i="2"/>
  <c r="AU83" i="2"/>
  <c r="AX687" i="2"/>
  <c r="AR687" i="2"/>
  <c r="AV754" i="2"/>
  <c r="AU754" i="2"/>
  <c r="AV634" i="2"/>
  <c r="AU634" i="2"/>
  <c r="AU418" i="2"/>
  <c r="AV418" i="2"/>
  <c r="AS836" i="2"/>
  <c r="AX835" i="2"/>
  <c r="AR836" i="2"/>
  <c r="AV836" i="2"/>
  <c r="BA836" i="2"/>
  <c r="AV745" i="2"/>
  <c r="AS745" i="2"/>
  <c r="AX745" i="2"/>
  <c r="BA745" i="2"/>
  <c r="AR745" i="2"/>
  <c r="AX744" i="2"/>
  <c r="AR1142" i="2"/>
  <c r="AS1142" i="2"/>
  <c r="AV1142" i="2"/>
  <c r="AX1141" i="2"/>
  <c r="AX1142" i="2"/>
  <c r="BA1142" i="2"/>
  <c r="AS1333" i="2"/>
  <c r="AX1333" i="2"/>
  <c r="AX1332" i="2"/>
  <c r="AR1333" i="2"/>
  <c r="AV1333" i="2"/>
  <c r="BA1333" i="2"/>
  <c r="AV194" i="2"/>
  <c r="AS194" i="2"/>
  <c r="AX193" i="2"/>
  <c r="AU686" i="2"/>
  <c r="AV686" i="2"/>
  <c r="AR729" i="2"/>
  <c r="AS729" i="2"/>
  <c r="BA729" i="2"/>
  <c r="AX728" i="2"/>
  <c r="AV729" i="2"/>
  <c r="AX381" i="2"/>
  <c r="AS381" i="2"/>
  <c r="BA381" i="2"/>
  <c r="AX380" i="2"/>
  <c r="AV380" i="2" s="1"/>
  <c r="AR381" i="2"/>
  <c r="AV381" i="2"/>
  <c r="AR606" i="2"/>
  <c r="AX605" i="2"/>
  <c r="AS606" i="2"/>
  <c r="AV606" i="2"/>
  <c r="AX606" i="2"/>
  <c r="AU445" i="2"/>
  <c r="AF1033" i="2"/>
  <c r="Z1033" i="2"/>
  <c r="AA1033" i="2"/>
  <c r="AD1033" i="2"/>
  <c r="AF1032" i="2"/>
  <c r="AI1033" i="2"/>
  <c r="AR1033" i="2"/>
  <c r="AS1033" i="2"/>
  <c r="AV1033" i="2"/>
  <c r="AX1033" i="2"/>
  <c r="BA1033" i="2"/>
  <c r="AS1019" i="2"/>
  <c r="BA1019" i="2"/>
  <c r="AX1018" i="2"/>
  <c r="AV1019" i="2"/>
  <c r="AX1019" i="2"/>
  <c r="AR1019" i="2"/>
  <c r="AV1263" i="2"/>
  <c r="AU1263" i="2"/>
  <c r="AU1441" i="2"/>
  <c r="AV1441" i="2"/>
  <c r="BA366" i="2"/>
  <c r="AX366" i="2"/>
  <c r="AX365" i="2"/>
  <c r="AS366" i="2"/>
  <c r="AV366" i="2"/>
  <c r="AR366" i="2"/>
  <c r="AU570" i="2"/>
  <c r="AV570" i="2"/>
  <c r="AR796" i="2"/>
  <c r="BA796" i="2"/>
  <c r="AS796" i="2"/>
  <c r="AV796" i="2"/>
  <c r="AX795" i="2"/>
  <c r="AU795" i="2" s="1"/>
  <c r="AX1254" i="2"/>
  <c r="AV1255" i="2"/>
  <c r="AS1255" i="2"/>
  <c r="BA1255" i="2"/>
  <c r="AX1255" i="2"/>
  <c r="AR1255" i="2"/>
  <c r="AV143" i="2"/>
  <c r="AX142" i="2"/>
  <c r="BA143" i="2"/>
  <c r="AR143" i="2"/>
  <c r="AS143" i="2"/>
  <c r="AV810" i="2"/>
  <c r="AS810" i="2"/>
  <c r="BA810" i="2"/>
  <c r="AR810" i="2"/>
  <c r="AX809" i="2"/>
  <c r="AV809" i="2" s="1"/>
  <c r="AX810" i="2"/>
  <c r="AV1349" i="2"/>
  <c r="AU1349" i="2"/>
  <c r="AV1227" i="2"/>
  <c r="AU1227" i="2"/>
  <c r="AV112" i="2"/>
  <c r="AU112" i="2"/>
  <c r="AV451" i="2"/>
  <c r="AV341" i="2"/>
  <c r="AU341" i="2"/>
  <c r="AU1067" i="2"/>
  <c r="AV1067" i="2"/>
  <c r="AU329" i="2"/>
  <c r="AV329" i="2"/>
  <c r="AV134" i="2"/>
  <c r="AU134" i="2"/>
  <c r="AV1320" i="2"/>
  <c r="AU914" i="2"/>
  <c r="AV914" i="2"/>
  <c r="AU777" i="2"/>
  <c r="AV777" i="2"/>
  <c r="AU679" i="2"/>
  <c r="AU901" i="2"/>
  <c r="AV901" i="2"/>
  <c r="AV373" i="2"/>
  <c r="AU373" i="2"/>
  <c r="AW830" i="2"/>
  <c r="AV830" i="2"/>
  <c r="AV1191" i="2"/>
  <c r="AU1191" i="2"/>
  <c r="AU1102" i="2"/>
  <c r="AV561" i="2"/>
  <c r="AU561" i="2"/>
  <c r="AU1280" i="2"/>
  <c r="AV1280" i="2"/>
  <c r="AU1025" i="2"/>
  <c r="AV1025" i="2"/>
  <c r="AV768" i="2"/>
  <c r="AU959" i="2"/>
  <c r="AV1050" i="2"/>
  <c r="AU1050" i="2"/>
  <c r="AU944" i="2"/>
  <c r="AV944" i="2"/>
  <c r="AU1216" i="2"/>
  <c r="AV1216" i="2"/>
  <c r="AU1295" i="2"/>
  <c r="AV1295" i="2"/>
  <c r="AV1125" i="2"/>
  <c r="AV1009" i="2"/>
  <c r="AU1009" i="2"/>
  <c r="AU470" i="2"/>
  <c r="AV470" i="2"/>
  <c r="AV835" i="2"/>
  <c r="AU1141" i="2"/>
  <c r="AV1141" i="2"/>
  <c r="AU1332" i="2"/>
  <c r="AV1332" i="2"/>
  <c r="AV193" i="2"/>
  <c r="AU193" i="2"/>
  <c r="AU728" i="2"/>
  <c r="AV728" i="2"/>
  <c r="AV605" i="2"/>
  <c r="AU605" i="2"/>
  <c r="AC1032" i="2"/>
  <c r="AD1032" i="2"/>
  <c r="AV1018" i="2"/>
  <c r="AU1018" i="2"/>
  <c r="AV365" i="2"/>
  <c r="AU365" i="2"/>
  <c r="AV1254" i="2"/>
  <c r="AU1254" i="2"/>
  <c r="AV142" i="2"/>
  <c r="AU142" i="2"/>
  <c r="AM1414" i="2" l="1"/>
  <c r="AM1413" i="2"/>
  <c r="AM1372" i="2"/>
  <c r="AM1371" i="2"/>
  <c r="AM1370" i="2"/>
  <c r="AM1369" i="2"/>
  <c r="AM1368" i="2"/>
  <c r="AM1367" i="2"/>
  <c r="AM1366" i="2"/>
  <c r="AM1365" i="2"/>
  <c r="AM1348" i="2"/>
  <c r="AM1347" i="2"/>
  <c r="AM1346" i="2"/>
  <c r="AM1331" i="2"/>
  <c r="AM1330" i="2"/>
  <c r="AM1329" i="2"/>
  <c r="AM1328" i="2"/>
  <c r="AM1324" i="2"/>
  <c r="AM1323" i="2"/>
  <c r="AM1319" i="2"/>
  <c r="AM1318" i="2"/>
  <c r="AM1314" i="2"/>
  <c r="AM1313" i="2"/>
  <c r="AM1312" i="2"/>
  <c r="AM1259" i="2"/>
  <c r="AM1258" i="2"/>
  <c r="AM1257" i="2"/>
  <c r="AM1253" i="2"/>
  <c r="AM1252" i="2"/>
  <c r="AM1251" i="2"/>
  <c r="AM1250" i="2"/>
  <c r="AM1249" i="2"/>
  <c r="AM1238" i="2"/>
  <c r="AM1237" i="2"/>
  <c r="AM1236" i="2"/>
  <c r="AM1235" i="2"/>
  <c r="AM1234" i="2"/>
  <c r="AM1233" i="2"/>
  <c r="AM1232" i="2"/>
  <c r="AM1231" i="2"/>
  <c r="AM1230" i="2"/>
  <c r="AM1225" i="2"/>
  <c r="AM1224" i="2"/>
  <c r="AM1223" i="2"/>
  <c r="AM1222" i="2"/>
  <c r="AM1221" i="2"/>
  <c r="AM1220" i="2"/>
  <c r="AM1219" i="2"/>
  <c r="AM1207" i="2"/>
  <c r="AM1206" i="2"/>
  <c r="AM1205" i="2"/>
  <c r="AM1204" i="2"/>
  <c r="AM1203" i="2"/>
  <c r="AM1202" i="2"/>
  <c r="AM1201" i="2"/>
  <c r="AM1200" i="2"/>
  <c r="AM1199" i="2"/>
  <c r="AM1198" i="2"/>
  <c r="AM1185" i="2"/>
  <c r="AM1184" i="2"/>
  <c r="AM1183" i="2"/>
  <c r="AM1182" i="2"/>
  <c r="AM1175" i="2"/>
  <c r="AM1174" i="2"/>
  <c r="AM1173" i="2"/>
  <c r="AM1172" i="2"/>
  <c r="AM1171" i="2"/>
  <c r="AM1152" i="2"/>
  <c r="AM1151" i="2"/>
  <c r="AM1150" i="2"/>
  <c r="AM1149" i="2"/>
  <c r="AM1148" i="2"/>
  <c r="AM1147" i="2"/>
  <c r="AM1146" i="2"/>
  <c r="AM1145" i="2"/>
  <c r="AM1144" i="2"/>
  <c r="AM1134" i="2"/>
  <c r="AM1133" i="2"/>
  <c r="AM1008" i="2"/>
  <c r="AM1007" i="2"/>
  <c r="AM1006" i="2"/>
  <c r="AM1005" i="2"/>
  <c r="AM1004" i="2"/>
  <c r="AM1000" i="2"/>
  <c r="AM999" i="2"/>
  <c r="AM998" i="2"/>
  <c r="AM994" i="2"/>
  <c r="AM993" i="2"/>
  <c r="AM992" i="2"/>
  <c r="AM991" i="2"/>
  <c r="AM980" i="2"/>
  <c r="AM979" i="2"/>
  <c r="AM974" i="2"/>
  <c r="AM967" i="2"/>
  <c r="AM966" i="2"/>
  <c r="AM965" i="2"/>
  <c r="AM919" i="2"/>
  <c r="AM918" i="2"/>
  <c r="AL917" i="2"/>
  <c r="AM910" i="2"/>
  <c r="AM909" i="2"/>
  <c r="AM908" i="2"/>
  <c r="AM907" i="2"/>
  <c r="AM906" i="2"/>
  <c r="AM905" i="2"/>
  <c r="AM904" i="2"/>
  <c r="AM899" i="2"/>
  <c r="AM898" i="2"/>
  <c r="AM897" i="2"/>
  <c r="AM896" i="2"/>
  <c r="AM895" i="2"/>
  <c r="AM894" i="2"/>
  <c r="AM893" i="2"/>
  <c r="AM892" i="2"/>
  <c r="AM891" i="2"/>
  <c r="AM886" i="2"/>
  <c r="AM885" i="2"/>
  <c r="AM884" i="2"/>
  <c r="AM883" i="2"/>
  <c r="AL882" i="2"/>
  <c r="AM808" i="2"/>
  <c r="AM807" i="2"/>
  <c r="AM806" i="2"/>
  <c r="AM802" i="2"/>
  <c r="AM801" i="2"/>
  <c r="AM800" i="2"/>
  <c r="AM799" i="2"/>
  <c r="AM798" i="2"/>
  <c r="AM794" i="2"/>
  <c r="AM793" i="2"/>
  <c r="AM792" i="2"/>
  <c r="AM791" i="2"/>
  <c r="AM790" i="2"/>
  <c r="AM789" i="2"/>
  <c r="AM785" i="2"/>
  <c r="AM784" i="2"/>
  <c r="AM783" i="2"/>
  <c r="AM782" i="2"/>
  <c r="AM781" i="2"/>
  <c r="AM780" i="2"/>
  <c r="AM753" i="2"/>
  <c r="AM749" i="2"/>
  <c r="AM748" i="2"/>
  <c r="AM747" i="2"/>
  <c r="AM743" i="2"/>
  <c r="AM742" i="2"/>
  <c r="AM741" i="2"/>
  <c r="AM737" i="2"/>
  <c r="AM736" i="2"/>
  <c r="AM732" i="2"/>
  <c r="AM731" i="2"/>
  <c r="AM640" i="2"/>
  <c r="AM639" i="2"/>
  <c r="AM638" i="2"/>
  <c r="AM637" i="2"/>
  <c r="AM633" i="2"/>
  <c r="AM632" i="2"/>
  <c r="AM631" i="2"/>
  <c r="AM627" i="2"/>
  <c r="AM626" i="2"/>
  <c r="AM625" i="2"/>
  <c r="AM624" i="2"/>
  <c r="AM623" i="2"/>
  <c r="AM622" i="2"/>
  <c r="AM621" i="2"/>
  <c r="AM617" i="2"/>
  <c r="AM616" i="2"/>
  <c r="AM529" i="2"/>
  <c r="AM528" i="2"/>
  <c r="AM527" i="2"/>
  <c r="AM526" i="2"/>
  <c r="AM525" i="2"/>
  <c r="AM524" i="2"/>
  <c r="AM523" i="2"/>
  <c r="AM519" i="2"/>
  <c r="AM518" i="2"/>
  <c r="AM517" i="2"/>
  <c r="AM516" i="2"/>
  <c r="AM515" i="2"/>
  <c r="AM514" i="2"/>
  <c r="AM513" i="2"/>
  <c r="AM512" i="2"/>
  <c r="AM508" i="2"/>
  <c r="AM507" i="2"/>
  <c r="AM506" i="2"/>
  <c r="AM505" i="2"/>
  <c r="AM504" i="2"/>
  <c r="AM503" i="2"/>
  <c r="AM436" i="2"/>
  <c r="AM435" i="2"/>
  <c r="AM434" i="2"/>
  <c r="AM433" i="2"/>
  <c r="AM432" i="2"/>
  <c r="AM425" i="2"/>
  <c r="AM424" i="2"/>
  <c r="AM423" i="2"/>
  <c r="AM422" i="2"/>
  <c r="AM421" i="2"/>
  <c r="AM417" i="2"/>
  <c r="AM416" i="2"/>
  <c r="AM415" i="2"/>
  <c r="AM414" i="2"/>
  <c r="AM413" i="2"/>
  <c r="AM405" i="2"/>
  <c r="AM404" i="2"/>
  <c r="AM403" i="2"/>
  <c r="AM394" i="2"/>
  <c r="AM393" i="2"/>
  <c r="AM392" i="2"/>
  <c r="AM391" i="2"/>
  <c r="AM390" i="2"/>
  <c r="AM322" i="2"/>
  <c r="AM321" i="2"/>
  <c r="AM320" i="2"/>
  <c r="AM256" i="2"/>
  <c r="AM255" i="2"/>
  <c r="AM120" i="2"/>
  <c r="AM119" i="2"/>
  <c r="AM118" i="2"/>
  <c r="AM117" i="2"/>
  <c r="AM116" i="2"/>
  <c r="AM115" i="2"/>
  <c r="AM111" i="2"/>
  <c r="AM110" i="2"/>
  <c r="AM109" i="2"/>
  <c r="AM108" i="2"/>
  <c r="AM107" i="2"/>
  <c r="AM103" i="2"/>
  <c r="AM102" i="2"/>
  <c r="AM101" i="2"/>
  <c r="AM100" i="2"/>
  <c r="AM99" i="2"/>
  <c r="AM98" i="2"/>
  <c r="AM97" i="2"/>
  <c r="AM96" i="2"/>
  <c r="AM95" i="2"/>
  <c r="AM91" i="2"/>
  <c r="AM90" i="2"/>
  <c r="AM89" i="2"/>
  <c r="AM88" i="2"/>
  <c r="AM87" i="2"/>
  <c r="AM86" i="2"/>
  <c r="AM82" i="2"/>
  <c r="AM81" i="2"/>
  <c r="AM80" i="2"/>
  <c r="AM79" i="2"/>
  <c r="AM78" i="2"/>
  <c r="AM77" i="2"/>
  <c r="AM53" i="2"/>
  <c r="AM52" i="2"/>
  <c r="AM44" i="2"/>
  <c r="AM43" i="2"/>
  <c r="AM42" i="2"/>
  <c r="AM30" i="2"/>
  <c r="AM29" i="2"/>
  <c r="AM28" i="2"/>
  <c r="AM18" i="2"/>
  <c r="AM17" i="2"/>
  <c r="AM16" i="2"/>
  <c r="AM15" i="2"/>
  <c r="AL1412" i="2"/>
  <c r="AL1411" i="2"/>
  <c r="AL1405" i="2"/>
  <c r="AL1404" i="2"/>
  <c r="AL1403" i="2"/>
  <c r="AL1402" i="2"/>
  <c r="AL1401" i="2"/>
  <c r="AL1400" i="2"/>
  <c r="AL1399" i="2"/>
  <c r="AL1394" i="2"/>
  <c r="AL1393" i="2"/>
  <c r="AL1392" i="2"/>
  <c r="AL1391" i="2"/>
  <c r="AL1390" i="2"/>
  <c r="AL1385" i="2"/>
  <c r="AL1384" i="2"/>
  <c r="AL1383" i="2"/>
  <c r="AL1382" i="2"/>
  <c r="AL1381" i="2"/>
  <c r="AL1380" i="2"/>
  <c r="AL1379" i="2"/>
  <c r="AL1378" i="2"/>
  <c r="AL1377" i="2"/>
  <c r="AL1376" i="2"/>
  <c r="AL1364" i="2"/>
  <c r="AL1363" i="2"/>
  <c r="AL1362" i="2"/>
  <c r="AL1361" i="2"/>
  <c r="AL1360" i="2"/>
  <c r="AL1359" i="2"/>
  <c r="AL1355" i="2"/>
  <c r="AL1354" i="2"/>
  <c r="AL1353" i="2"/>
  <c r="AL1352" i="2"/>
  <c r="AL1345" i="2"/>
  <c r="AL1344" i="2"/>
  <c r="AL1343" i="2"/>
  <c r="AL1342" i="2"/>
  <c r="AL1341" i="2"/>
  <c r="AL1308" i="2"/>
  <c r="AL1307" i="2"/>
  <c r="AL1306" i="2"/>
  <c r="AL1303" i="2"/>
  <c r="AL1302" i="2"/>
  <c r="AL1301" i="2"/>
  <c r="AL1300" i="2"/>
  <c r="AL1299" i="2"/>
  <c r="AL1298" i="2"/>
  <c r="AL1294" i="2"/>
  <c r="AL1293" i="2"/>
  <c r="AL1292" i="2"/>
  <c r="AL1291" i="2"/>
  <c r="AL1290" i="2"/>
  <c r="AL1286" i="2"/>
  <c r="AL1285" i="2"/>
  <c r="AL1284" i="2"/>
  <c r="AL1283" i="2"/>
  <c r="AL1279" i="2"/>
  <c r="AL1278" i="2"/>
  <c r="AL1277" i="2"/>
  <c r="AL1276" i="2"/>
  <c r="AL1275" i="2"/>
  <c r="AL1274" i="2"/>
  <c r="AL1273" i="2"/>
  <c r="AL1181" i="2"/>
  <c r="AL1180" i="2"/>
  <c r="AL1179" i="2"/>
  <c r="AL1197" i="2"/>
  <c r="AL1196" i="2"/>
  <c r="AL1195" i="2"/>
  <c r="AL1194" i="2"/>
  <c r="AL1132" i="2"/>
  <c r="AL1131" i="2"/>
  <c r="AL1130" i="2"/>
  <c r="AL1129" i="2"/>
  <c r="AL1128" i="2"/>
  <c r="AL1124" i="2"/>
  <c r="AL1123" i="2"/>
  <c r="AL1122" i="2"/>
  <c r="AL1121" i="2"/>
  <c r="AL1120" i="2"/>
  <c r="AL1119" i="2"/>
  <c r="AL1118" i="2"/>
  <c r="AL1117" i="2"/>
  <c r="AL1116" i="2"/>
  <c r="AL1115" i="2"/>
  <c r="AL1114" i="2"/>
  <c r="AL1110" i="2"/>
  <c r="AL1109" i="2"/>
  <c r="AL1108" i="2"/>
  <c r="AL1107" i="2"/>
  <c r="AL1106" i="2"/>
  <c r="AL1105" i="2"/>
  <c r="AL1101" i="2"/>
  <c r="AL1100" i="2"/>
  <c r="AL1099" i="2"/>
  <c r="AL1098" i="2"/>
  <c r="AL1097" i="2"/>
  <c r="AL1096" i="2"/>
  <c r="AL1095" i="2"/>
  <c r="AL1094" i="2"/>
  <c r="AL1090" i="2"/>
  <c r="AL1089" i="2"/>
  <c r="AL1088" i="2"/>
  <c r="AL1087" i="2"/>
  <c r="AL1086" i="2"/>
  <c r="AL1085" i="2"/>
  <c r="AL1084" i="2"/>
  <c r="AL1083" i="2"/>
  <c r="AL1082" i="2"/>
  <c r="AL1081" i="2"/>
  <c r="AL989" i="2"/>
  <c r="AL988" i="2"/>
  <c r="AL987" i="2"/>
  <c r="AL986" i="2"/>
  <c r="AL985" i="2"/>
  <c r="AL984" i="2"/>
  <c r="AL971" i="2"/>
  <c r="AL973" i="2"/>
  <c r="AL972" i="2"/>
  <c r="AL964" i="2"/>
  <c r="AL963" i="2"/>
  <c r="AL962" i="2"/>
  <c r="AL890" i="2"/>
  <c r="AL877" i="2"/>
  <c r="AL776" i="2"/>
  <c r="AL775" i="2"/>
  <c r="AL774" i="2"/>
  <c r="AL773" i="2"/>
  <c r="AL772" i="2"/>
  <c r="AL771" i="2"/>
  <c r="AL767" i="2"/>
  <c r="AL766" i="2"/>
  <c r="AL765" i="2"/>
  <c r="AL764" i="2"/>
  <c r="AL727" i="2"/>
  <c r="AL726" i="2"/>
  <c r="AL722" i="2"/>
  <c r="AL721" i="2"/>
  <c r="AL720" i="2"/>
  <c r="AL502" i="2"/>
  <c r="AL501" i="2"/>
  <c r="AL500" i="2"/>
  <c r="AL499" i="2"/>
  <c r="AL498" i="2"/>
  <c r="AL497" i="2"/>
  <c r="AL402" i="2"/>
  <c r="AL401" i="2"/>
  <c r="AL400" i="2"/>
  <c r="AL399" i="2"/>
  <c r="AL398" i="2"/>
  <c r="AL389" i="2"/>
  <c r="AL388" i="2"/>
  <c r="AL387" i="2"/>
  <c r="AL386" i="2"/>
  <c r="AL385" i="2"/>
  <c r="AL384" i="2"/>
  <c r="AL383" i="2"/>
  <c r="AL379" i="2"/>
  <c r="AL378" i="2"/>
  <c r="AL377" i="2"/>
  <c r="AL376" i="2"/>
  <c r="AL316" i="2"/>
  <c r="AL315" i="2"/>
  <c r="AL314" i="2"/>
  <c r="AL313" i="2"/>
  <c r="AL254" i="2"/>
  <c r="AL253" i="2"/>
  <c r="AL252" i="2"/>
  <c r="AL251" i="2"/>
  <c r="AL250" i="2"/>
  <c r="AL246" i="2"/>
  <c r="AL245" i="2"/>
  <c r="AL244" i="2"/>
  <c r="AL243" i="2"/>
  <c r="AL242" i="2"/>
  <c r="AL241" i="2"/>
  <c r="AL236" i="2"/>
  <c r="AL235" i="2"/>
  <c r="AL234" i="2"/>
  <c r="AL233" i="2"/>
  <c r="AL229" i="2"/>
  <c r="AL228" i="2"/>
  <c r="AL227" i="2"/>
  <c r="AL226" i="2"/>
  <c r="AL225" i="2"/>
  <c r="AL224" i="2"/>
  <c r="AL220" i="2"/>
  <c r="AL219" i="2"/>
  <c r="AL218" i="2"/>
  <c r="AL217" i="2"/>
  <c r="AL216" i="2"/>
  <c r="AL215" i="2"/>
  <c r="AL211" i="2"/>
  <c r="AL210" i="2"/>
  <c r="AL209" i="2"/>
  <c r="AL208" i="2"/>
  <c r="AL207" i="2"/>
  <c r="AL203" i="2"/>
  <c r="AL202" i="2"/>
  <c r="AL149" i="2"/>
  <c r="AL148" i="2"/>
  <c r="AL147" i="2"/>
  <c r="AL146" i="2"/>
  <c r="AL145" i="2"/>
  <c r="AL51" i="2"/>
  <c r="AL50" i="2"/>
  <c r="AL49" i="2"/>
  <c r="AL48" i="2"/>
  <c r="AL41" i="2"/>
  <c r="AL40" i="2"/>
  <c r="AL39" i="2"/>
  <c r="AL38" i="2"/>
  <c r="AL37" i="2"/>
  <c r="AL36" i="2"/>
  <c r="AL35" i="2"/>
  <c r="AL34" i="2"/>
  <c r="AL27" i="2"/>
  <c r="AL26" i="2"/>
  <c r="AL25" i="2"/>
  <c r="AL24" i="2"/>
  <c r="AL23" i="2"/>
  <c r="AL22" i="2"/>
  <c r="AL14" i="2"/>
  <c r="AL12" i="2"/>
  <c r="AL11" i="2"/>
  <c r="AL10" i="2"/>
  <c r="AL9" i="2"/>
  <c r="AL8" i="2"/>
  <c r="AL13" i="2"/>
  <c r="AL831" i="2"/>
  <c r="AU768" i="2"/>
  <c r="AU1320" i="2"/>
  <c r="AU302" i="2"/>
  <c r="AW869" i="2"/>
  <c r="AV184" i="2"/>
  <c r="AR851" i="2"/>
  <c r="BA135" i="2"/>
  <c r="AV844" i="2"/>
  <c r="AR510" i="2"/>
  <c r="AW754" i="2"/>
  <c r="AY411" i="2"/>
  <c r="AV1045" i="2"/>
  <c r="AW142" i="2"/>
  <c r="BB642" i="2"/>
  <c r="AY1192" i="2"/>
  <c r="BB1271" i="2"/>
  <c r="BB1310" i="2"/>
  <c r="BB902" i="2"/>
  <c r="AW761" i="2"/>
  <c r="AV945" i="2"/>
  <c r="BB1112" i="2"/>
  <c r="BB163" i="2"/>
  <c r="AY1019" i="2"/>
  <c r="AW112" i="2"/>
  <c r="AW445" i="2"/>
  <c r="BB571" i="2"/>
  <c r="AI1032" i="2"/>
  <c r="AX151" i="2"/>
  <c r="AZ831" i="2"/>
  <c r="BA317" i="2"/>
  <c r="BB804" i="2"/>
  <c r="AY1425" i="2"/>
  <c r="AW1270" i="2"/>
  <c r="AY1419" i="2"/>
  <c r="AW373" i="2"/>
  <c r="BB996" i="2"/>
  <c r="AU618" i="2"/>
  <c r="AV104" i="2"/>
  <c r="BB769" i="2"/>
  <c r="AY213" i="2"/>
  <c r="BB865" i="2"/>
  <c r="BA461" i="2"/>
  <c r="BB93" i="2"/>
  <c r="AV1288" i="2"/>
  <c r="BB1333" i="2"/>
  <c r="AW733" i="2"/>
  <c r="AW470" i="2"/>
  <c r="AY1112" i="2"/>
  <c r="AW1424" i="2"/>
  <c r="BA874" i="2"/>
  <c r="AY662" i="2"/>
  <c r="AY851" i="2"/>
  <c r="BA353" i="2"/>
  <c r="AN734" i="2"/>
  <c r="AW570" i="2"/>
  <c r="BB650" i="2"/>
  <c r="BB1339" i="2"/>
  <c r="AW1332" i="2"/>
  <c r="AV530" i="2"/>
  <c r="BB151" i="2"/>
  <c r="AW1067" i="2"/>
  <c r="AY32" i="2"/>
  <c r="AU247" i="2"/>
  <c r="AL734" i="2"/>
  <c r="AV841" i="2"/>
  <c r="AY619" i="2"/>
  <c r="AY1079" i="2"/>
  <c r="AY696" i="2"/>
  <c r="AY915" i="2"/>
  <c r="BB614" i="2"/>
  <c r="AY845" i="2"/>
  <c r="BA844" i="2"/>
  <c r="AY945" i="2"/>
  <c r="AY303" i="2"/>
  <c r="BA1432" i="2"/>
  <c r="AW347" i="2"/>
  <c r="AY93" i="2"/>
  <c r="BB729" i="2"/>
  <c r="AY859" i="2"/>
  <c r="AU649" i="2"/>
  <c r="AL1068" i="2"/>
  <c r="AU744" i="2"/>
  <c r="AU1309" i="2"/>
  <c r="AU451" i="2"/>
  <c r="AU104" i="2"/>
  <c r="AU1373" i="2"/>
  <c r="AU577" i="2"/>
  <c r="AV649" i="2"/>
  <c r="BA649" i="2" s="1"/>
  <c r="AX361" i="2"/>
  <c r="BA969" i="2"/>
  <c r="AS925" i="2"/>
  <c r="AW1315" i="2"/>
  <c r="AW944" i="2"/>
  <c r="BB135" i="2"/>
  <c r="AY185" i="2"/>
  <c r="BA470" i="2"/>
  <c r="AV723" i="2"/>
  <c r="AY1068" i="2"/>
  <c r="AY650" i="2"/>
  <c r="BB1169" i="2"/>
  <c r="AU162" i="2"/>
  <c r="BB977" i="2"/>
  <c r="BB55" i="2"/>
  <c r="BB696" i="2"/>
  <c r="BA380" i="2"/>
  <c r="BA1040" i="2"/>
  <c r="AY571" i="2"/>
  <c r="BB462" i="2"/>
  <c r="BB275" i="2"/>
  <c r="AW1246" i="2"/>
  <c r="AY755" i="2"/>
  <c r="BA1091" i="2"/>
  <c r="AY113" i="2"/>
  <c r="AY1281" i="2"/>
  <c r="BB1409" i="2"/>
  <c r="AW1040" i="2"/>
  <c r="BB841" i="2"/>
  <c r="BB1374" i="2"/>
  <c r="AL374" i="2"/>
  <c r="AV348" i="2"/>
  <c r="BB430" i="2"/>
  <c r="AW577" i="2"/>
  <c r="AY1217" i="2"/>
  <c r="BB177" i="2"/>
  <c r="BA570" i="2"/>
  <c r="AM571" i="2" s="1"/>
  <c r="BB1397" i="2"/>
  <c r="BB185" i="2"/>
  <c r="U1033" i="2"/>
  <c r="AX729" i="2"/>
  <c r="AV1111" i="2"/>
  <c r="AY452" i="2"/>
  <c r="AW1018" i="2"/>
  <c r="AV628" i="2"/>
  <c r="AY562" i="2"/>
  <c r="AY324" i="2"/>
  <c r="AY205" i="2"/>
  <c r="BA494" i="2"/>
  <c r="AU1418" i="2"/>
  <c r="AY996" i="2"/>
  <c r="BB318" i="2"/>
  <c r="BB1357" i="2"/>
  <c r="BA329" i="2"/>
  <c r="AW69" i="2"/>
  <c r="BB239" i="2"/>
  <c r="AN1271" i="2"/>
  <c r="AS902" i="2"/>
  <c r="BB70" i="2"/>
  <c r="AY294" i="2"/>
  <c r="AY673" i="2"/>
  <c r="AY1333" i="2"/>
  <c r="BA605" i="2"/>
  <c r="AO606" i="2" s="1"/>
  <c r="BB934" i="2"/>
  <c r="AW951" i="2"/>
  <c r="AW1168" i="2"/>
  <c r="AL1169" i="2"/>
  <c r="BB194" i="2"/>
  <c r="AW679" i="2"/>
  <c r="AN680" i="2" s="1"/>
  <c r="BB751" i="2"/>
  <c r="AU803" i="2"/>
  <c r="AU613" i="2"/>
  <c r="AM875" i="2"/>
  <c r="AN1019" i="2"/>
  <c r="AL1247" i="2"/>
  <c r="AN1068" i="2"/>
  <c r="AM606" i="2"/>
  <c r="AL680" i="2"/>
  <c r="AU835" i="2"/>
  <c r="AV1102" i="2"/>
  <c r="AV487" i="2"/>
  <c r="AV445" i="2"/>
  <c r="AV83" i="2"/>
  <c r="BA46" i="2"/>
  <c r="AV275" i="2"/>
  <c r="AV452" i="2"/>
  <c r="BA84" i="2"/>
  <c r="BB84" i="2" s="1"/>
  <c r="AV650" i="2"/>
  <c r="AV1246" i="2"/>
  <c r="BB1041" i="2"/>
  <c r="BB495" i="2"/>
  <c r="AU824" i="2"/>
  <c r="BB845" i="2"/>
  <c r="AY1339" i="2"/>
  <c r="BA121" i="2"/>
  <c r="AM122" i="2" s="1"/>
  <c r="BA1295" i="2"/>
  <c r="AW184" i="2"/>
  <c r="AW1441" i="2"/>
  <c r="BA1058" i="2"/>
  <c r="AM1059" i="2" s="1"/>
  <c r="AY969" i="2"/>
  <c r="BB539" i="2"/>
  <c r="AY635" i="2"/>
  <c r="AW418" i="2"/>
  <c r="AW744" i="2"/>
  <c r="AY687" i="2"/>
  <c r="AV696" i="2"/>
  <c r="AY177" i="2"/>
  <c r="BB915" i="2"/>
  <c r="BB20" i="2"/>
  <c r="BB880" i="2"/>
  <c r="AY1271" i="2"/>
  <c r="AY769" i="2"/>
  <c r="AY374" i="2"/>
  <c r="AL945" i="2"/>
  <c r="AL446" i="2"/>
  <c r="AW365" i="2"/>
  <c r="AV554" i="2"/>
  <c r="BB836" i="2"/>
  <c r="AW598" i="2"/>
  <c r="AY419" i="2"/>
  <c r="BB294" i="2"/>
  <c r="BB361" i="2"/>
  <c r="BB531" i="2"/>
  <c r="AN945" i="2"/>
  <c r="AN446" i="2"/>
  <c r="AV869" i="2"/>
  <c r="AX804" i="2"/>
  <c r="AY804" i="2" s="1"/>
  <c r="BB1142" i="2"/>
  <c r="BB419" i="2"/>
  <c r="BA418" i="2" s="1"/>
  <c r="BA193" i="2"/>
  <c r="AY902" i="2"/>
  <c r="AW605" i="2"/>
  <c r="AW1050" i="2"/>
  <c r="AL870" i="2"/>
  <c r="AY1026" i="2"/>
  <c r="AW1045" i="2"/>
  <c r="BA561" i="2"/>
  <c r="AY739" i="2"/>
  <c r="AY1442" i="2"/>
  <c r="AY880" i="2"/>
  <c r="AY231" i="2"/>
  <c r="AY960" i="2"/>
  <c r="AY870" i="2"/>
  <c r="AL599" i="2"/>
  <c r="AO571" i="2"/>
  <c r="AM495" i="2"/>
  <c r="AV231" i="2"/>
  <c r="AW1320" i="2"/>
  <c r="AW323" i="2"/>
  <c r="BB796" i="2"/>
  <c r="BB396" i="2"/>
  <c r="AY1247" i="2"/>
  <c r="BB606" i="2"/>
  <c r="AW1227" i="2"/>
  <c r="AL606" i="2"/>
  <c r="BB734" i="2"/>
  <c r="BA1067" i="2"/>
  <c r="BB1177" i="2"/>
  <c r="AV248" i="2"/>
  <c r="BA1441" i="2"/>
  <c r="AU844" i="2"/>
  <c r="AM471" i="2"/>
  <c r="BB1217" i="2"/>
  <c r="AO354" i="2"/>
  <c r="BA933" i="2"/>
  <c r="AW341" i="2"/>
  <c r="AL342" i="2" s="1"/>
  <c r="AN1247" i="2"/>
  <c r="AN1046" i="2"/>
  <c r="AN324" i="2"/>
  <c r="AM1442" i="2"/>
  <c r="AO419" i="2"/>
  <c r="AV61" i="2"/>
  <c r="AU1356" i="2"/>
  <c r="AU538" i="2"/>
  <c r="AV150" i="2"/>
  <c r="AU1111" i="2"/>
  <c r="AU858" i="2"/>
  <c r="AS213" i="2"/>
  <c r="AR1433" i="2"/>
  <c r="AU695" i="2"/>
  <c r="AX143" i="2"/>
  <c r="AU704" i="2"/>
  <c r="AV1176" i="2"/>
  <c r="AU258" i="2"/>
  <c r="AV1270" i="2"/>
  <c r="AV302" i="2"/>
  <c r="AW641" i="2"/>
  <c r="AN642" i="2" s="1"/>
  <c r="BA944" i="2"/>
  <c r="AV54" i="2"/>
  <c r="AV1078" i="2"/>
  <c r="AL755" i="2"/>
  <c r="AY1075" i="2"/>
  <c r="AY1033" i="2"/>
  <c r="AY521" i="2"/>
  <c r="AW461" i="2"/>
  <c r="BB888" i="2"/>
  <c r="BB366" i="2"/>
  <c r="BB562" i="2"/>
  <c r="AX520" i="2"/>
  <c r="AV1356" i="2"/>
  <c r="BB673" i="2"/>
  <c r="AY259" i="2"/>
  <c r="BB248" i="2"/>
  <c r="BB1316" i="2"/>
  <c r="AW92" i="2"/>
  <c r="AL93" i="2" s="1"/>
  <c r="AU1387" i="2"/>
  <c r="AU353" i="2"/>
  <c r="AW353" i="2" s="1"/>
  <c r="AW274" i="2"/>
  <c r="BB1228" i="2"/>
  <c r="BB143" i="2"/>
  <c r="BB1079" i="2"/>
  <c r="AY1321" i="2"/>
  <c r="BB1075" i="2"/>
  <c r="AL366" i="2"/>
  <c r="BB446" i="2"/>
  <c r="AY554" i="2"/>
  <c r="AL1041" i="2"/>
  <c r="AU380" i="2"/>
  <c r="AW914" i="2"/>
  <c r="AY589" i="2"/>
  <c r="BA835" i="2"/>
  <c r="BB1059" i="2"/>
  <c r="BB1296" i="2"/>
  <c r="AY396" i="2"/>
  <c r="AY1264" i="2"/>
  <c r="BB687" i="2"/>
  <c r="AL1051" i="2"/>
  <c r="AV662" i="2"/>
  <c r="AU176" i="2"/>
  <c r="AY1177" i="2"/>
  <c r="BB1326" i="2"/>
  <c r="BA1424" i="2"/>
  <c r="BA1125" i="2"/>
  <c r="AM1126" i="2" s="1"/>
  <c r="AV311" i="2"/>
  <c r="AV1168" i="2"/>
  <c r="BB1015" i="2"/>
  <c r="AL143" i="2"/>
  <c r="AN419" i="2"/>
  <c r="AU661" i="2"/>
  <c r="AX836" i="2"/>
  <c r="AY361" i="2"/>
  <c r="AW858" i="2"/>
  <c r="AW661" i="2"/>
  <c r="AY284" i="2"/>
  <c r="BB1247" i="2"/>
  <c r="AY642" i="2"/>
  <c r="BB374" i="2"/>
  <c r="AN606" i="2"/>
  <c r="AW933" i="2"/>
  <c r="AW717" i="2"/>
  <c r="AN718" i="2" s="1"/>
  <c r="BB859" i="2"/>
  <c r="AY599" i="2"/>
  <c r="BB925" i="2"/>
  <c r="AO462" i="2"/>
  <c r="AX1397" i="2"/>
  <c r="AN1169" i="2"/>
  <c r="AY1142" i="2"/>
  <c r="AL934" i="2"/>
  <c r="AN762" i="2"/>
  <c r="AV520" i="2"/>
  <c r="AL1046" i="2"/>
  <c r="AO1126" i="2"/>
  <c r="AL324" i="2"/>
  <c r="AL718" i="2"/>
  <c r="AO1442" i="2"/>
  <c r="AM419" i="2"/>
  <c r="AU530" i="2"/>
  <c r="AV1001" i="2"/>
  <c r="AU628" i="2"/>
  <c r="AW628" i="2" s="1"/>
  <c r="AL629" i="2" s="1"/>
  <c r="AU311" i="2"/>
  <c r="AU1014" i="2"/>
  <c r="AW1014" i="2" s="1"/>
  <c r="AV704" i="2"/>
  <c r="AU1325" i="2"/>
  <c r="AW1325" i="2" s="1"/>
  <c r="AV122" i="2"/>
  <c r="AU127" i="2"/>
  <c r="AW127" i="2" s="1"/>
  <c r="AV32" i="2"/>
  <c r="BB589" i="2"/>
  <c r="AY1126" i="2"/>
  <c r="AY143" i="2"/>
  <c r="AW835" i="2"/>
  <c r="AN836" i="2" s="1"/>
  <c r="BA672" i="2"/>
  <c r="BB851" i="2"/>
  <c r="BB200" i="2"/>
  <c r="AY1357" i="2"/>
  <c r="AV1309" i="2"/>
  <c r="AY1310" i="2"/>
  <c r="BB1419" i="2"/>
  <c r="BB452" i="2"/>
  <c r="BA641" i="2"/>
  <c r="BA686" i="2"/>
  <c r="BB599" i="2"/>
  <c r="AL1442" i="2"/>
  <c r="AL642" i="2"/>
  <c r="AV739" i="2"/>
  <c r="BA451" i="2"/>
  <c r="AW634" i="2"/>
  <c r="AN635" i="2" s="1"/>
  <c r="AV695" i="2"/>
  <c r="BB762" i="2"/>
  <c r="BA373" i="2"/>
  <c r="AV786" i="2"/>
  <c r="AY888" i="2"/>
  <c r="AO318" i="2"/>
  <c r="AL462" i="2"/>
  <c r="AX488" i="2"/>
  <c r="AW1263" i="2"/>
  <c r="BB960" i="2"/>
  <c r="AY841" i="2"/>
  <c r="BB1026" i="2"/>
  <c r="BB945" i="2"/>
  <c r="BB1288" i="2"/>
  <c r="AW1338" i="2"/>
  <c r="AN1339" i="2" s="1"/>
  <c r="AY680" i="2"/>
  <c r="BB662" i="2"/>
  <c r="AN462" i="2"/>
  <c r="AW686" i="2"/>
  <c r="AN687" i="2" s="1"/>
  <c r="AY151" i="2"/>
  <c r="BB619" i="2"/>
  <c r="BA618" i="2" s="1"/>
  <c r="AY1046" i="2"/>
  <c r="AW336" i="2"/>
  <c r="AY729" i="2"/>
  <c r="AW311" i="2"/>
  <c r="AN312" i="2" s="1"/>
  <c r="AY977" i="2"/>
  <c r="BB1425" i="2"/>
  <c r="AX70" i="2"/>
  <c r="AY70" i="2" s="1"/>
  <c r="AY787" i="2"/>
  <c r="BA1025" i="2"/>
  <c r="BB113" i="2"/>
  <c r="BB825" i="2"/>
  <c r="AW429" i="2"/>
  <c r="AN430" i="2" s="1"/>
  <c r="AW561" i="2"/>
  <c r="BB213" i="2"/>
  <c r="BA815" i="2"/>
  <c r="AY222" i="2"/>
  <c r="AN915" i="2"/>
  <c r="AN93" i="2"/>
  <c r="AV761" i="2"/>
  <c r="BA184" i="2"/>
  <c r="BB810" i="2"/>
  <c r="AY488" i="2"/>
  <c r="BA230" i="2"/>
  <c r="AY1092" i="2"/>
  <c r="AY1051" i="2"/>
  <c r="AW672" i="2"/>
  <c r="BA204" i="2"/>
  <c r="AY1059" i="2"/>
  <c r="AN599" i="2"/>
  <c r="AL312" i="2"/>
  <c r="BA429" i="2"/>
  <c r="AV795" i="2"/>
  <c r="AM1026" i="2"/>
  <c r="BB745" i="2"/>
  <c r="BA69" i="2"/>
  <c r="BB1264" i="2"/>
  <c r="AN1228" i="2"/>
  <c r="AW695" i="2"/>
  <c r="BB982" i="2"/>
  <c r="AV915" i="2"/>
  <c r="AY342" i="2"/>
  <c r="AL762" i="2"/>
  <c r="AO650" i="2"/>
  <c r="AL1425" i="2"/>
  <c r="AN562" i="2"/>
  <c r="AN859" i="2"/>
  <c r="AM934" i="2"/>
  <c r="AV613" i="2"/>
  <c r="BA613" i="2" s="1"/>
  <c r="AM614" i="2" s="1"/>
  <c r="AV679" i="2"/>
  <c r="BA679" i="2" s="1"/>
  <c r="AU1176" i="2"/>
  <c r="AW1176" i="2" s="1"/>
  <c r="AL1177" i="2" s="1"/>
  <c r="AU786" i="2"/>
  <c r="AW786" i="2" s="1"/>
  <c r="AU395" i="2"/>
  <c r="AV274" i="2"/>
  <c r="BA274" i="2" s="1"/>
  <c r="AV247" i="2"/>
  <c r="AS185" i="2"/>
  <c r="BA324" i="2"/>
  <c r="AW874" i="2"/>
  <c r="AX796" i="2"/>
  <c r="BB1033" i="2"/>
  <c r="BB816" i="2"/>
  <c r="AY745" i="2"/>
  <c r="AY1316" i="2"/>
  <c r="AY62" i="2"/>
  <c r="AV1014" i="2"/>
  <c r="BA1102" i="2"/>
  <c r="AM1103" i="2" s="1"/>
  <c r="AU1432" i="2"/>
  <c r="AW1432" i="2" s="1"/>
  <c r="AL1433" i="2" s="1"/>
  <c r="BA1287" i="2"/>
  <c r="BB1442" i="2"/>
  <c r="AW1025" i="2"/>
  <c r="BB105" i="2"/>
  <c r="BB1350" i="2"/>
  <c r="AV360" i="2"/>
  <c r="AY539" i="2"/>
  <c r="AW588" i="2"/>
  <c r="AW795" i="2"/>
  <c r="AX1103" i="2"/>
  <c r="AY1296" i="2"/>
  <c r="AY734" i="2"/>
  <c r="AY925" i="2"/>
  <c r="AY816" i="2"/>
  <c r="BA704" i="2"/>
  <c r="BA134" i="2"/>
  <c r="AM135" i="2" s="1"/>
  <c r="AN1026" i="2"/>
  <c r="AN1433" i="2"/>
  <c r="AU1058" i="2"/>
  <c r="AY128" i="2"/>
  <c r="BB1192" i="2"/>
  <c r="BB952" i="2"/>
  <c r="AV858" i="2"/>
  <c r="BA768" i="2"/>
  <c r="AM769" i="2" s="1"/>
  <c r="BB787" i="2"/>
  <c r="AY629" i="2"/>
  <c r="AW1058" i="2"/>
  <c r="AL1059" i="2" s="1"/>
  <c r="BB755" i="2"/>
  <c r="AN578" i="2"/>
  <c r="AL1339" i="2"/>
  <c r="AX1228" i="2"/>
  <c r="AY1228" i="2" s="1"/>
  <c r="AY1255" i="2"/>
  <c r="AW959" i="2"/>
  <c r="AN960" i="2" s="1"/>
  <c r="AY248" i="2"/>
  <c r="AY495" i="2"/>
  <c r="BA142" i="2"/>
  <c r="AU230" i="2"/>
  <c r="AW840" i="2"/>
  <c r="AW1254" i="2"/>
  <c r="AL1255" i="2" s="1"/>
  <c r="BB521" i="2"/>
  <c r="AL915" i="2"/>
  <c r="AL1271" i="2"/>
  <c r="AX1002" i="2"/>
  <c r="AY1002" i="2" s="1"/>
  <c r="AY1433" i="2"/>
  <c r="BA487" i="2"/>
  <c r="AM488" i="2" s="1"/>
  <c r="BB222" i="2"/>
  <c r="BA221" i="2" s="1"/>
  <c r="BB1046" i="2"/>
  <c r="AU283" i="2"/>
  <c r="BB231" i="2"/>
  <c r="BB205" i="2"/>
  <c r="AW815" i="2"/>
  <c r="AL816" i="2" s="1"/>
  <c r="AO1059" i="2"/>
  <c r="AO769" i="2"/>
  <c r="AE1032" i="2"/>
  <c r="V1033" i="2" s="1"/>
  <c r="AY1388" i="2"/>
  <c r="AU1001" i="2"/>
  <c r="AY1015" i="2"/>
  <c r="BA728" i="2"/>
  <c r="AM729" i="2" s="1"/>
  <c r="BB32" i="2"/>
  <c r="BB1433" i="2"/>
  <c r="BB62" i="2"/>
  <c r="AY462" i="2"/>
  <c r="BB1092" i="2"/>
  <c r="AN143" i="2"/>
  <c r="AL836" i="2"/>
  <c r="AL589" i="2"/>
  <c r="AW618" i="2"/>
  <c r="AY796" i="2"/>
  <c r="AN589" i="2"/>
  <c r="AX19" i="2"/>
  <c r="AV19" i="2" s="1"/>
  <c r="AO488" i="2"/>
  <c r="AO562" i="2"/>
  <c r="BA951" i="2"/>
  <c r="BB1051" i="2"/>
  <c r="AY20" i="2"/>
  <c r="AN374" i="2"/>
  <c r="BA1018" i="2"/>
  <c r="AL471" i="2"/>
  <c r="BB259" i="2"/>
  <c r="AW1074" i="2"/>
  <c r="AO1296" i="2"/>
  <c r="AN185" i="2"/>
  <c r="AM650" i="2"/>
  <c r="AN1425" i="2"/>
  <c r="AN1255" i="2"/>
  <c r="AL562" i="2"/>
  <c r="AL859" i="2"/>
  <c r="AU19" i="2"/>
  <c r="AO934" i="2"/>
  <c r="AU1125" i="2"/>
  <c r="AV176" i="2"/>
  <c r="BA176" i="2" s="1"/>
  <c r="AU293" i="2"/>
  <c r="AW293" i="2" s="1"/>
  <c r="AV824" i="2"/>
  <c r="BA824" i="2" s="1"/>
  <c r="AV283" i="2"/>
  <c r="BA283" i="2" s="1"/>
  <c r="AR113" i="2"/>
  <c r="AU121" i="2"/>
  <c r="AW121" i="2" s="1"/>
  <c r="AU887" i="2"/>
  <c r="AR1247" i="2"/>
  <c r="AU809" i="2"/>
  <c r="AW809" i="2" s="1"/>
  <c r="AX830" i="2"/>
  <c r="AY1374" i="2"/>
  <c r="AV588" i="2"/>
  <c r="AY239" i="2"/>
  <c r="AY163" i="2"/>
  <c r="BA127" i="2"/>
  <c r="AO128" i="2" s="1"/>
  <c r="BB1010" i="2"/>
  <c r="AY865" i="2"/>
  <c r="AM673" i="2"/>
  <c r="AU738" i="2"/>
  <c r="AW738" i="2" s="1"/>
  <c r="BB337" i="2"/>
  <c r="AY578" i="2"/>
  <c r="BB471" i="2"/>
  <c r="BB629" i="2"/>
  <c r="BA840" i="2"/>
  <c r="BB724" i="2"/>
  <c r="BB303" i="2"/>
  <c r="BB578" i="2"/>
  <c r="AL1026" i="2"/>
  <c r="AV1396" i="2"/>
  <c r="BA1396" i="2" s="1"/>
  <c r="AW850" i="2"/>
  <c r="AY55" i="2"/>
  <c r="AJ1033" i="2"/>
  <c r="BA341" i="2"/>
  <c r="AM342" i="2" s="1"/>
  <c r="AW530" i="2"/>
  <c r="AY875" i="2"/>
  <c r="BA150" i="2"/>
  <c r="AM151" i="2" s="1"/>
  <c r="BA365" i="2"/>
  <c r="AU199" i="2"/>
  <c r="AO705" i="2"/>
  <c r="AU494" i="2"/>
  <c r="AW494" i="2" s="1"/>
  <c r="AV538" i="2"/>
  <c r="BA212" i="2"/>
  <c r="AM213" i="2" s="1"/>
  <c r="BB739" i="2"/>
  <c r="AU150" i="2"/>
  <c r="AL875" i="2"/>
  <c r="AY194" i="2"/>
  <c r="BB875" i="2"/>
  <c r="BA777" i="2"/>
  <c r="AU750" i="2"/>
  <c r="AO374" i="2"/>
  <c r="AU221" i="2"/>
  <c r="AY1350" i="2"/>
  <c r="AY471" i="2"/>
  <c r="BB554" i="2"/>
  <c r="BB381" i="2"/>
  <c r="AW864" i="2"/>
  <c r="BB354" i="2"/>
  <c r="BA247" i="2"/>
  <c r="AW329" i="2"/>
  <c r="BB830" i="2"/>
  <c r="AO213" i="2"/>
  <c r="AN1041" i="2"/>
  <c r="W1033" i="2"/>
  <c r="AX705" i="2"/>
  <c r="BB680" i="2"/>
  <c r="BB718" i="2"/>
  <c r="AY1010" i="2"/>
  <c r="BB705" i="2"/>
  <c r="AY1041" i="2"/>
  <c r="BA1338" i="2"/>
  <c r="AY810" i="2"/>
  <c r="BB1126" i="2"/>
  <c r="BB778" i="2"/>
  <c r="AL960" i="2"/>
  <c r="AL430" i="2"/>
  <c r="AL70" i="2"/>
  <c r="AY275" i="2"/>
  <c r="AY751" i="2"/>
  <c r="AX879" i="2"/>
  <c r="AY1288" i="2"/>
  <c r="BA1408" i="2"/>
  <c r="AW538" i="2"/>
  <c r="BB46" i="2"/>
  <c r="AY606" i="2"/>
  <c r="AU487" i="2"/>
  <c r="AY1326" i="2"/>
  <c r="AL687" i="2"/>
  <c r="AM836" i="2"/>
  <c r="AN662" i="2"/>
  <c r="AN70" i="2"/>
  <c r="AW104" i="2"/>
  <c r="AY510" i="2"/>
  <c r="BB324" i="2"/>
  <c r="AN816" i="2"/>
  <c r="BA864" i="2"/>
  <c r="AM381" i="2"/>
  <c r="AN1177" i="2"/>
  <c r="AV92" i="2"/>
  <c r="AM1296" i="2"/>
  <c r="BB510" i="2"/>
  <c r="AO135" i="2"/>
  <c r="BB1068" i="2"/>
  <c r="AN629" i="2"/>
  <c r="AV342" i="2"/>
  <c r="BA1387" i="2"/>
  <c r="AM354" i="2"/>
  <c r="AL185" i="2"/>
  <c r="AN354" i="2"/>
  <c r="AL571" i="2"/>
  <c r="AL1333" i="2"/>
  <c r="AO185" i="2"/>
  <c r="AO231" i="2"/>
  <c r="AO845" i="2"/>
  <c r="AO865" i="2"/>
  <c r="AN348" i="2"/>
  <c r="AN787" i="2"/>
  <c r="AN128" i="2"/>
  <c r="AV959" i="2"/>
  <c r="AU723" i="2"/>
  <c r="AX1032" i="2"/>
  <c r="AU1078" i="2"/>
  <c r="AU360" i="2"/>
  <c r="AW360" i="2" s="1"/>
  <c r="AN361" i="2" s="1"/>
  <c r="AV642" i="2"/>
  <c r="AV336" i="2"/>
  <c r="BA336" i="2" s="1"/>
  <c r="AO337" i="2" s="1"/>
  <c r="AV199" i="2"/>
  <c r="BA199" i="2" s="1"/>
  <c r="AX200" i="2"/>
  <c r="AY200" i="2" s="1"/>
  <c r="AV734" i="2"/>
  <c r="AY446" i="2"/>
  <c r="BB128" i="2"/>
  <c r="BA959" i="2"/>
  <c r="AV293" i="2"/>
  <c r="BB635" i="2"/>
  <c r="BA1074" i="2"/>
  <c r="BA850" i="2"/>
  <c r="AM851" i="2" s="1"/>
  <c r="BB330" i="2"/>
  <c r="AM128" i="2"/>
  <c r="AW981" i="2"/>
  <c r="AY952" i="2"/>
  <c r="AY430" i="2"/>
  <c r="AV717" i="2"/>
  <c r="BB1281" i="2"/>
  <c r="BB1255" i="2"/>
  <c r="AV347" i="2"/>
  <c r="AW134" i="2"/>
  <c r="BB1002" i="2"/>
  <c r="AL113" i="2"/>
  <c r="AW193" i="2"/>
  <c r="AN194" i="2" s="1"/>
  <c r="BA1050" i="2"/>
  <c r="BB1321" i="2"/>
  <c r="BB1103" i="2"/>
  <c r="BA1320" i="2"/>
  <c r="AM1321" i="2" s="1"/>
  <c r="AY318" i="2"/>
  <c r="AY778" i="2"/>
  <c r="BB1019" i="2"/>
  <c r="BA1280" i="2"/>
  <c r="AM1281" i="2" s="1"/>
  <c r="AY934" i="2"/>
  <c r="AL361" i="2"/>
  <c r="AO122" i="2"/>
  <c r="AV1010" i="2"/>
  <c r="AG1033" i="2"/>
  <c r="BB1388" i="2"/>
  <c r="BA162" i="2"/>
  <c r="AO163" i="2" s="1"/>
  <c r="AY614" i="2"/>
  <c r="AW302" i="2"/>
  <c r="AN303" i="2" s="1"/>
  <c r="AY354" i="2"/>
  <c r="BB342" i="2"/>
  <c r="AY84" i="2"/>
  <c r="BB284" i="2"/>
  <c r="AL635" i="2"/>
  <c r="AM705" i="2"/>
  <c r="AX330" i="2"/>
  <c r="AY381" i="2"/>
  <c r="AW380" i="2" s="1"/>
  <c r="AY135" i="2"/>
  <c r="AY718" i="2"/>
  <c r="AV1325" i="2"/>
  <c r="AY825" i="2"/>
  <c r="AW83" i="2"/>
  <c r="AN84" i="2" s="1"/>
  <c r="BA661" i="2"/>
  <c r="AY337" i="2"/>
  <c r="AY366" i="2"/>
  <c r="AM1092" i="2"/>
  <c r="AL419" i="2"/>
  <c r="AX762" i="2"/>
  <c r="AV744" i="2"/>
  <c r="AW1009" i="2"/>
  <c r="AW1078" i="2"/>
  <c r="BB969" i="2"/>
  <c r="AY348" i="2"/>
  <c r="BA1349" i="2"/>
  <c r="BB870" i="2"/>
  <c r="AY1169" i="2"/>
  <c r="AW451" i="2"/>
  <c r="AO1092" i="2"/>
  <c r="AL303" i="2"/>
  <c r="AN1059" i="2"/>
  <c r="AX105" i="2"/>
  <c r="BA598" i="2"/>
  <c r="AY46" i="2"/>
  <c r="AW162" i="2"/>
  <c r="AU61" i="2"/>
  <c r="BA553" i="2"/>
  <c r="AO554" i="2" s="1"/>
  <c r="AY531" i="2"/>
  <c r="BA61" i="2"/>
  <c r="AM62" i="2" s="1"/>
  <c r="AY1409" i="2"/>
  <c r="AM562" i="2"/>
  <c r="AO1409" i="2"/>
  <c r="AM462" i="2"/>
  <c r="AO62" i="2"/>
  <c r="AV577" i="2"/>
  <c r="AV1373" i="2"/>
  <c r="AL1228" i="2"/>
  <c r="AL1316" i="2"/>
  <c r="AM945" i="2"/>
  <c r="AY724" i="2"/>
  <c r="AM1433" i="2"/>
  <c r="AV303" i="2"/>
  <c r="BB348" i="2"/>
  <c r="AU553" i="2"/>
  <c r="AV45" i="2"/>
  <c r="AO945" i="2"/>
  <c r="BB488" i="2"/>
  <c r="AO1068" i="2"/>
  <c r="BB411" i="2"/>
  <c r="AN381" i="2"/>
  <c r="BC831" i="2"/>
  <c r="AL194" i="2"/>
  <c r="AL354" i="2"/>
  <c r="AL84" i="2"/>
  <c r="AN571" i="2"/>
  <c r="AN1333" i="2"/>
  <c r="AM337" i="2"/>
  <c r="AM185" i="2"/>
  <c r="AM231" i="2"/>
  <c r="AM554" i="2"/>
  <c r="AM845" i="2"/>
  <c r="AM865" i="2"/>
  <c r="AL348" i="2"/>
  <c r="AL787" i="2"/>
  <c r="AL128" i="2"/>
  <c r="AN342" i="2"/>
  <c r="AM330" i="2"/>
  <c r="AL745" i="2"/>
  <c r="AM194" i="2"/>
  <c r="AL1321" i="2"/>
  <c r="AN1321" i="2"/>
  <c r="AL275" i="2"/>
  <c r="AN275" i="2"/>
  <c r="AO1425" i="2"/>
  <c r="AM1425" i="2"/>
  <c r="AN1015" i="2"/>
  <c r="AN1326" i="2"/>
  <c r="AO642" i="2"/>
  <c r="AM452" i="2"/>
  <c r="AO452" i="2"/>
  <c r="AL1264" i="2"/>
  <c r="AN1264" i="2"/>
  <c r="AN337" i="2"/>
  <c r="AL337" i="2"/>
  <c r="AO816" i="2"/>
  <c r="AM816" i="2"/>
  <c r="AN673" i="2"/>
  <c r="AL673" i="2"/>
  <c r="AL696" i="2"/>
  <c r="AN696" i="2"/>
  <c r="AO680" i="2"/>
  <c r="AM680" i="2"/>
  <c r="AO275" i="2"/>
  <c r="AM275" i="2"/>
  <c r="AO1288" i="2"/>
  <c r="AM1288" i="2"/>
  <c r="AL796" i="2"/>
  <c r="AO143" i="2"/>
  <c r="AL841" i="2"/>
  <c r="AN841" i="2"/>
  <c r="AL619" i="2"/>
  <c r="AO952" i="2"/>
  <c r="AM952" i="2"/>
  <c r="AN1075" i="2"/>
  <c r="AL1075" i="2"/>
  <c r="AM177" i="2"/>
  <c r="AO177" i="2"/>
  <c r="AN294" i="2"/>
  <c r="AO825" i="2"/>
  <c r="AM284" i="2"/>
  <c r="AO284" i="2"/>
  <c r="AL122" i="2"/>
  <c r="AL810" i="2"/>
  <c r="AN810" i="2"/>
  <c r="AO831" i="2"/>
  <c r="AM831" i="2"/>
  <c r="AL739" i="2"/>
  <c r="AN739" i="2"/>
  <c r="AO841" i="2"/>
  <c r="AM841" i="2"/>
  <c r="AM1397" i="2"/>
  <c r="AO1397" i="2"/>
  <c r="AL851" i="2"/>
  <c r="AN851" i="2"/>
  <c r="AN531" i="2"/>
  <c r="AO366" i="2"/>
  <c r="AM366" i="2"/>
  <c r="AL495" i="2"/>
  <c r="AN495" i="2"/>
  <c r="AL865" i="2"/>
  <c r="AM248" i="2"/>
  <c r="AN330" i="2"/>
  <c r="AL330" i="2"/>
  <c r="AN831" i="2"/>
  <c r="AP831" i="2"/>
  <c r="AU879" i="2"/>
  <c r="AL539" i="2"/>
  <c r="AN539" i="2"/>
  <c r="AN105" i="2"/>
  <c r="AL105" i="2"/>
  <c r="AM1388" i="2"/>
  <c r="AO1388" i="2"/>
  <c r="AV1032" i="2"/>
  <c r="AU1032" i="2"/>
  <c r="AW1032" i="2" s="1"/>
  <c r="AO200" i="2"/>
  <c r="AM200" i="2"/>
  <c r="AM960" i="2"/>
  <c r="AO960" i="2"/>
  <c r="AO1075" i="2"/>
  <c r="AM1075" i="2"/>
  <c r="AL982" i="2"/>
  <c r="AL135" i="2"/>
  <c r="AN135" i="2"/>
  <c r="AO1051" i="2"/>
  <c r="AM1051" i="2"/>
  <c r="AM662" i="2"/>
  <c r="AO662" i="2"/>
  <c r="AL1010" i="2"/>
  <c r="AN1010" i="2"/>
  <c r="AL1079" i="2"/>
  <c r="AN1079" i="2"/>
  <c r="AO1350" i="2"/>
  <c r="AM1350" i="2"/>
  <c r="AL452" i="2"/>
  <c r="AN452" i="2"/>
  <c r="AL163" i="2"/>
  <c r="AN163" i="2"/>
  <c r="AL1033" i="2"/>
  <c r="AR1304" i="2" l="1"/>
  <c r="AN1033" i="2"/>
  <c r="AP1033" i="2" s="1"/>
  <c r="AY105" i="2"/>
  <c r="AM1339" i="2"/>
  <c r="AM825" i="2"/>
  <c r="AN796" i="2"/>
  <c r="AP796" i="2" s="1"/>
  <c r="AO687" i="2"/>
  <c r="AL662" i="2"/>
  <c r="AN366" i="2"/>
  <c r="AP366" i="2" s="1"/>
  <c r="AN1316" i="2"/>
  <c r="AP1316" i="2" s="1"/>
  <c r="AW1216" i="2"/>
  <c r="AQ318" i="2"/>
  <c r="AP495" i="2"/>
  <c r="AP629" i="2"/>
  <c r="BA744" i="2"/>
  <c r="AP836" i="2"/>
  <c r="AW1125" i="2"/>
  <c r="AP70" i="2"/>
  <c r="BA914" i="2"/>
  <c r="AO1019" i="2"/>
  <c r="AW649" i="2"/>
  <c r="AM599" i="2"/>
  <c r="AQ571" i="2"/>
  <c r="AQ1126" i="2"/>
  <c r="AW61" i="2"/>
  <c r="AP859" i="2"/>
  <c r="AW728" i="2"/>
  <c r="BA628" i="2"/>
  <c r="AP163" i="2"/>
  <c r="AP330" i="2"/>
  <c r="AP1169" i="2"/>
  <c r="AQ62" i="2"/>
  <c r="AQ1059" i="2"/>
  <c r="BA112" i="2"/>
  <c r="BA634" i="2"/>
  <c r="AP531" i="2"/>
  <c r="AW258" i="2"/>
  <c r="AW976" i="2"/>
  <c r="AW824" i="2"/>
  <c r="BA717" i="2"/>
  <c r="AQ135" i="2"/>
  <c r="AQ554" i="2"/>
  <c r="BA968" i="2"/>
  <c r="AL1126" i="2"/>
  <c r="AO745" i="2"/>
  <c r="AL825" i="2"/>
  <c r="AL259" i="2"/>
  <c r="AM718" i="2"/>
  <c r="AO718" i="2"/>
  <c r="AN934" i="2"/>
  <c r="AP128" i="2"/>
  <c r="AO673" i="2"/>
  <c r="AP662" i="2"/>
  <c r="AW1287" i="2"/>
  <c r="AN825" i="2"/>
  <c r="BA1032" i="2"/>
  <c r="AY762" i="2"/>
  <c r="AY705" i="2"/>
  <c r="AL294" i="2"/>
  <c r="AN875" i="2"/>
  <c r="AP875" i="2" s="1"/>
  <c r="AM642" i="2"/>
  <c r="AY836" i="2"/>
  <c r="AN745" i="2"/>
  <c r="AO1433" i="2"/>
  <c r="AW19" i="2"/>
  <c r="AW768" i="2"/>
  <c r="AN769" i="2" s="1"/>
  <c r="AP1228" i="2"/>
  <c r="BA1176" i="2"/>
  <c r="BA1014" i="2"/>
  <c r="AP462" i="2"/>
  <c r="AM1177" i="2"/>
  <c r="AO151" i="2"/>
  <c r="AP841" i="2"/>
  <c r="AQ1397" i="2"/>
  <c r="AQ419" i="2"/>
  <c r="AN1217" i="2"/>
  <c r="AO471" i="2"/>
  <c r="AW487" i="2"/>
  <c r="AO1103" i="2"/>
  <c r="AO70" i="2"/>
  <c r="BA54" i="2"/>
  <c r="AO55" i="2" s="1"/>
  <c r="AQ1425" i="2"/>
  <c r="BA809" i="2"/>
  <c r="AP1271" i="2"/>
  <c r="AQ960" i="2"/>
  <c r="AQ200" i="2"/>
  <c r="AW199" i="2"/>
  <c r="AW1309" i="2"/>
  <c r="AP680" i="2"/>
  <c r="AP342" i="2"/>
  <c r="AP606" i="2"/>
  <c r="AY312" i="2"/>
  <c r="BA1168" i="2"/>
  <c r="AP1015" i="2"/>
  <c r="BA858" i="2"/>
  <c r="AM859" i="2" s="1"/>
  <c r="AQ650" i="2"/>
  <c r="AQ831" i="2"/>
  <c r="AQ1092" i="2"/>
  <c r="BA311" i="2"/>
  <c r="AL650" i="2"/>
  <c r="AO629" i="2"/>
  <c r="AL1310" i="2"/>
  <c r="AM1169" i="2"/>
  <c r="AM312" i="2"/>
  <c r="AY1103" i="2"/>
  <c r="AW1102" i="2" s="1"/>
  <c r="AQ213" i="2"/>
  <c r="AP851" i="2"/>
  <c r="AP294" i="2"/>
  <c r="AO1033" i="2"/>
  <c r="AP105" i="2"/>
  <c r="AL381" i="2"/>
  <c r="AO248" i="2"/>
  <c r="AQ248" i="2" s="1"/>
  <c r="AP185" i="2"/>
  <c r="AM70" i="2"/>
  <c r="AL1326" i="2"/>
  <c r="AP1247" i="2"/>
  <c r="AN1442" i="2"/>
  <c r="AN471" i="2"/>
  <c r="BA323" i="2"/>
  <c r="BA588" i="2"/>
  <c r="AM589" i="2" s="1"/>
  <c r="AQ354" i="2"/>
  <c r="AQ366" i="2"/>
  <c r="BA738" i="2"/>
  <c r="BA733" i="2"/>
  <c r="AW803" i="2"/>
  <c r="AW613" i="2"/>
  <c r="AW968" i="2"/>
  <c r="AR831" i="2"/>
  <c r="BA360" i="2"/>
  <c r="AO361" i="2" s="1"/>
  <c r="AQ1288" i="2"/>
  <c r="BA1254" i="2"/>
  <c r="AW1356" i="2"/>
  <c r="AQ488" i="2"/>
  <c r="AW750" i="2"/>
  <c r="BA1309" i="2"/>
  <c r="AO1310" i="2" s="1"/>
  <c r="AW45" i="2"/>
  <c r="AL46" i="2" s="1"/>
  <c r="BA803" i="2"/>
  <c r="AW1141" i="2"/>
  <c r="BA258" i="2"/>
  <c r="AO259" i="2" s="1"/>
  <c r="BA887" i="2"/>
  <c r="AP734" i="2"/>
  <c r="AP354" i="2"/>
  <c r="AO619" i="2"/>
  <c r="BA92" i="2"/>
  <c r="AM93" i="2" s="1"/>
  <c r="BA83" i="2"/>
  <c r="AM84" i="2" s="1"/>
  <c r="AP1019" i="2"/>
  <c r="AP1026" i="2"/>
  <c r="AW247" i="2"/>
  <c r="AQ1409" i="2"/>
  <c r="AN1126" i="2"/>
  <c r="AM915" i="2"/>
  <c r="AP419" i="2"/>
  <c r="AQ687" i="2"/>
  <c r="AW777" i="2"/>
  <c r="AN778" i="2" s="1"/>
  <c r="AP381" i="2"/>
  <c r="AQ1296" i="2"/>
  <c r="AN1288" i="2"/>
  <c r="AO915" i="2"/>
  <c r="AP84" i="2"/>
  <c r="AQ662" i="2"/>
  <c r="AO1041" i="2"/>
  <c r="AP1433" i="2"/>
  <c r="AW204" i="2"/>
  <c r="AN729" i="2"/>
  <c r="AM1015" i="2"/>
  <c r="AN650" i="2"/>
  <c r="AN46" i="2"/>
  <c r="AM259" i="2"/>
  <c r="AM629" i="2"/>
  <c r="AN1310" i="2"/>
  <c r="AO1169" i="2"/>
  <c r="AN259" i="2"/>
  <c r="AN122" i="2"/>
  <c r="BB122" i="2"/>
  <c r="AQ185" i="2"/>
  <c r="BA981" i="2"/>
  <c r="AP312" i="2"/>
  <c r="BA795" i="2"/>
  <c r="AP348" i="2"/>
  <c r="Y1033" i="2"/>
  <c r="AQ275" i="2"/>
  <c r="AY330" i="2"/>
  <c r="AN865" i="2"/>
  <c r="AP865" i="2" s="1"/>
  <c r="AM1019" i="2"/>
  <c r="AM430" i="2"/>
  <c r="AL1015" i="2"/>
  <c r="AM1068" i="2"/>
  <c r="AN952" i="2"/>
  <c r="BA1332" i="2"/>
  <c r="AW176" i="2"/>
  <c r="AP1442" i="2"/>
  <c r="AQ952" i="2"/>
  <c r="AW1191" i="2"/>
  <c r="AP934" i="2"/>
  <c r="AO614" i="2"/>
  <c r="AW509" i="2"/>
  <c r="BA754" i="2"/>
  <c r="AP1068" i="2"/>
  <c r="AP1339" i="2"/>
  <c r="AO1339" i="2"/>
  <c r="AQ284" i="2"/>
  <c r="AQ642" i="2"/>
  <c r="BA1418" i="2"/>
  <c r="AL1217" i="2"/>
  <c r="AQ1433" i="2"/>
  <c r="BA395" i="2"/>
  <c r="AW924" i="2"/>
  <c r="AM687" i="2"/>
  <c r="AQ1068" i="2"/>
  <c r="BA577" i="2"/>
  <c r="AM578" i="2" s="1"/>
  <c r="AW1280" i="2"/>
  <c r="AP337" i="2"/>
  <c r="BA520" i="2"/>
  <c r="AW150" i="2"/>
  <c r="BA1001" i="2"/>
  <c r="AO1002" i="2" s="1"/>
  <c r="AY122" i="2"/>
  <c r="AP275" i="2"/>
  <c r="AO1177" i="2"/>
  <c r="AP471" i="2"/>
  <c r="AQ143" i="2"/>
  <c r="AP93" i="2"/>
  <c r="AO430" i="2"/>
  <c r="AQ1075" i="2"/>
  <c r="AO982" i="2"/>
  <c r="AP1321" i="2"/>
  <c r="AP361" i="2"/>
  <c r="AP303" i="2"/>
  <c r="AP539" i="2"/>
  <c r="AW212" i="2"/>
  <c r="AL969" i="2"/>
  <c r="AO859" i="2"/>
  <c r="AN20" i="2"/>
  <c r="AL1357" i="2"/>
  <c r="AL488" i="2"/>
  <c r="AL62" i="2"/>
  <c r="AM396" i="2"/>
  <c r="AL1103" i="2"/>
  <c r="AO113" i="2"/>
  <c r="AN977" i="2"/>
  <c r="AO969" i="2"/>
  <c r="AL977" i="2"/>
  <c r="AM619" i="2"/>
  <c r="AP810" i="2"/>
  <c r="AP718" i="2"/>
  <c r="AM374" i="2"/>
  <c r="AQ1442" i="2"/>
  <c r="AO836" i="2"/>
  <c r="AP1264" i="2"/>
  <c r="AO93" i="2"/>
  <c r="AP571" i="2"/>
  <c r="AP194" i="2"/>
  <c r="AW1349" i="2"/>
  <c r="AN619" i="2"/>
  <c r="AP619" i="2" s="1"/>
  <c r="AO205" i="2"/>
  <c r="AP762" i="2"/>
  <c r="AN1051" i="2"/>
  <c r="AO330" i="2"/>
  <c r="AQ330" i="2" s="1"/>
  <c r="AM318" i="2"/>
  <c r="AW317" i="2"/>
  <c r="BA1227" i="2"/>
  <c r="AQ865" i="2"/>
  <c r="AQ177" i="2"/>
  <c r="AQ337" i="2"/>
  <c r="BA45" i="2"/>
  <c r="AO46" i="2" s="1"/>
  <c r="AP787" i="2"/>
  <c r="AW395" i="2"/>
  <c r="AN396" i="2" s="1"/>
  <c r="BA750" i="2"/>
  <c r="AO751" i="2" s="1"/>
  <c r="AP635" i="2"/>
  <c r="AP143" i="2"/>
  <c r="AO1333" i="2"/>
  <c r="AW238" i="2"/>
  <c r="AN239" i="2" s="1"/>
  <c r="BA538" i="2"/>
  <c r="BA695" i="2"/>
  <c r="AW410" i="2"/>
  <c r="AP960" i="2"/>
  <c r="AQ205" i="2"/>
  <c r="AQ816" i="2"/>
  <c r="BA445" i="2"/>
  <c r="AQ680" i="2"/>
  <c r="AL177" i="2"/>
  <c r="AO778" i="2"/>
  <c r="AP1051" i="2"/>
  <c r="AM163" i="2"/>
  <c r="AW1091" i="2"/>
  <c r="AO1281" i="2"/>
  <c r="BA104" i="2"/>
  <c r="AQ128" i="2"/>
  <c r="AO222" i="2"/>
  <c r="AM982" i="2"/>
  <c r="AN248" i="2"/>
  <c r="AO495" i="2"/>
  <c r="BA347" i="2"/>
  <c r="AP1041" i="2"/>
  <c r="BA1045" i="2"/>
  <c r="AP1333" i="2"/>
  <c r="AM55" i="2"/>
  <c r="AO446" i="2"/>
  <c r="BA1270" i="2"/>
  <c r="AP374" i="2"/>
  <c r="AP1046" i="2"/>
  <c r="AQ1388" i="2"/>
  <c r="AO888" i="2"/>
  <c r="AO1255" i="2"/>
  <c r="AO578" i="2"/>
  <c r="AL20" i="2"/>
  <c r="AM46" i="2"/>
  <c r="AL396" i="2"/>
  <c r="AN1357" i="2"/>
  <c r="AN488" i="2"/>
  <c r="AN62" i="2"/>
  <c r="AO396" i="2"/>
  <c r="AN1103" i="2"/>
  <c r="AM113" i="2"/>
  <c r="AM969" i="2"/>
  <c r="AV879" i="2"/>
  <c r="AN870" i="2"/>
  <c r="AP870" i="2" s="1"/>
  <c r="BA530" i="2"/>
  <c r="AO739" i="2"/>
  <c r="AL751" i="2"/>
  <c r="AW1418" i="2"/>
  <c r="AO1015" i="2"/>
  <c r="BA410" i="2"/>
  <c r="AN982" i="2"/>
  <c r="AP982" i="2" s="1"/>
  <c r="AM778" i="2"/>
  <c r="AM222" i="2"/>
  <c r="BA761" i="2"/>
  <c r="AY1397" i="2"/>
  <c r="AW1396" i="2" s="1"/>
  <c r="AW901" i="2"/>
  <c r="AL1019" i="2"/>
  <c r="AN113" i="2"/>
  <c r="AP113" i="2" s="1"/>
  <c r="AW1373" i="2"/>
  <c r="AP452" i="2"/>
  <c r="BA1373" i="2"/>
  <c r="BA1263" i="2"/>
  <c r="AQ845" i="2"/>
  <c r="AQ122" i="2"/>
  <c r="BA995" i="2"/>
  <c r="AM996" i="2" s="1"/>
  <c r="AU520" i="2"/>
  <c r="AP816" i="2"/>
  <c r="AW887" i="2"/>
  <c r="X1033" i="2"/>
  <c r="AP642" i="2"/>
  <c r="AP687" i="2"/>
  <c r="AQ825" i="2"/>
  <c r="AW230" i="2"/>
  <c r="AP430" i="2"/>
  <c r="AW995" i="2"/>
  <c r="AL996" i="2" s="1"/>
  <c r="AQ1051" i="2"/>
  <c r="AM739" i="2"/>
  <c r="BA1009" i="2"/>
  <c r="BA976" i="2"/>
  <c r="AP745" i="2"/>
  <c r="AQ934" i="2"/>
  <c r="AO381" i="2"/>
  <c r="AP945" i="2"/>
  <c r="AW1001" i="2"/>
  <c r="BA786" i="2"/>
  <c r="AP1059" i="2"/>
  <c r="BA1246" i="2"/>
  <c r="AP324" i="2"/>
  <c r="BA1356" i="2"/>
  <c r="BA509" i="2"/>
  <c r="AW1111" i="2"/>
  <c r="BA1325" i="2"/>
  <c r="AQ163" i="2"/>
  <c r="AP1177" i="2"/>
  <c r="AW221" i="2"/>
  <c r="AO996" i="2"/>
  <c r="AO1046" i="2"/>
  <c r="AW844" i="2"/>
  <c r="AO729" i="2"/>
  <c r="BA1191" i="2"/>
  <c r="AP446" i="2"/>
  <c r="BA723" i="2"/>
  <c r="AQ1350" i="2"/>
  <c r="AM751" i="2"/>
  <c r="AO1247" i="2"/>
  <c r="AN231" i="2"/>
  <c r="AO324" i="2"/>
  <c r="AN804" i="2"/>
  <c r="AO1419" i="2"/>
  <c r="AN1142" i="2"/>
  <c r="AM977" i="2"/>
  <c r="AL200" i="2"/>
  <c r="AN151" i="2"/>
  <c r="AM1357" i="2"/>
  <c r="AM635" i="2"/>
  <c r="AN222" i="2"/>
  <c r="AO599" i="2"/>
  <c r="AQ599" i="2" s="1"/>
  <c r="AM1041" i="2"/>
  <c r="AP599" i="2"/>
  <c r="AM205" i="2"/>
  <c r="BA302" i="2"/>
  <c r="AM303" i="2" s="1"/>
  <c r="AW31" i="2"/>
  <c r="BA901" i="2"/>
  <c r="AO902" i="2" s="1"/>
  <c r="BA293" i="2"/>
  <c r="BA1315" i="2"/>
  <c r="AO1316" i="2" s="1"/>
  <c r="AO734" i="2"/>
  <c r="AM1310" i="2"/>
  <c r="AL778" i="2"/>
  <c r="AW553" i="2"/>
  <c r="AM1409" i="2"/>
  <c r="AL531" i="2"/>
  <c r="AM143" i="2"/>
  <c r="AO1026" i="2"/>
  <c r="AQ1026" i="2" s="1"/>
  <c r="BA924" i="2"/>
  <c r="AO194" i="2"/>
  <c r="AQ194" i="2" s="1"/>
  <c r="AL578" i="2"/>
  <c r="AN755" i="2"/>
  <c r="AP755" i="2" s="1"/>
  <c r="AP1075" i="2"/>
  <c r="AQ374" i="2"/>
  <c r="AO342" i="2"/>
  <c r="BA1111" i="2"/>
  <c r="AO1321" i="2"/>
  <c r="AP739" i="2"/>
  <c r="AQ945" i="2"/>
  <c r="AW704" i="2"/>
  <c r="AP673" i="2"/>
  <c r="BA1141" i="2"/>
  <c r="AW879" i="2"/>
  <c r="AQ841" i="2"/>
  <c r="AP1425" i="2"/>
  <c r="BA879" i="2"/>
  <c r="AO880" i="2" s="1"/>
  <c r="AO539" i="2"/>
  <c r="AP696" i="2"/>
  <c r="AP562" i="2"/>
  <c r="AP122" i="2"/>
  <c r="AL239" i="2"/>
  <c r="AQ231" i="2"/>
  <c r="AQ769" i="2"/>
  <c r="AQ462" i="2"/>
  <c r="AP1326" i="2"/>
  <c r="BA1078" i="2"/>
  <c r="AO875" i="2"/>
  <c r="AP952" i="2"/>
  <c r="AW1387" i="2"/>
  <c r="BA1216" i="2"/>
  <c r="AO1217" i="2" s="1"/>
  <c r="AP915" i="2"/>
  <c r="AP135" i="2"/>
  <c r="AW1408" i="2"/>
  <c r="AL769" i="2"/>
  <c r="AM1079" i="2"/>
  <c r="BA238" i="2"/>
  <c r="AP1010" i="2"/>
  <c r="BA31" i="2"/>
  <c r="AM32" i="2" s="1"/>
  <c r="AL952" i="2"/>
  <c r="AQ606" i="2"/>
  <c r="AW723" i="2"/>
  <c r="AN996" i="2"/>
  <c r="AO84" i="2"/>
  <c r="AW283" i="2"/>
  <c r="AQ562" i="2"/>
  <c r="AW1295" i="2"/>
  <c r="AP578" i="2"/>
  <c r="AW54" i="2"/>
  <c r="AP1079" i="2"/>
  <c r="AM1217" i="2"/>
  <c r="AN32" i="2"/>
  <c r="AM804" i="2"/>
  <c r="AM324" i="2"/>
  <c r="AL804" i="2"/>
  <c r="AM880" i="2"/>
  <c r="AM1419" i="2"/>
  <c r="AL1142" i="2"/>
  <c r="AO977" i="2"/>
  <c r="AN200" i="2"/>
  <c r="AM902" i="2"/>
  <c r="AL151" i="2"/>
  <c r="AO1357" i="2"/>
  <c r="AO635" i="2"/>
  <c r="AO32" i="2"/>
  <c r="AL222" i="2"/>
  <c r="AM1316" i="2"/>
  <c r="AO312" i="2"/>
  <c r="BA869" i="2"/>
  <c r="AP1255" i="2"/>
  <c r="AQ705" i="2"/>
  <c r="AP589" i="2"/>
  <c r="AL925" i="2"/>
  <c r="AO589" i="2"/>
  <c r="AQ452" i="2"/>
  <c r="AO851" i="2"/>
  <c r="AM745" i="2"/>
  <c r="AM1002" i="2"/>
  <c r="AM810" i="2"/>
  <c r="AO810" i="2"/>
  <c r="AL614" i="2"/>
  <c r="AL205" i="2"/>
  <c r="AN205" i="2"/>
  <c r="AM796" i="2"/>
  <c r="AL1192" i="2"/>
  <c r="AN1192" i="2"/>
  <c r="AL510" i="2"/>
  <c r="AN510" i="2"/>
  <c r="AM755" i="2"/>
  <c r="AO755" i="2"/>
  <c r="AL1281" i="2"/>
  <c r="AM521" i="2"/>
  <c r="AO521" i="2"/>
  <c r="AN213" i="2"/>
  <c r="AL213" i="2"/>
  <c r="AL1350" i="2"/>
  <c r="AN1350" i="2"/>
  <c r="AP1350" i="2" s="1"/>
  <c r="AN318" i="2"/>
  <c r="AL318" i="2"/>
  <c r="AO1228" i="2"/>
  <c r="AM1228" i="2"/>
  <c r="AO696" i="2"/>
  <c r="AM696" i="2"/>
  <c r="AL411" i="2"/>
  <c r="AN1092" i="2"/>
  <c r="AL1092" i="2"/>
  <c r="AM105" i="2"/>
  <c r="AM531" i="2"/>
  <c r="AO531" i="2"/>
  <c r="AN1419" i="2"/>
  <c r="AL1419" i="2"/>
  <c r="AM411" i="2"/>
  <c r="AO411" i="2"/>
  <c r="AQ411" i="2" s="1"/>
  <c r="AM762" i="2"/>
  <c r="AO762" i="2"/>
  <c r="AQ762" i="2" s="1"/>
  <c r="AL1397" i="2"/>
  <c r="AN902" i="2"/>
  <c r="AP902" i="2" s="1"/>
  <c r="AL902" i="2"/>
  <c r="AL1374" i="2"/>
  <c r="AN1374" i="2"/>
  <c r="AM1374" i="2"/>
  <c r="AO1374" i="2"/>
  <c r="AM1264" i="2"/>
  <c r="AO1264" i="2"/>
  <c r="AN888" i="2"/>
  <c r="AL888" i="2"/>
  <c r="AM1010" i="2"/>
  <c r="AO1010" i="2"/>
  <c r="AN1002" i="2"/>
  <c r="AL1002" i="2"/>
  <c r="AM787" i="2"/>
  <c r="AO787" i="2"/>
  <c r="AO510" i="2"/>
  <c r="AM510" i="2"/>
  <c r="AL1112" i="2"/>
  <c r="AN1112" i="2"/>
  <c r="AO1326" i="2"/>
  <c r="AM1326" i="2"/>
  <c r="AN845" i="2"/>
  <c r="AL845" i="2"/>
  <c r="AM1192" i="2"/>
  <c r="AO724" i="2"/>
  <c r="AM724" i="2"/>
  <c r="AL554" i="2"/>
  <c r="AN554" i="2"/>
  <c r="AP554" i="2" s="1"/>
  <c r="AO925" i="2"/>
  <c r="AM1112" i="2"/>
  <c r="AO1112" i="2"/>
  <c r="AN705" i="2"/>
  <c r="AL705" i="2"/>
  <c r="AM1142" i="2"/>
  <c r="AO1142" i="2"/>
  <c r="AL880" i="2"/>
  <c r="AN880" i="2"/>
  <c r="AL1388" i="2"/>
  <c r="AN1409" i="2"/>
  <c r="AL1409" i="2"/>
  <c r="AM239" i="2"/>
  <c r="AO239" i="2"/>
  <c r="AL724" i="2"/>
  <c r="AN724" i="2"/>
  <c r="AL284" i="2"/>
  <c r="AN284" i="2"/>
  <c r="AN1296" i="2"/>
  <c r="AL1296" i="2"/>
  <c r="AL55" i="2"/>
  <c r="AO870" i="2"/>
  <c r="AQ870" i="2" s="1"/>
  <c r="AM870" i="2"/>
  <c r="AW876" i="2" l="1"/>
  <c r="AW144" i="2"/>
  <c r="F539" i="2"/>
  <c r="AP284" i="2"/>
  <c r="AP318" i="2"/>
  <c r="AO294" i="2"/>
  <c r="AL231" i="2"/>
  <c r="AM1046" i="2"/>
  <c r="AN925" i="2"/>
  <c r="AO804" i="2"/>
  <c r="AL1288" i="2"/>
  <c r="AQ888" i="2"/>
  <c r="AP20" i="2"/>
  <c r="AP729" i="2"/>
  <c r="AP231" i="2"/>
  <c r="AP1126" i="2"/>
  <c r="AP1103" i="2"/>
  <c r="AQ1255" i="2"/>
  <c r="AQ755" i="2"/>
  <c r="AQ1281" i="2"/>
  <c r="AQ1321" i="2"/>
  <c r="AP880" i="2"/>
  <c r="AM361" i="2"/>
  <c r="AQ729" i="2"/>
  <c r="AP1142" i="2"/>
  <c r="AQ1228" i="2"/>
  <c r="AQ239" i="2"/>
  <c r="AP510" i="2"/>
  <c r="AQ902" i="2"/>
  <c r="AW520" i="2"/>
  <c r="AM348" i="2"/>
  <c r="AN177" i="2"/>
  <c r="AP177" i="2" s="1"/>
  <c r="AN751" i="2"/>
  <c r="AL729" i="2"/>
  <c r="AQ977" i="2"/>
  <c r="AQ1046" i="2"/>
  <c r="BB312" i="2"/>
  <c r="AP996" i="2"/>
  <c r="AQ294" i="2"/>
  <c r="AO348" i="2"/>
  <c r="AP32" i="2"/>
  <c r="AQ55" i="2"/>
  <c r="AP1288" i="2"/>
  <c r="AQ851" i="2"/>
  <c r="AQ836" i="2"/>
  <c r="AQ446" i="2"/>
  <c r="AQ718" i="2"/>
  <c r="AQ1326" i="2"/>
  <c r="AP977" i="2"/>
  <c r="AQ578" i="2"/>
  <c r="AQ629" i="2"/>
  <c r="AP705" i="2"/>
  <c r="AQ635" i="2"/>
  <c r="AL32" i="2"/>
  <c r="AN1397" i="2"/>
  <c r="AO105" i="2"/>
  <c r="AM1333" i="2"/>
  <c r="AM1255" i="2"/>
  <c r="AQ1177" i="2"/>
  <c r="AQ1169" i="2"/>
  <c r="AP1296" i="2"/>
  <c r="AP239" i="2"/>
  <c r="AQ1002" i="2"/>
  <c r="AQ915" i="2"/>
  <c r="AP1217" i="2"/>
  <c r="AP769" i="2"/>
  <c r="AM294" i="2"/>
  <c r="AQ1015" i="2"/>
  <c r="AP248" i="2"/>
  <c r="AQ1033" i="2"/>
  <c r="AP222" i="2"/>
  <c r="AP845" i="2"/>
  <c r="AP200" i="2"/>
  <c r="AQ1419" i="2"/>
  <c r="AQ396" i="2"/>
  <c r="AM446" i="2"/>
  <c r="AO796" i="2"/>
  <c r="AN969" i="2"/>
  <c r="AP969" i="2" s="1"/>
  <c r="AQ531" i="2"/>
  <c r="AQ70" i="2"/>
  <c r="AQ796" i="2"/>
  <c r="AQ614" i="2"/>
  <c r="AQ222" i="2"/>
  <c r="AQ1247" i="2"/>
  <c r="AQ361" i="2"/>
  <c r="AQ880" i="2"/>
  <c r="AQ804" i="2"/>
  <c r="AO1079" i="2"/>
  <c r="AQ342" i="2"/>
  <c r="AQ982" i="2"/>
  <c r="AP724" i="2"/>
  <c r="AQ1333" i="2"/>
  <c r="AQ510" i="2"/>
  <c r="AN55" i="2"/>
  <c r="AP804" i="2"/>
  <c r="AP62" i="2"/>
  <c r="AN411" i="2"/>
  <c r="AP411" i="2" s="1"/>
  <c r="AP650" i="2"/>
  <c r="AN614" i="2"/>
  <c r="AQ787" i="2"/>
  <c r="AP1310" i="2"/>
  <c r="AP1112" i="2"/>
  <c r="AP259" i="2"/>
  <c r="AQ724" i="2"/>
  <c r="AQ471" i="2"/>
  <c r="AQ673" i="2"/>
  <c r="AP778" i="2"/>
  <c r="AQ739" i="2"/>
  <c r="AP925" i="2"/>
  <c r="AQ539" i="2"/>
  <c r="AP888" i="2"/>
  <c r="AQ745" i="2"/>
  <c r="AQ751" i="2"/>
  <c r="AP1002" i="2"/>
  <c r="AN1388" i="2"/>
  <c r="AQ324" i="2"/>
  <c r="AP488" i="2"/>
  <c r="AM539" i="2"/>
  <c r="AL248" i="2"/>
  <c r="AM734" i="2"/>
  <c r="AQ696" i="2"/>
  <c r="AQ619" i="2"/>
  <c r="AQ1112" i="2"/>
  <c r="AQ778" i="2"/>
  <c r="AQ925" i="2"/>
  <c r="AQ859" i="2"/>
  <c r="AP46" i="2"/>
  <c r="AP151" i="2"/>
  <c r="AQ1374" i="2"/>
  <c r="AQ32" i="2"/>
  <c r="AQ1041" i="2"/>
  <c r="AP205" i="2"/>
  <c r="AP213" i="2"/>
  <c r="AP1192" i="2"/>
  <c r="AQ93" i="2"/>
  <c r="AP1374" i="2"/>
  <c r="AM925" i="2"/>
  <c r="AO1192" i="2"/>
  <c r="AQ1192" i="2" s="1"/>
  <c r="AP1357" i="2"/>
  <c r="AP396" i="2"/>
  <c r="AM888" i="2"/>
  <c r="AM1033" i="2"/>
  <c r="AP1092" i="2"/>
  <c r="AP1409" i="2"/>
  <c r="AQ875" i="2"/>
  <c r="AQ734" i="2"/>
  <c r="AO303" i="2"/>
  <c r="AQ589" i="2"/>
  <c r="AQ105" i="2"/>
  <c r="AQ1103" i="2"/>
  <c r="AQ430" i="2"/>
  <c r="AO1271" i="2"/>
  <c r="AQ495" i="2"/>
  <c r="AQ521" i="2"/>
  <c r="AQ1357" i="2"/>
  <c r="AQ996" i="2"/>
  <c r="AQ1142" i="2"/>
  <c r="AQ810" i="2"/>
  <c r="AP1419" i="2"/>
  <c r="AQ1316" i="2"/>
  <c r="AM1247" i="2"/>
  <c r="AM1271" i="2"/>
  <c r="AN1281" i="2"/>
  <c r="AP1281" i="2" s="1"/>
  <c r="AQ259" i="2"/>
  <c r="AP825" i="2"/>
  <c r="AQ113" i="2"/>
  <c r="AQ1019" i="2"/>
  <c r="AQ46" i="2"/>
  <c r="AQ1339" i="2"/>
  <c r="AQ381" i="2"/>
  <c r="AQ1264" i="2"/>
  <c r="AQ1010" i="2"/>
  <c r="AQ969" i="2"/>
  <c r="AP55" i="2"/>
  <c r="AQ84" i="2"/>
  <c r="AQ151" i="2"/>
  <c r="AQ1310" i="2"/>
  <c r="AQ1217" i="2"/>
  <c r="AQ312" i="2"/>
  <c r="AN521" i="2"/>
  <c r="AL521" i="2"/>
  <c r="AW496" i="2" l="1"/>
  <c r="AW719" i="2"/>
  <c r="AW375" i="2"/>
  <c r="AX1443" i="2"/>
  <c r="AX1340" i="2"/>
  <c r="AW1340" i="2"/>
  <c r="AX1265" i="2"/>
  <c r="AW1265" i="2"/>
  <c r="AW1127" i="2"/>
  <c r="AW1080" i="2"/>
  <c r="AX961" i="2"/>
  <c r="AW961" i="2"/>
  <c r="BD2" i="2" s="1"/>
  <c r="AX876" i="2"/>
  <c r="BC2" i="2" s="1"/>
  <c r="AX846" i="2"/>
  <c r="AW846" i="2"/>
  <c r="AX763" i="2"/>
  <c r="AX719" i="2"/>
  <c r="AZ2" i="2" s="1"/>
  <c r="AX615" i="2"/>
  <c r="AX496" i="2"/>
  <c r="AX2" i="2" s="1"/>
  <c r="AW313" i="2"/>
  <c r="AX249" i="2"/>
  <c r="AW249" i="2"/>
  <c r="AX201" i="2"/>
  <c r="AW201" i="2"/>
  <c r="AT2" i="2" s="1"/>
  <c r="AX144" i="2"/>
  <c r="AS2" i="2" s="1"/>
  <c r="AW75" i="2"/>
  <c r="AM2" i="2"/>
  <c r="AM1449" i="2"/>
  <c r="C1460" i="6"/>
  <c r="C1459" i="6"/>
  <c r="C1458" i="6"/>
  <c r="C1455" i="6"/>
  <c r="C1454" i="6"/>
  <c r="C1453" i="6"/>
  <c r="AJ185" i="5"/>
  <c r="AI185" i="5"/>
  <c r="AH185" i="5"/>
  <c r="AG185" i="5"/>
  <c r="AF185" i="5"/>
  <c r="AE185" i="5"/>
  <c r="AD185" i="5"/>
  <c r="AC185" i="5"/>
  <c r="AB185" i="5"/>
  <c r="AA185" i="5"/>
  <c r="Z185" i="5"/>
  <c r="Y185" i="5"/>
  <c r="X185" i="5"/>
  <c r="W185" i="5"/>
  <c r="V185" i="5"/>
  <c r="U185" i="5"/>
  <c r="T185" i="5"/>
  <c r="S185" i="5"/>
  <c r="R185" i="5"/>
  <c r="Q185" i="5"/>
  <c r="P185" i="5"/>
  <c r="O185" i="5"/>
  <c r="N185" i="5"/>
  <c r="M185" i="5"/>
  <c r="L185" i="5"/>
  <c r="K185" i="5"/>
  <c r="J185" i="5"/>
  <c r="I185" i="5"/>
  <c r="H185" i="5"/>
  <c r="G185" i="5"/>
  <c r="E185" i="5"/>
  <c r="AJ184" i="5"/>
  <c r="AI184" i="5"/>
  <c r="AH184" i="5"/>
  <c r="AG184" i="5"/>
  <c r="AF184" i="5"/>
  <c r="AE184" i="5"/>
  <c r="AD184" i="5"/>
  <c r="AC184" i="5"/>
  <c r="AB184" i="5"/>
  <c r="AA184" i="5"/>
  <c r="Z184" i="5"/>
  <c r="Y184" i="5"/>
  <c r="X184" i="5"/>
  <c r="W184" i="5"/>
  <c r="V184" i="5"/>
  <c r="U184" i="5"/>
  <c r="T184" i="5"/>
  <c r="S184" i="5"/>
  <c r="R184" i="5"/>
  <c r="Q184" i="5"/>
  <c r="P184" i="5"/>
  <c r="O184" i="5"/>
  <c r="N184" i="5"/>
  <c r="M184" i="5"/>
  <c r="L184" i="5"/>
  <c r="K184" i="5"/>
  <c r="J184" i="5"/>
  <c r="I184" i="5"/>
  <c r="H184" i="5"/>
  <c r="G184" i="5"/>
  <c r="E184" i="5"/>
  <c r="AJ183" i="5"/>
  <c r="AI183" i="5"/>
  <c r="AH183" i="5"/>
  <c r="AG183" i="5"/>
  <c r="AF183" i="5"/>
  <c r="AE183" i="5"/>
  <c r="AD183" i="5"/>
  <c r="AC183" i="5"/>
  <c r="AB183" i="5"/>
  <c r="AA183" i="5"/>
  <c r="Z183" i="5"/>
  <c r="Y183" i="5"/>
  <c r="X183" i="5"/>
  <c r="W183" i="5"/>
  <c r="V183" i="5"/>
  <c r="U183" i="5"/>
  <c r="T183" i="5"/>
  <c r="S183" i="5"/>
  <c r="R183" i="5"/>
  <c r="Q183" i="5"/>
  <c r="P183" i="5"/>
  <c r="O183" i="5"/>
  <c r="N183" i="5"/>
  <c r="M183" i="5"/>
  <c r="L183" i="5"/>
  <c r="K183" i="5"/>
  <c r="J183" i="5"/>
  <c r="I183" i="5"/>
  <c r="H183" i="5"/>
  <c r="G183" i="5"/>
  <c r="E183" i="5"/>
  <c r="AJ182" i="5"/>
  <c r="AI182" i="5"/>
  <c r="AH182" i="5"/>
  <c r="AG182" i="5"/>
  <c r="AF182" i="5"/>
  <c r="AE182" i="5"/>
  <c r="AD182" i="5"/>
  <c r="AC182" i="5"/>
  <c r="AB182" i="5"/>
  <c r="AA182" i="5"/>
  <c r="Z182" i="5"/>
  <c r="Y182" i="5"/>
  <c r="X182" i="5"/>
  <c r="W182" i="5"/>
  <c r="V182" i="5"/>
  <c r="U182" i="5"/>
  <c r="T182" i="5"/>
  <c r="S182" i="5"/>
  <c r="R182" i="5"/>
  <c r="Q182" i="5"/>
  <c r="P182" i="5"/>
  <c r="O182" i="5"/>
  <c r="N182" i="5"/>
  <c r="M182" i="5"/>
  <c r="L182" i="5"/>
  <c r="K182" i="5"/>
  <c r="J182" i="5"/>
  <c r="I182" i="5"/>
  <c r="H182" i="5"/>
  <c r="G182" i="5"/>
  <c r="E182" i="5"/>
  <c r="AJ181" i="5"/>
  <c r="AI181" i="5"/>
  <c r="AH181" i="5"/>
  <c r="AG181" i="5"/>
  <c r="AF181" i="5"/>
  <c r="AE181" i="5"/>
  <c r="AD181" i="5"/>
  <c r="AC181" i="5"/>
  <c r="AB181" i="5"/>
  <c r="AA181" i="5"/>
  <c r="Z181" i="5"/>
  <c r="Y181" i="5"/>
  <c r="X181" i="5"/>
  <c r="W181" i="5"/>
  <c r="V181" i="5"/>
  <c r="U181" i="5"/>
  <c r="T181" i="5"/>
  <c r="S181" i="5"/>
  <c r="R181" i="5"/>
  <c r="Q181" i="5"/>
  <c r="P181" i="5"/>
  <c r="O181" i="5"/>
  <c r="N181" i="5"/>
  <c r="M181" i="5"/>
  <c r="L181" i="5"/>
  <c r="K181" i="5"/>
  <c r="J181" i="5"/>
  <c r="I181" i="5"/>
  <c r="H181" i="5"/>
  <c r="G181" i="5"/>
  <c r="E181" i="5"/>
  <c r="AJ180" i="5"/>
  <c r="AI180" i="5"/>
  <c r="AH180" i="5"/>
  <c r="AG180" i="5"/>
  <c r="AF180" i="5"/>
  <c r="AE180" i="5"/>
  <c r="AD180" i="5"/>
  <c r="AC180" i="5"/>
  <c r="AB180" i="5"/>
  <c r="AA180" i="5"/>
  <c r="Z180" i="5"/>
  <c r="Y180" i="5"/>
  <c r="X180" i="5"/>
  <c r="W180" i="5"/>
  <c r="V180" i="5"/>
  <c r="U180" i="5"/>
  <c r="T180" i="5"/>
  <c r="S180" i="5"/>
  <c r="R180" i="5"/>
  <c r="Q180" i="5"/>
  <c r="P180" i="5"/>
  <c r="O180" i="5"/>
  <c r="N180" i="5"/>
  <c r="M180" i="5"/>
  <c r="L180" i="5"/>
  <c r="K180" i="5"/>
  <c r="J180" i="5"/>
  <c r="I180" i="5"/>
  <c r="H180" i="5"/>
  <c r="G180" i="5"/>
  <c r="E180" i="5"/>
  <c r="AJ179" i="5"/>
  <c r="AI179" i="5"/>
  <c r="AH179" i="5"/>
  <c r="AG179" i="5"/>
  <c r="AF179" i="5"/>
  <c r="AE179" i="5"/>
  <c r="AD179" i="5"/>
  <c r="AC179" i="5"/>
  <c r="AB179" i="5"/>
  <c r="AA179" i="5"/>
  <c r="Z179" i="5"/>
  <c r="Y179" i="5"/>
  <c r="X179" i="5"/>
  <c r="W179" i="5"/>
  <c r="V179" i="5"/>
  <c r="U179" i="5"/>
  <c r="T179" i="5"/>
  <c r="S179" i="5"/>
  <c r="R179" i="5"/>
  <c r="Q179" i="5"/>
  <c r="P179" i="5"/>
  <c r="O179" i="5"/>
  <c r="N179" i="5"/>
  <c r="M179" i="5"/>
  <c r="L179" i="5"/>
  <c r="K179" i="5"/>
  <c r="J179" i="5"/>
  <c r="I179" i="5"/>
  <c r="H179" i="5"/>
  <c r="G179" i="5"/>
  <c r="E179" i="5"/>
  <c r="AJ178" i="5"/>
  <c r="AI178" i="5"/>
  <c r="AH178" i="5"/>
  <c r="AG178" i="5"/>
  <c r="AF178" i="5"/>
  <c r="AE178" i="5"/>
  <c r="AD178" i="5"/>
  <c r="AC178" i="5"/>
  <c r="AB178" i="5"/>
  <c r="AA178" i="5"/>
  <c r="Z178" i="5"/>
  <c r="Y178" i="5"/>
  <c r="X178" i="5"/>
  <c r="W178" i="5"/>
  <c r="V178" i="5"/>
  <c r="U178" i="5"/>
  <c r="T178" i="5"/>
  <c r="S178" i="5"/>
  <c r="R178" i="5"/>
  <c r="Q178" i="5"/>
  <c r="P178" i="5"/>
  <c r="O178" i="5"/>
  <c r="N178" i="5"/>
  <c r="M178" i="5"/>
  <c r="L178" i="5"/>
  <c r="K178" i="5"/>
  <c r="J178" i="5"/>
  <c r="I178" i="5"/>
  <c r="H178" i="5"/>
  <c r="G178" i="5"/>
  <c r="E178" i="5"/>
  <c r="AJ177" i="5"/>
  <c r="AI177" i="5"/>
  <c r="AH177" i="5"/>
  <c r="AG177" i="5"/>
  <c r="AF177" i="5"/>
  <c r="AE177" i="5"/>
  <c r="AD177" i="5"/>
  <c r="AC177" i="5"/>
  <c r="AB177" i="5"/>
  <c r="AA177" i="5"/>
  <c r="Z177" i="5"/>
  <c r="Y177" i="5"/>
  <c r="X177" i="5"/>
  <c r="W177" i="5"/>
  <c r="V177" i="5"/>
  <c r="U177" i="5"/>
  <c r="T177" i="5"/>
  <c r="S177" i="5"/>
  <c r="R177" i="5"/>
  <c r="Q177" i="5"/>
  <c r="P177" i="5"/>
  <c r="O177" i="5"/>
  <c r="N177" i="5"/>
  <c r="M177" i="5"/>
  <c r="L177" i="5"/>
  <c r="K177" i="5"/>
  <c r="J177" i="5"/>
  <c r="I177" i="5"/>
  <c r="H177" i="5"/>
  <c r="G177" i="5"/>
  <c r="E177" i="5"/>
  <c r="AJ176" i="5"/>
  <c r="AI176" i="5"/>
  <c r="AH176" i="5"/>
  <c r="AG176" i="5"/>
  <c r="AF176" i="5"/>
  <c r="AE176" i="5"/>
  <c r="AD176" i="5"/>
  <c r="AC176" i="5"/>
  <c r="AB176" i="5"/>
  <c r="AA176" i="5"/>
  <c r="Z176" i="5"/>
  <c r="Y176" i="5"/>
  <c r="X176" i="5"/>
  <c r="W176" i="5"/>
  <c r="V176" i="5"/>
  <c r="U176" i="5"/>
  <c r="T176" i="5"/>
  <c r="S176" i="5"/>
  <c r="R176" i="5"/>
  <c r="Q176" i="5"/>
  <c r="P176" i="5"/>
  <c r="O176" i="5"/>
  <c r="N176" i="5"/>
  <c r="M176" i="5"/>
  <c r="L176" i="5"/>
  <c r="K176" i="5"/>
  <c r="J176" i="5"/>
  <c r="I176" i="5"/>
  <c r="H176" i="5"/>
  <c r="G176" i="5"/>
  <c r="E176" i="5"/>
  <c r="AJ174" i="5"/>
  <c r="AI174" i="5"/>
  <c r="AH174" i="5"/>
  <c r="AG174" i="5"/>
  <c r="AF174" i="5"/>
  <c r="AE174" i="5"/>
  <c r="AD174" i="5"/>
  <c r="AC174" i="5"/>
  <c r="AB174" i="5"/>
  <c r="AA174" i="5"/>
  <c r="Z174" i="5"/>
  <c r="Y174" i="5"/>
  <c r="X174" i="5"/>
  <c r="W174" i="5"/>
  <c r="V174" i="5"/>
  <c r="U174" i="5"/>
  <c r="T174" i="5"/>
  <c r="S174" i="5"/>
  <c r="R174" i="5"/>
  <c r="Q174" i="5"/>
  <c r="P174" i="5"/>
  <c r="O174" i="5"/>
  <c r="N174" i="5"/>
  <c r="M174" i="5"/>
  <c r="L174" i="5"/>
  <c r="K174" i="5"/>
  <c r="J174" i="5"/>
  <c r="I174" i="5"/>
  <c r="H174" i="5"/>
  <c r="G174" i="5"/>
  <c r="E174" i="5"/>
  <c r="AJ173" i="5"/>
  <c r="AI173" i="5"/>
  <c r="AH173" i="5"/>
  <c r="AG173" i="5"/>
  <c r="AF173" i="5"/>
  <c r="AE173" i="5"/>
  <c r="AD173" i="5"/>
  <c r="AC173" i="5"/>
  <c r="AB173" i="5"/>
  <c r="AA173" i="5"/>
  <c r="Z173" i="5"/>
  <c r="Y173" i="5"/>
  <c r="X173" i="5"/>
  <c r="W173" i="5"/>
  <c r="V173" i="5"/>
  <c r="U173" i="5"/>
  <c r="T173" i="5"/>
  <c r="S173" i="5"/>
  <c r="R173" i="5"/>
  <c r="Q173" i="5"/>
  <c r="P173" i="5"/>
  <c r="O173" i="5"/>
  <c r="N173" i="5"/>
  <c r="M173" i="5"/>
  <c r="L173" i="5"/>
  <c r="K173" i="5"/>
  <c r="J173" i="5"/>
  <c r="I173" i="5"/>
  <c r="H173" i="5"/>
  <c r="G173" i="5"/>
  <c r="E173" i="5"/>
  <c r="AJ172" i="5"/>
  <c r="AI172" i="5"/>
  <c r="AH172" i="5"/>
  <c r="AG172" i="5"/>
  <c r="AF172" i="5"/>
  <c r="AE172" i="5"/>
  <c r="AD172" i="5"/>
  <c r="AC172" i="5"/>
  <c r="AB172" i="5"/>
  <c r="AA172" i="5"/>
  <c r="Z172" i="5"/>
  <c r="Y172" i="5"/>
  <c r="X172" i="5"/>
  <c r="W172" i="5"/>
  <c r="V172" i="5"/>
  <c r="U172" i="5"/>
  <c r="T172" i="5"/>
  <c r="S172" i="5"/>
  <c r="R172" i="5"/>
  <c r="Q172" i="5"/>
  <c r="P172" i="5"/>
  <c r="O172" i="5"/>
  <c r="N172" i="5"/>
  <c r="M172" i="5"/>
  <c r="L172" i="5"/>
  <c r="K172" i="5"/>
  <c r="J172" i="5"/>
  <c r="I172" i="5"/>
  <c r="H172" i="5"/>
  <c r="G172" i="5"/>
  <c r="E172" i="5"/>
  <c r="AJ171" i="5"/>
  <c r="AI171" i="5"/>
  <c r="AH171" i="5"/>
  <c r="AG171" i="5"/>
  <c r="AF171" i="5"/>
  <c r="AE171" i="5"/>
  <c r="AD171" i="5"/>
  <c r="AC171" i="5"/>
  <c r="AB171" i="5"/>
  <c r="AA171" i="5"/>
  <c r="Z171" i="5"/>
  <c r="Y171" i="5"/>
  <c r="X171" i="5"/>
  <c r="W171" i="5"/>
  <c r="V171" i="5"/>
  <c r="U171" i="5"/>
  <c r="T171" i="5"/>
  <c r="S171" i="5"/>
  <c r="R171" i="5"/>
  <c r="Q171" i="5"/>
  <c r="P171" i="5"/>
  <c r="O171" i="5"/>
  <c r="N171" i="5"/>
  <c r="M171" i="5"/>
  <c r="L171" i="5"/>
  <c r="K171" i="5"/>
  <c r="J171" i="5"/>
  <c r="I171" i="5"/>
  <c r="H171" i="5"/>
  <c r="G171" i="5"/>
  <c r="E171" i="5"/>
  <c r="AJ170" i="5"/>
  <c r="AI170" i="5"/>
  <c r="AH170" i="5"/>
  <c r="AG170" i="5"/>
  <c r="AF170" i="5"/>
  <c r="AE170" i="5"/>
  <c r="AD170" i="5"/>
  <c r="AC170" i="5"/>
  <c r="AB170" i="5"/>
  <c r="AA170" i="5"/>
  <c r="Z170" i="5"/>
  <c r="Y170" i="5"/>
  <c r="X170" i="5"/>
  <c r="W170" i="5"/>
  <c r="V170" i="5"/>
  <c r="U170" i="5"/>
  <c r="T170" i="5"/>
  <c r="S170" i="5"/>
  <c r="R170" i="5"/>
  <c r="Q170" i="5"/>
  <c r="P170" i="5"/>
  <c r="O170" i="5"/>
  <c r="N170" i="5"/>
  <c r="M170" i="5"/>
  <c r="L170" i="5"/>
  <c r="K170" i="5"/>
  <c r="J170" i="5"/>
  <c r="I170" i="5"/>
  <c r="H170" i="5"/>
  <c r="G170" i="5"/>
  <c r="E170" i="5"/>
  <c r="AJ169" i="5"/>
  <c r="AI169" i="5"/>
  <c r="AH169" i="5"/>
  <c r="AG169" i="5"/>
  <c r="AF169" i="5"/>
  <c r="AE169" i="5"/>
  <c r="AD169" i="5"/>
  <c r="AC169" i="5"/>
  <c r="AB169" i="5"/>
  <c r="AA169" i="5"/>
  <c r="Z169" i="5"/>
  <c r="Y169" i="5"/>
  <c r="X169" i="5"/>
  <c r="W169" i="5"/>
  <c r="V169" i="5"/>
  <c r="U169" i="5"/>
  <c r="T169" i="5"/>
  <c r="S169" i="5"/>
  <c r="R169" i="5"/>
  <c r="Q169" i="5"/>
  <c r="P169" i="5"/>
  <c r="O169" i="5"/>
  <c r="N169" i="5"/>
  <c r="M169" i="5"/>
  <c r="L169" i="5"/>
  <c r="K169" i="5"/>
  <c r="J169" i="5"/>
  <c r="I169" i="5"/>
  <c r="H169" i="5"/>
  <c r="G169" i="5"/>
  <c r="E169" i="5"/>
  <c r="AJ168" i="5"/>
  <c r="AI168" i="5"/>
  <c r="AH168" i="5"/>
  <c r="AG168" i="5"/>
  <c r="AF168" i="5"/>
  <c r="AE168" i="5"/>
  <c r="AD168" i="5"/>
  <c r="AC168" i="5"/>
  <c r="AB168" i="5"/>
  <c r="AA168" i="5"/>
  <c r="Z168" i="5"/>
  <c r="Y168" i="5"/>
  <c r="X168" i="5"/>
  <c r="W168" i="5"/>
  <c r="V168" i="5"/>
  <c r="U168" i="5"/>
  <c r="T168" i="5"/>
  <c r="S168" i="5"/>
  <c r="R168" i="5"/>
  <c r="Q168" i="5"/>
  <c r="P168" i="5"/>
  <c r="O168" i="5"/>
  <c r="N168" i="5"/>
  <c r="M168" i="5"/>
  <c r="L168" i="5"/>
  <c r="K168" i="5"/>
  <c r="J168" i="5"/>
  <c r="I168" i="5"/>
  <c r="H168" i="5"/>
  <c r="G168" i="5"/>
  <c r="E168" i="5"/>
  <c r="AJ167" i="5"/>
  <c r="AI167" i="5"/>
  <c r="AH167" i="5"/>
  <c r="AG167" i="5"/>
  <c r="AF167" i="5"/>
  <c r="AE167" i="5"/>
  <c r="AD167" i="5"/>
  <c r="AC167" i="5"/>
  <c r="AB167" i="5"/>
  <c r="AA167" i="5"/>
  <c r="Z167" i="5"/>
  <c r="Y167" i="5"/>
  <c r="X167" i="5"/>
  <c r="W167" i="5"/>
  <c r="V167" i="5"/>
  <c r="U167" i="5"/>
  <c r="T167" i="5"/>
  <c r="S167" i="5"/>
  <c r="R167" i="5"/>
  <c r="Q167" i="5"/>
  <c r="P167" i="5"/>
  <c r="O167" i="5"/>
  <c r="N167" i="5"/>
  <c r="M167" i="5"/>
  <c r="L167" i="5"/>
  <c r="K167" i="5"/>
  <c r="J167" i="5"/>
  <c r="I167" i="5"/>
  <c r="H167" i="5"/>
  <c r="G167" i="5"/>
  <c r="E167" i="5"/>
  <c r="AJ166" i="5"/>
  <c r="AI166" i="5"/>
  <c r="AH166" i="5"/>
  <c r="AG166" i="5"/>
  <c r="AF166" i="5"/>
  <c r="AE166" i="5"/>
  <c r="AD166" i="5"/>
  <c r="AC166" i="5"/>
  <c r="AB166" i="5"/>
  <c r="AA166" i="5"/>
  <c r="Z166" i="5"/>
  <c r="Y166" i="5"/>
  <c r="X166" i="5"/>
  <c r="W166" i="5"/>
  <c r="V166" i="5"/>
  <c r="U166" i="5"/>
  <c r="T166" i="5"/>
  <c r="S166" i="5"/>
  <c r="R166" i="5"/>
  <c r="Q166" i="5"/>
  <c r="P166" i="5"/>
  <c r="O166" i="5"/>
  <c r="N166" i="5"/>
  <c r="M166" i="5"/>
  <c r="L166" i="5"/>
  <c r="K166" i="5"/>
  <c r="J166" i="5"/>
  <c r="I166" i="5"/>
  <c r="H166" i="5"/>
  <c r="G166" i="5"/>
  <c r="E166" i="5"/>
  <c r="AJ165" i="5"/>
  <c r="AI165" i="5"/>
  <c r="AH165" i="5"/>
  <c r="AG165" i="5"/>
  <c r="AF165" i="5"/>
  <c r="AE165" i="5"/>
  <c r="AD165" i="5"/>
  <c r="AC165" i="5"/>
  <c r="AB165" i="5"/>
  <c r="AA165" i="5"/>
  <c r="Z165" i="5"/>
  <c r="Y165" i="5"/>
  <c r="X165" i="5"/>
  <c r="W165" i="5"/>
  <c r="V165" i="5"/>
  <c r="U165" i="5"/>
  <c r="T165" i="5"/>
  <c r="S165" i="5"/>
  <c r="R165" i="5"/>
  <c r="Q165" i="5"/>
  <c r="P165" i="5"/>
  <c r="O165" i="5"/>
  <c r="N165" i="5"/>
  <c r="M165" i="5"/>
  <c r="L165" i="5"/>
  <c r="K165" i="5"/>
  <c r="J165" i="5"/>
  <c r="I165" i="5"/>
  <c r="H165" i="5"/>
  <c r="G165" i="5"/>
  <c r="E165" i="5"/>
  <c r="AJ163" i="5"/>
  <c r="AI163" i="5"/>
  <c r="AH163" i="5"/>
  <c r="AG163" i="5"/>
  <c r="AF163" i="5"/>
  <c r="AE163" i="5"/>
  <c r="AD163" i="5"/>
  <c r="AC163" i="5"/>
  <c r="AB163" i="5"/>
  <c r="AA163" i="5"/>
  <c r="Z163" i="5"/>
  <c r="Y163" i="5"/>
  <c r="X163" i="5"/>
  <c r="W163" i="5"/>
  <c r="V163" i="5"/>
  <c r="U163" i="5"/>
  <c r="T163" i="5"/>
  <c r="S163" i="5"/>
  <c r="R163" i="5"/>
  <c r="Q163" i="5"/>
  <c r="P163" i="5"/>
  <c r="O163" i="5"/>
  <c r="N163" i="5"/>
  <c r="M163" i="5"/>
  <c r="L163" i="5"/>
  <c r="K163" i="5"/>
  <c r="J163" i="5"/>
  <c r="I163" i="5"/>
  <c r="H163" i="5"/>
  <c r="G163" i="5"/>
  <c r="E163" i="5"/>
  <c r="AJ162" i="5"/>
  <c r="AI162" i="5"/>
  <c r="AH162" i="5"/>
  <c r="AG162" i="5"/>
  <c r="AF162" i="5"/>
  <c r="AE162" i="5"/>
  <c r="AD162" i="5"/>
  <c r="AC162" i="5"/>
  <c r="AB162" i="5"/>
  <c r="AA162" i="5"/>
  <c r="Z162" i="5"/>
  <c r="Y162" i="5"/>
  <c r="X162" i="5"/>
  <c r="W162" i="5"/>
  <c r="V162" i="5"/>
  <c r="U162" i="5"/>
  <c r="T162" i="5"/>
  <c r="S162" i="5"/>
  <c r="R162" i="5"/>
  <c r="Q162" i="5"/>
  <c r="P162" i="5"/>
  <c r="O162" i="5"/>
  <c r="N162" i="5"/>
  <c r="M162" i="5"/>
  <c r="L162" i="5"/>
  <c r="K162" i="5"/>
  <c r="J162" i="5"/>
  <c r="I162" i="5"/>
  <c r="H162" i="5"/>
  <c r="G162" i="5"/>
  <c r="E162" i="5"/>
  <c r="AJ161" i="5"/>
  <c r="AI161" i="5"/>
  <c r="AH161" i="5"/>
  <c r="AG161" i="5"/>
  <c r="AF161" i="5"/>
  <c r="AE161" i="5"/>
  <c r="AD161" i="5"/>
  <c r="AC161" i="5"/>
  <c r="AB161" i="5"/>
  <c r="AA161" i="5"/>
  <c r="Z161" i="5"/>
  <c r="Y161" i="5"/>
  <c r="X161" i="5"/>
  <c r="W161" i="5"/>
  <c r="V161" i="5"/>
  <c r="U161" i="5"/>
  <c r="T161" i="5"/>
  <c r="S161" i="5"/>
  <c r="R161" i="5"/>
  <c r="Q161" i="5"/>
  <c r="P161" i="5"/>
  <c r="O161" i="5"/>
  <c r="N161" i="5"/>
  <c r="M161" i="5"/>
  <c r="L161" i="5"/>
  <c r="K161" i="5"/>
  <c r="J161" i="5"/>
  <c r="I161" i="5"/>
  <c r="H161" i="5"/>
  <c r="G161" i="5"/>
  <c r="E161" i="5"/>
  <c r="AJ160" i="5"/>
  <c r="AI160" i="5"/>
  <c r="AH160" i="5"/>
  <c r="AG160" i="5"/>
  <c r="AF160" i="5"/>
  <c r="AE160" i="5"/>
  <c r="AD160" i="5"/>
  <c r="AC160" i="5"/>
  <c r="AB160" i="5"/>
  <c r="AA160" i="5"/>
  <c r="Z160" i="5"/>
  <c r="Y160" i="5"/>
  <c r="X160" i="5"/>
  <c r="W160" i="5"/>
  <c r="V160" i="5"/>
  <c r="U160" i="5"/>
  <c r="T160" i="5"/>
  <c r="S160" i="5"/>
  <c r="R160" i="5"/>
  <c r="Q160" i="5"/>
  <c r="P160" i="5"/>
  <c r="O160" i="5"/>
  <c r="N160" i="5"/>
  <c r="M160" i="5"/>
  <c r="L160" i="5"/>
  <c r="K160" i="5"/>
  <c r="J160" i="5"/>
  <c r="I160" i="5"/>
  <c r="H160" i="5"/>
  <c r="G160" i="5"/>
  <c r="E160" i="5"/>
  <c r="AJ159" i="5"/>
  <c r="AI159" i="5"/>
  <c r="AH159" i="5"/>
  <c r="AG159" i="5"/>
  <c r="AF159" i="5"/>
  <c r="AE159" i="5"/>
  <c r="AD159" i="5"/>
  <c r="AC159" i="5"/>
  <c r="AB159" i="5"/>
  <c r="AA159" i="5"/>
  <c r="Z159" i="5"/>
  <c r="Y159" i="5"/>
  <c r="X159" i="5"/>
  <c r="W159" i="5"/>
  <c r="V159" i="5"/>
  <c r="U159" i="5"/>
  <c r="T159" i="5"/>
  <c r="S159" i="5"/>
  <c r="R159" i="5"/>
  <c r="Q159" i="5"/>
  <c r="P159" i="5"/>
  <c r="O159" i="5"/>
  <c r="N159" i="5"/>
  <c r="M159" i="5"/>
  <c r="L159" i="5"/>
  <c r="K159" i="5"/>
  <c r="J159" i="5"/>
  <c r="I159" i="5"/>
  <c r="H159" i="5"/>
  <c r="G159" i="5"/>
  <c r="E159" i="5"/>
  <c r="AJ158" i="5"/>
  <c r="AI158" i="5"/>
  <c r="AH158" i="5"/>
  <c r="AG158" i="5"/>
  <c r="AF158" i="5"/>
  <c r="AE158" i="5"/>
  <c r="AD158" i="5"/>
  <c r="AC158" i="5"/>
  <c r="AB158" i="5"/>
  <c r="AA158" i="5"/>
  <c r="Z158" i="5"/>
  <c r="Y158" i="5"/>
  <c r="X158" i="5"/>
  <c r="W158" i="5"/>
  <c r="V158" i="5"/>
  <c r="U158" i="5"/>
  <c r="T158" i="5"/>
  <c r="S158" i="5"/>
  <c r="R158" i="5"/>
  <c r="Q158" i="5"/>
  <c r="P158" i="5"/>
  <c r="O158" i="5"/>
  <c r="N158" i="5"/>
  <c r="M158" i="5"/>
  <c r="L158" i="5"/>
  <c r="K158" i="5"/>
  <c r="J158" i="5"/>
  <c r="I158" i="5"/>
  <c r="H158" i="5"/>
  <c r="G158" i="5"/>
  <c r="E158" i="5"/>
  <c r="AJ157" i="5"/>
  <c r="AI157" i="5"/>
  <c r="AH157" i="5"/>
  <c r="AG157" i="5"/>
  <c r="AF157" i="5"/>
  <c r="AE157" i="5"/>
  <c r="AD157" i="5"/>
  <c r="AC157" i="5"/>
  <c r="AB157" i="5"/>
  <c r="AA157" i="5"/>
  <c r="Z157" i="5"/>
  <c r="Y157" i="5"/>
  <c r="X157" i="5"/>
  <c r="W157" i="5"/>
  <c r="V157" i="5"/>
  <c r="U157" i="5"/>
  <c r="T157" i="5"/>
  <c r="S157" i="5"/>
  <c r="R157" i="5"/>
  <c r="Q157" i="5"/>
  <c r="P157" i="5"/>
  <c r="O157" i="5"/>
  <c r="N157" i="5"/>
  <c r="M157" i="5"/>
  <c r="L157" i="5"/>
  <c r="K157" i="5"/>
  <c r="J157" i="5"/>
  <c r="I157" i="5"/>
  <c r="H157" i="5"/>
  <c r="G157" i="5"/>
  <c r="E157" i="5"/>
  <c r="AJ156" i="5"/>
  <c r="AI156" i="5"/>
  <c r="AH156" i="5"/>
  <c r="AG156" i="5"/>
  <c r="AF156" i="5"/>
  <c r="AE156" i="5"/>
  <c r="AD156" i="5"/>
  <c r="AC156" i="5"/>
  <c r="AB156" i="5"/>
  <c r="AA156" i="5"/>
  <c r="Z156" i="5"/>
  <c r="Y156" i="5"/>
  <c r="X156" i="5"/>
  <c r="W156" i="5"/>
  <c r="V156" i="5"/>
  <c r="U156" i="5"/>
  <c r="T156" i="5"/>
  <c r="S156" i="5"/>
  <c r="R156" i="5"/>
  <c r="Q156" i="5"/>
  <c r="P156" i="5"/>
  <c r="O156" i="5"/>
  <c r="N156" i="5"/>
  <c r="M156" i="5"/>
  <c r="L156" i="5"/>
  <c r="K156" i="5"/>
  <c r="J156" i="5"/>
  <c r="I156" i="5"/>
  <c r="H156" i="5"/>
  <c r="G156" i="5"/>
  <c r="E156" i="5"/>
  <c r="AJ155" i="5"/>
  <c r="AI155" i="5"/>
  <c r="AH155" i="5"/>
  <c r="AG155" i="5"/>
  <c r="AF155" i="5"/>
  <c r="AE155" i="5"/>
  <c r="AD155" i="5"/>
  <c r="AC155" i="5"/>
  <c r="AB155" i="5"/>
  <c r="AA155" i="5"/>
  <c r="Z155" i="5"/>
  <c r="Y155" i="5"/>
  <c r="X155" i="5"/>
  <c r="W155" i="5"/>
  <c r="V155" i="5"/>
  <c r="U155" i="5"/>
  <c r="T155" i="5"/>
  <c r="S155" i="5"/>
  <c r="R155" i="5"/>
  <c r="Q155" i="5"/>
  <c r="P155" i="5"/>
  <c r="O155" i="5"/>
  <c r="N155" i="5"/>
  <c r="M155" i="5"/>
  <c r="L155" i="5"/>
  <c r="K155" i="5"/>
  <c r="J155" i="5"/>
  <c r="I155" i="5"/>
  <c r="H155" i="5"/>
  <c r="G155" i="5"/>
  <c r="E155" i="5"/>
  <c r="AJ154" i="5"/>
  <c r="AI154" i="5"/>
  <c r="AH154" i="5"/>
  <c r="AG154" i="5"/>
  <c r="AF154" i="5"/>
  <c r="AE154" i="5"/>
  <c r="AD154" i="5"/>
  <c r="AC154" i="5"/>
  <c r="AB154" i="5"/>
  <c r="AA154" i="5"/>
  <c r="Z154" i="5"/>
  <c r="Y154" i="5"/>
  <c r="X154" i="5"/>
  <c r="W154" i="5"/>
  <c r="V154" i="5"/>
  <c r="U154" i="5"/>
  <c r="T154" i="5"/>
  <c r="S154" i="5"/>
  <c r="R154" i="5"/>
  <c r="Q154" i="5"/>
  <c r="P154" i="5"/>
  <c r="O154" i="5"/>
  <c r="N154" i="5"/>
  <c r="M154" i="5"/>
  <c r="L154" i="5"/>
  <c r="K154" i="5"/>
  <c r="J154" i="5"/>
  <c r="I154" i="5"/>
  <c r="H154" i="5"/>
  <c r="G154" i="5"/>
  <c r="E154" i="5"/>
  <c r="AJ152" i="5"/>
  <c r="AI152" i="5"/>
  <c r="AH152" i="5"/>
  <c r="AG152" i="5"/>
  <c r="AF152" i="5"/>
  <c r="AE152" i="5"/>
  <c r="AD152" i="5"/>
  <c r="AC152" i="5"/>
  <c r="AB152" i="5"/>
  <c r="AA152" i="5"/>
  <c r="Z152" i="5"/>
  <c r="Y152" i="5"/>
  <c r="X152" i="5"/>
  <c r="W152" i="5"/>
  <c r="V152" i="5"/>
  <c r="U152" i="5"/>
  <c r="T152" i="5"/>
  <c r="S152" i="5"/>
  <c r="R152" i="5"/>
  <c r="Q152" i="5"/>
  <c r="P152" i="5"/>
  <c r="O152" i="5"/>
  <c r="N152" i="5"/>
  <c r="M152" i="5"/>
  <c r="L152" i="5"/>
  <c r="K152" i="5"/>
  <c r="J152" i="5"/>
  <c r="I152" i="5"/>
  <c r="H152" i="5"/>
  <c r="G152" i="5"/>
  <c r="E152" i="5"/>
  <c r="AJ151" i="5"/>
  <c r="AI151" i="5"/>
  <c r="AH151" i="5"/>
  <c r="AG151" i="5"/>
  <c r="AF151" i="5"/>
  <c r="AE151" i="5"/>
  <c r="AD151" i="5"/>
  <c r="AC151" i="5"/>
  <c r="AB151" i="5"/>
  <c r="AA151" i="5"/>
  <c r="Z151" i="5"/>
  <c r="Y151" i="5"/>
  <c r="X151" i="5"/>
  <c r="W151" i="5"/>
  <c r="V151" i="5"/>
  <c r="U151" i="5"/>
  <c r="T151" i="5"/>
  <c r="S151" i="5"/>
  <c r="R151" i="5"/>
  <c r="Q151" i="5"/>
  <c r="P151" i="5"/>
  <c r="O151" i="5"/>
  <c r="N151" i="5"/>
  <c r="M151" i="5"/>
  <c r="L151" i="5"/>
  <c r="K151" i="5"/>
  <c r="J151" i="5"/>
  <c r="I151" i="5"/>
  <c r="H151" i="5"/>
  <c r="G151" i="5"/>
  <c r="E151" i="5"/>
  <c r="AJ150" i="5"/>
  <c r="AI150" i="5"/>
  <c r="AH150" i="5"/>
  <c r="AG150" i="5"/>
  <c r="AF150" i="5"/>
  <c r="AE150" i="5"/>
  <c r="AD150" i="5"/>
  <c r="AC150" i="5"/>
  <c r="AB150" i="5"/>
  <c r="AA150" i="5"/>
  <c r="Z150" i="5"/>
  <c r="Y150" i="5"/>
  <c r="X150" i="5"/>
  <c r="W150" i="5"/>
  <c r="V150" i="5"/>
  <c r="U150" i="5"/>
  <c r="T150" i="5"/>
  <c r="S150" i="5"/>
  <c r="R150" i="5"/>
  <c r="Q150" i="5"/>
  <c r="P150" i="5"/>
  <c r="O150" i="5"/>
  <c r="N150" i="5"/>
  <c r="M150" i="5"/>
  <c r="L150" i="5"/>
  <c r="K150" i="5"/>
  <c r="J150" i="5"/>
  <c r="I150" i="5"/>
  <c r="H150" i="5"/>
  <c r="G150" i="5"/>
  <c r="E150" i="5"/>
  <c r="AJ149" i="5"/>
  <c r="AI149" i="5"/>
  <c r="AH149" i="5"/>
  <c r="AG149" i="5"/>
  <c r="AF149" i="5"/>
  <c r="AE149" i="5"/>
  <c r="AD149" i="5"/>
  <c r="AC149" i="5"/>
  <c r="AB149" i="5"/>
  <c r="AA149" i="5"/>
  <c r="Z149" i="5"/>
  <c r="Y149" i="5"/>
  <c r="X149" i="5"/>
  <c r="W149" i="5"/>
  <c r="V149" i="5"/>
  <c r="U149" i="5"/>
  <c r="T149" i="5"/>
  <c r="S149" i="5"/>
  <c r="R149" i="5"/>
  <c r="Q149" i="5"/>
  <c r="P149" i="5"/>
  <c r="O149" i="5"/>
  <c r="N149" i="5"/>
  <c r="M149" i="5"/>
  <c r="L149" i="5"/>
  <c r="K149" i="5"/>
  <c r="J149" i="5"/>
  <c r="I149" i="5"/>
  <c r="H149" i="5"/>
  <c r="G149" i="5"/>
  <c r="E149" i="5"/>
  <c r="AJ147" i="5"/>
  <c r="AI147" i="5"/>
  <c r="AH147" i="5"/>
  <c r="AG147" i="5"/>
  <c r="AF147" i="5"/>
  <c r="AE147" i="5"/>
  <c r="AD147" i="5"/>
  <c r="AC147" i="5"/>
  <c r="AB147" i="5"/>
  <c r="AA147" i="5"/>
  <c r="Z147" i="5"/>
  <c r="Y147" i="5"/>
  <c r="X147" i="5"/>
  <c r="W147" i="5"/>
  <c r="V147" i="5"/>
  <c r="U147" i="5"/>
  <c r="T147" i="5"/>
  <c r="S147" i="5"/>
  <c r="R147" i="5"/>
  <c r="Q147" i="5"/>
  <c r="P147" i="5"/>
  <c r="O147" i="5"/>
  <c r="N147" i="5"/>
  <c r="M147" i="5"/>
  <c r="L147" i="5"/>
  <c r="K147" i="5"/>
  <c r="J147" i="5"/>
  <c r="I147" i="5"/>
  <c r="H147" i="5"/>
  <c r="G147" i="5"/>
  <c r="E147" i="5"/>
  <c r="AJ146" i="5"/>
  <c r="AI146" i="5"/>
  <c r="AH146" i="5"/>
  <c r="AG146" i="5"/>
  <c r="AF146" i="5"/>
  <c r="AE146" i="5"/>
  <c r="AD146" i="5"/>
  <c r="AC146" i="5"/>
  <c r="AB146" i="5"/>
  <c r="AA146" i="5"/>
  <c r="Z146" i="5"/>
  <c r="Y146" i="5"/>
  <c r="X146" i="5"/>
  <c r="W146" i="5"/>
  <c r="V146" i="5"/>
  <c r="U146" i="5"/>
  <c r="T146" i="5"/>
  <c r="S146" i="5"/>
  <c r="R146" i="5"/>
  <c r="Q146" i="5"/>
  <c r="P146" i="5"/>
  <c r="O146" i="5"/>
  <c r="N146" i="5"/>
  <c r="M146" i="5"/>
  <c r="L146" i="5"/>
  <c r="K146" i="5"/>
  <c r="J146" i="5"/>
  <c r="I146" i="5"/>
  <c r="H146" i="5"/>
  <c r="G146" i="5"/>
  <c r="E146" i="5"/>
  <c r="AJ145" i="5"/>
  <c r="AI145" i="5"/>
  <c r="AH145" i="5"/>
  <c r="AG145" i="5"/>
  <c r="AF145" i="5"/>
  <c r="AE145" i="5"/>
  <c r="AD145" i="5"/>
  <c r="AC145" i="5"/>
  <c r="AB145" i="5"/>
  <c r="AA145" i="5"/>
  <c r="Z145" i="5"/>
  <c r="Y145" i="5"/>
  <c r="X145" i="5"/>
  <c r="W145" i="5"/>
  <c r="V145" i="5"/>
  <c r="U145" i="5"/>
  <c r="T145" i="5"/>
  <c r="S145" i="5"/>
  <c r="R145" i="5"/>
  <c r="Q145" i="5"/>
  <c r="P145" i="5"/>
  <c r="O145" i="5"/>
  <c r="N145" i="5"/>
  <c r="M145" i="5"/>
  <c r="L145" i="5"/>
  <c r="K145" i="5"/>
  <c r="J145" i="5"/>
  <c r="I145" i="5"/>
  <c r="H145" i="5"/>
  <c r="G145" i="5"/>
  <c r="E145" i="5"/>
  <c r="AJ144" i="5"/>
  <c r="AI144" i="5"/>
  <c r="AH144" i="5"/>
  <c r="AG144" i="5"/>
  <c r="AF144" i="5"/>
  <c r="AE144" i="5"/>
  <c r="AD144" i="5"/>
  <c r="AC144" i="5"/>
  <c r="AB144" i="5"/>
  <c r="AA144" i="5"/>
  <c r="Z144" i="5"/>
  <c r="Y144" i="5"/>
  <c r="X144" i="5"/>
  <c r="W144" i="5"/>
  <c r="V144" i="5"/>
  <c r="U144" i="5"/>
  <c r="T144" i="5"/>
  <c r="S144" i="5"/>
  <c r="R144" i="5"/>
  <c r="Q144" i="5"/>
  <c r="P144" i="5"/>
  <c r="O144" i="5"/>
  <c r="N144" i="5"/>
  <c r="M144" i="5"/>
  <c r="L144" i="5"/>
  <c r="K144" i="5"/>
  <c r="J144" i="5"/>
  <c r="I144" i="5"/>
  <c r="H144" i="5"/>
  <c r="G144" i="5"/>
  <c r="E144" i="5"/>
  <c r="AJ143" i="5"/>
  <c r="AI143" i="5"/>
  <c r="AH143" i="5"/>
  <c r="AG143" i="5"/>
  <c r="AF143" i="5"/>
  <c r="AE143" i="5"/>
  <c r="AD143" i="5"/>
  <c r="AC143" i="5"/>
  <c r="AB143" i="5"/>
  <c r="AA143" i="5"/>
  <c r="Z143" i="5"/>
  <c r="Y143" i="5"/>
  <c r="X143" i="5"/>
  <c r="W143" i="5"/>
  <c r="V143" i="5"/>
  <c r="U143" i="5"/>
  <c r="T143" i="5"/>
  <c r="S143" i="5"/>
  <c r="R143" i="5"/>
  <c r="Q143" i="5"/>
  <c r="P143" i="5"/>
  <c r="O143" i="5"/>
  <c r="N143" i="5"/>
  <c r="M143" i="5"/>
  <c r="L143" i="5"/>
  <c r="K143" i="5"/>
  <c r="J143" i="5"/>
  <c r="I143" i="5"/>
  <c r="H143" i="5"/>
  <c r="G143" i="5"/>
  <c r="E143" i="5"/>
  <c r="AJ142" i="5"/>
  <c r="AI142" i="5"/>
  <c r="AH142" i="5"/>
  <c r="AG142" i="5"/>
  <c r="AF142" i="5"/>
  <c r="AE142" i="5"/>
  <c r="AD142" i="5"/>
  <c r="AC142" i="5"/>
  <c r="AB142" i="5"/>
  <c r="AA142" i="5"/>
  <c r="Z142" i="5"/>
  <c r="Y142" i="5"/>
  <c r="X142" i="5"/>
  <c r="W142" i="5"/>
  <c r="V142" i="5"/>
  <c r="U142" i="5"/>
  <c r="T142" i="5"/>
  <c r="S142" i="5"/>
  <c r="R142" i="5"/>
  <c r="Q142" i="5"/>
  <c r="P142" i="5"/>
  <c r="O142" i="5"/>
  <c r="N142" i="5"/>
  <c r="M142" i="5"/>
  <c r="L142" i="5"/>
  <c r="K142" i="5"/>
  <c r="J142" i="5"/>
  <c r="I142" i="5"/>
  <c r="H142" i="5"/>
  <c r="G142" i="5"/>
  <c r="E142" i="5"/>
  <c r="AJ141" i="5"/>
  <c r="AI141" i="5"/>
  <c r="AH141" i="5"/>
  <c r="AG141" i="5"/>
  <c r="AF141" i="5"/>
  <c r="AE141" i="5"/>
  <c r="AD141" i="5"/>
  <c r="AC141" i="5"/>
  <c r="AB141" i="5"/>
  <c r="AA141" i="5"/>
  <c r="Z141" i="5"/>
  <c r="Y141" i="5"/>
  <c r="X141" i="5"/>
  <c r="W141" i="5"/>
  <c r="V141" i="5"/>
  <c r="U141" i="5"/>
  <c r="T141" i="5"/>
  <c r="S141" i="5"/>
  <c r="R141" i="5"/>
  <c r="Q141" i="5"/>
  <c r="P141" i="5"/>
  <c r="O141" i="5"/>
  <c r="N141" i="5"/>
  <c r="M141" i="5"/>
  <c r="L141" i="5"/>
  <c r="K141" i="5"/>
  <c r="J141" i="5"/>
  <c r="I141" i="5"/>
  <c r="H141" i="5"/>
  <c r="G141" i="5"/>
  <c r="E141" i="5"/>
  <c r="AJ140" i="5"/>
  <c r="AI140" i="5"/>
  <c r="AH140" i="5"/>
  <c r="AG140" i="5"/>
  <c r="AF140" i="5"/>
  <c r="AE140" i="5"/>
  <c r="AD140" i="5"/>
  <c r="AC140" i="5"/>
  <c r="AB140" i="5"/>
  <c r="AA140" i="5"/>
  <c r="Z140" i="5"/>
  <c r="Y140" i="5"/>
  <c r="X140" i="5"/>
  <c r="W140" i="5"/>
  <c r="V140" i="5"/>
  <c r="U140" i="5"/>
  <c r="T140" i="5"/>
  <c r="S140" i="5"/>
  <c r="R140" i="5"/>
  <c r="Q140" i="5"/>
  <c r="P140" i="5"/>
  <c r="O140" i="5"/>
  <c r="N140" i="5"/>
  <c r="M140" i="5"/>
  <c r="L140" i="5"/>
  <c r="K140" i="5"/>
  <c r="J140" i="5"/>
  <c r="I140" i="5"/>
  <c r="H140" i="5"/>
  <c r="G140" i="5"/>
  <c r="E140" i="5"/>
  <c r="AJ139" i="5"/>
  <c r="AI139" i="5"/>
  <c r="AH139" i="5"/>
  <c r="AG139" i="5"/>
  <c r="AF139" i="5"/>
  <c r="AE139" i="5"/>
  <c r="AD139" i="5"/>
  <c r="AC139" i="5"/>
  <c r="AB139" i="5"/>
  <c r="AA139" i="5"/>
  <c r="Z139" i="5"/>
  <c r="Y139" i="5"/>
  <c r="X139" i="5"/>
  <c r="W139" i="5"/>
  <c r="V139" i="5"/>
  <c r="U139" i="5"/>
  <c r="T139" i="5"/>
  <c r="S139" i="5"/>
  <c r="R139" i="5"/>
  <c r="Q139" i="5"/>
  <c r="P139" i="5"/>
  <c r="O139" i="5"/>
  <c r="N139" i="5"/>
  <c r="M139" i="5"/>
  <c r="L139" i="5"/>
  <c r="K139" i="5"/>
  <c r="J139" i="5"/>
  <c r="I139" i="5"/>
  <c r="H139" i="5"/>
  <c r="G139" i="5"/>
  <c r="E139" i="5"/>
  <c r="AJ138" i="5"/>
  <c r="AI138" i="5"/>
  <c r="AH138" i="5"/>
  <c r="AG138" i="5"/>
  <c r="AF138" i="5"/>
  <c r="AE138" i="5"/>
  <c r="AD138" i="5"/>
  <c r="AC138" i="5"/>
  <c r="AB138" i="5"/>
  <c r="AA138" i="5"/>
  <c r="Z138" i="5"/>
  <c r="Y138" i="5"/>
  <c r="X138" i="5"/>
  <c r="W138" i="5"/>
  <c r="V138" i="5"/>
  <c r="U138" i="5"/>
  <c r="T138" i="5"/>
  <c r="S138" i="5"/>
  <c r="R138" i="5"/>
  <c r="Q138" i="5"/>
  <c r="P138" i="5"/>
  <c r="O138" i="5"/>
  <c r="N138" i="5"/>
  <c r="M138" i="5"/>
  <c r="L138" i="5"/>
  <c r="K138" i="5"/>
  <c r="J138" i="5"/>
  <c r="I138" i="5"/>
  <c r="H138" i="5"/>
  <c r="G138" i="5"/>
  <c r="E138" i="5"/>
  <c r="AJ137" i="5"/>
  <c r="AI137" i="5"/>
  <c r="AH137" i="5"/>
  <c r="AG137" i="5"/>
  <c r="AF137" i="5"/>
  <c r="AE137" i="5"/>
  <c r="AD137" i="5"/>
  <c r="AC137" i="5"/>
  <c r="AB137" i="5"/>
  <c r="AA137" i="5"/>
  <c r="Z137" i="5"/>
  <c r="Y137" i="5"/>
  <c r="X137" i="5"/>
  <c r="W137" i="5"/>
  <c r="V137" i="5"/>
  <c r="U137" i="5"/>
  <c r="T137" i="5"/>
  <c r="S137" i="5"/>
  <c r="R137" i="5"/>
  <c r="Q137" i="5"/>
  <c r="P137" i="5"/>
  <c r="O137" i="5"/>
  <c r="N137" i="5"/>
  <c r="M137" i="5"/>
  <c r="L137" i="5"/>
  <c r="K137" i="5"/>
  <c r="J137" i="5"/>
  <c r="I137" i="5"/>
  <c r="H137" i="5"/>
  <c r="G137" i="5"/>
  <c r="E137" i="5"/>
  <c r="AJ136" i="5"/>
  <c r="AI136" i="5"/>
  <c r="AH136" i="5"/>
  <c r="AG136" i="5"/>
  <c r="AF136" i="5"/>
  <c r="AE136" i="5"/>
  <c r="AD136" i="5"/>
  <c r="AC136" i="5"/>
  <c r="AB136" i="5"/>
  <c r="AA136" i="5"/>
  <c r="Z136" i="5"/>
  <c r="Y136" i="5"/>
  <c r="X136" i="5"/>
  <c r="W136" i="5"/>
  <c r="V136" i="5"/>
  <c r="U136" i="5"/>
  <c r="T136" i="5"/>
  <c r="S136" i="5"/>
  <c r="R136" i="5"/>
  <c r="Q136" i="5"/>
  <c r="P136" i="5"/>
  <c r="O136" i="5"/>
  <c r="N136" i="5"/>
  <c r="M136" i="5"/>
  <c r="L136" i="5"/>
  <c r="K136" i="5"/>
  <c r="J136" i="5"/>
  <c r="I136" i="5"/>
  <c r="H136" i="5"/>
  <c r="G136" i="5"/>
  <c r="E136" i="5"/>
  <c r="AJ135" i="5"/>
  <c r="AI135" i="5"/>
  <c r="AH135" i="5"/>
  <c r="AG135" i="5"/>
  <c r="AF135" i="5"/>
  <c r="AE135" i="5"/>
  <c r="AD135" i="5"/>
  <c r="AC135" i="5"/>
  <c r="AB135" i="5"/>
  <c r="AA135" i="5"/>
  <c r="Z135" i="5"/>
  <c r="Y135" i="5"/>
  <c r="X135" i="5"/>
  <c r="W135" i="5"/>
  <c r="V135" i="5"/>
  <c r="U135" i="5"/>
  <c r="T135" i="5"/>
  <c r="S135" i="5"/>
  <c r="R135" i="5"/>
  <c r="Q135" i="5"/>
  <c r="P135" i="5"/>
  <c r="O135" i="5"/>
  <c r="N135" i="5"/>
  <c r="M135" i="5"/>
  <c r="L135" i="5"/>
  <c r="K135" i="5"/>
  <c r="J135" i="5"/>
  <c r="I135" i="5"/>
  <c r="H135" i="5"/>
  <c r="G135" i="5"/>
  <c r="E135" i="5"/>
  <c r="AJ134" i="5"/>
  <c r="AI134" i="5"/>
  <c r="AH134" i="5"/>
  <c r="AG134" i="5"/>
  <c r="AF134" i="5"/>
  <c r="AE134" i="5"/>
  <c r="AD134" i="5"/>
  <c r="AC134" i="5"/>
  <c r="AB134" i="5"/>
  <c r="AA134" i="5"/>
  <c r="Z134" i="5"/>
  <c r="Y134" i="5"/>
  <c r="X134" i="5"/>
  <c r="W134" i="5"/>
  <c r="V134" i="5"/>
  <c r="U134" i="5"/>
  <c r="T134" i="5"/>
  <c r="S134" i="5"/>
  <c r="R134" i="5"/>
  <c r="Q134" i="5"/>
  <c r="P134" i="5"/>
  <c r="O134" i="5"/>
  <c r="N134" i="5"/>
  <c r="M134" i="5"/>
  <c r="L134" i="5"/>
  <c r="K134" i="5"/>
  <c r="J134" i="5"/>
  <c r="I134" i="5"/>
  <c r="H134" i="5"/>
  <c r="G134" i="5"/>
  <c r="E134" i="5"/>
  <c r="AJ133" i="5"/>
  <c r="AI133" i="5"/>
  <c r="AH133" i="5"/>
  <c r="AG133" i="5"/>
  <c r="AF133" i="5"/>
  <c r="AE133" i="5"/>
  <c r="AD133" i="5"/>
  <c r="AC133" i="5"/>
  <c r="AB133" i="5"/>
  <c r="AA133" i="5"/>
  <c r="Z133" i="5"/>
  <c r="Y133" i="5"/>
  <c r="X133" i="5"/>
  <c r="W133" i="5"/>
  <c r="V133" i="5"/>
  <c r="U133" i="5"/>
  <c r="T133" i="5"/>
  <c r="S133" i="5"/>
  <c r="R133" i="5"/>
  <c r="Q133" i="5"/>
  <c r="P133" i="5"/>
  <c r="O133" i="5"/>
  <c r="N133" i="5"/>
  <c r="M133" i="5"/>
  <c r="L133" i="5"/>
  <c r="K133" i="5"/>
  <c r="J133" i="5"/>
  <c r="I133" i="5"/>
  <c r="H133" i="5"/>
  <c r="G133" i="5"/>
  <c r="E133" i="5"/>
  <c r="AJ132" i="5"/>
  <c r="AI132" i="5"/>
  <c r="AH132" i="5"/>
  <c r="AG132" i="5"/>
  <c r="AF132" i="5"/>
  <c r="AE132" i="5"/>
  <c r="AD132" i="5"/>
  <c r="AC132" i="5"/>
  <c r="AB132" i="5"/>
  <c r="AA132" i="5"/>
  <c r="Z132" i="5"/>
  <c r="Y132" i="5"/>
  <c r="X132" i="5"/>
  <c r="W132" i="5"/>
  <c r="V132" i="5"/>
  <c r="U132" i="5"/>
  <c r="T132" i="5"/>
  <c r="S132" i="5"/>
  <c r="R132" i="5"/>
  <c r="Q132" i="5"/>
  <c r="P132" i="5"/>
  <c r="O132" i="5"/>
  <c r="N132" i="5"/>
  <c r="M132" i="5"/>
  <c r="L132" i="5"/>
  <c r="K132" i="5"/>
  <c r="J132" i="5"/>
  <c r="I132" i="5"/>
  <c r="H132" i="5"/>
  <c r="G132" i="5"/>
  <c r="E132" i="5"/>
  <c r="AJ131" i="5"/>
  <c r="AI131" i="5"/>
  <c r="AH131" i="5"/>
  <c r="AG131" i="5"/>
  <c r="AF131" i="5"/>
  <c r="AE131" i="5"/>
  <c r="AD131" i="5"/>
  <c r="AC131" i="5"/>
  <c r="AB131" i="5"/>
  <c r="AA131" i="5"/>
  <c r="Z131" i="5"/>
  <c r="Y131" i="5"/>
  <c r="X131" i="5"/>
  <c r="W131" i="5"/>
  <c r="V131" i="5"/>
  <c r="U131" i="5"/>
  <c r="T131" i="5"/>
  <c r="S131" i="5"/>
  <c r="R131" i="5"/>
  <c r="Q131" i="5"/>
  <c r="P131" i="5"/>
  <c r="O131" i="5"/>
  <c r="N131" i="5"/>
  <c r="M131" i="5"/>
  <c r="L131" i="5"/>
  <c r="K131" i="5"/>
  <c r="J131" i="5"/>
  <c r="I131" i="5"/>
  <c r="H131" i="5"/>
  <c r="G131" i="5"/>
  <c r="E131" i="5"/>
  <c r="AJ129" i="5"/>
  <c r="AI129" i="5"/>
  <c r="AH129" i="5"/>
  <c r="AG129" i="5"/>
  <c r="AF129" i="5"/>
  <c r="AE129" i="5"/>
  <c r="AD129" i="5"/>
  <c r="AC129" i="5"/>
  <c r="AB129" i="5"/>
  <c r="AA129" i="5"/>
  <c r="Z129" i="5"/>
  <c r="Y129" i="5"/>
  <c r="X129" i="5"/>
  <c r="W129" i="5"/>
  <c r="V129" i="5"/>
  <c r="U129" i="5"/>
  <c r="T129" i="5"/>
  <c r="S129" i="5"/>
  <c r="R129" i="5"/>
  <c r="Q129" i="5"/>
  <c r="P129" i="5"/>
  <c r="O129" i="5"/>
  <c r="N129" i="5"/>
  <c r="M129" i="5"/>
  <c r="L129" i="5"/>
  <c r="K129" i="5"/>
  <c r="J129" i="5"/>
  <c r="I129" i="5"/>
  <c r="H129" i="5"/>
  <c r="G129" i="5"/>
  <c r="E129" i="5"/>
  <c r="AJ128" i="5"/>
  <c r="AI128" i="5"/>
  <c r="AH128" i="5"/>
  <c r="AG128" i="5"/>
  <c r="AF128" i="5"/>
  <c r="AE128" i="5"/>
  <c r="AD128" i="5"/>
  <c r="AC128" i="5"/>
  <c r="AB128" i="5"/>
  <c r="AA128" i="5"/>
  <c r="Z128" i="5"/>
  <c r="Y128" i="5"/>
  <c r="X128" i="5"/>
  <c r="W128" i="5"/>
  <c r="V128" i="5"/>
  <c r="U128" i="5"/>
  <c r="T128" i="5"/>
  <c r="S128" i="5"/>
  <c r="R128" i="5"/>
  <c r="Q128" i="5"/>
  <c r="P128" i="5"/>
  <c r="O128" i="5"/>
  <c r="N128" i="5"/>
  <c r="M128" i="5"/>
  <c r="L128" i="5"/>
  <c r="K128" i="5"/>
  <c r="J128" i="5"/>
  <c r="I128" i="5"/>
  <c r="H128" i="5"/>
  <c r="G128" i="5"/>
  <c r="E128" i="5"/>
  <c r="AJ127" i="5"/>
  <c r="AI127" i="5"/>
  <c r="AH127" i="5"/>
  <c r="AG127" i="5"/>
  <c r="AF127" i="5"/>
  <c r="AE127" i="5"/>
  <c r="AD127" i="5"/>
  <c r="AC127" i="5"/>
  <c r="AB127" i="5"/>
  <c r="AA127" i="5"/>
  <c r="Z127" i="5"/>
  <c r="Y127" i="5"/>
  <c r="X127" i="5"/>
  <c r="W127" i="5"/>
  <c r="V127" i="5"/>
  <c r="U127" i="5"/>
  <c r="T127" i="5"/>
  <c r="S127" i="5"/>
  <c r="R127" i="5"/>
  <c r="Q127" i="5"/>
  <c r="P127" i="5"/>
  <c r="O127" i="5"/>
  <c r="N127" i="5"/>
  <c r="M127" i="5"/>
  <c r="L127" i="5"/>
  <c r="K127" i="5"/>
  <c r="J127" i="5"/>
  <c r="I127" i="5"/>
  <c r="H127" i="5"/>
  <c r="G127" i="5"/>
  <c r="E127" i="5"/>
  <c r="AJ126" i="5"/>
  <c r="AI126" i="5"/>
  <c r="AH126" i="5"/>
  <c r="AG126" i="5"/>
  <c r="AF126" i="5"/>
  <c r="AE126" i="5"/>
  <c r="AD126" i="5"/>
  <c r="AC126" i="5"/>
  <c r="AB126" i="5"/>
  <c r="AA126" i="5"/>
  <c r="Z126" i="5"/>
  <c r="Y126" i="5"/>
  <c r="X126" i="5"/>
  <c r="W126" i="5"/>
  <c r="V126" i="5"/>
  <c r="U126" i="5"/>
  <c r="T126" i="5"/>
  <c r="S126" i="5"/>
  <c r="R126" i="5"/>
  <c r="Q126" i="5"/>
  <c r="P126" i="5"/>
  <c r="O126" i="5"/>
  <c r="N126" i="5"/>
  <c r="M126" i="5"/>
  <c r="L126" i="5"/>
  <c r="K126" i="5"/>
  <c r="J126" i="5"/>
  <c r="I126" i="5"/>
  <c r="H126" i="5"/>
  <c r="G126" i="5"/>
  <c r="E126" i="5"/>
  <c r="AJ125" i="5"/>
  <c r="AI125" i="5"/>
  <c r="AH125" i="5"/>
  <c r="AG125" i="5"/>
  <c r="AF125" i="5"/>
  <c r="AE125" i="5"/>
  <c r="AD125" i="5"/>
  <c r="AC125" i="5"/>
  <c r="AB125" i="5"/>
  <c r="AA125" i="5"/>
  <c r="Z125" i="5"/>
  <c r="Y125" i="5"/>
  <c r="X125" i="5"/>
  <c r="W125" i="5"/>
  <c r="V125" i="5"/>
  <c r="U125" i="5"/>
  <c r="T125" i="5"/>
  <c r="S125" i="5"/>
  <c r="R125" i="5"/>
  <c r="Q125" i="5"/>
  <c r="P125" i="5"/>
  <c r="O125" i="5"/>
  <c r="N125" i="5"/>
  <c r="M125" i="5"/>
  <c r="L125" i="5"/>
  <c r="K125" i="5"/>
  <c r="J125" i="5"/>
  <c r="I125" i="5"/>
  <c r="H125" i="5"/>
  <c r="G125" i="5"/>
  <c r="E125" i="5"/>
  <c r="AJ124" i="5"/>
  <c r="AI124" i="5"/>
  <c r="AH124" i="5"/>
  <c r="AG124" i="5"/>
  <c r="AF124" i="5"/>
  <c r="AE124" i="5"/>
  <c r="AD124" i="5"/>
  <c r="AC124" i="5"/>
  <c r="AB124" i="5"/>
  <c r="AA124" i="5"/>
  <c r="Z124" i="5"/>
  <c r="Y124" i="5"/>
  <c r="X124" i="5"/>
  <c r="W124" i="5"/>
  <c r="V124" i="5"/>
  <c r="U124" i="5"/>
  <c r="T124" i="5"/>
  <c r="S124" i="5"/>
  <c r="R124" i="5"/>
  <c r="Q124" i="5"/>
  <c r="P124" i="5"/>
  <c r="O124" i="5"/>
  <c r="N124" i="5"/>
  <c r="M124" i="5"/>
  <c r="L124" i="5"/>
  <c r="K124" i="5"/>
  <c r="J124" i="5"/>
  <c r="I124" i="5"/>
  <c r="H124" i="5"/>
  <c r="G124" i="5"/>
  <c r="E124" i="5"/>
  <c r="AJ123" i="5"/>
  <c r="AI123" i="5"/>
  <c r="AH123" i="5"/>
  <c r="AG123" i="5"/>
  <c r="AF123" i="5"/>
  <c r="AE123" i="5"/>
  <c r="AD123" i="5"/>
  <c r="AC123" i="5"/>
  <c r="AB123" i="5"/>
  <c r="AA123" i="5"/>
  <c r="Z123" i="5"/>
  <c r="Y123" i="5"/>
  <c r="X123" i="5"/>
  <c r="W123" i="5"/>
  <c r="V123" i="5"/>
  <c r="U123" i="5"/>
  <c r="T123" i="5"/>
  <c r="S123" i="5"/>
  <c r="R123" i="5"/>
  <c r="Q123" i="5"/>
  <c r="P123" i="5"/>
  <c r="O123" i="5"/>
  <c r="N123" i="5"/>
  <c r="M123" i="5"/>
  <c r="L123" i="5"/>
  <c r="K123" i="5"/>
  <c r="J123" i="5"/>
  <c r="I123" i="5"/>
  <c r="H123" i="5"/>
  <c r="G123" i="5"/>
  <c r="E123" i="5"/>
  <c r="AJ122" i="5"/>
  <c r="AI122" i="5"/>
  <c r="AH122" i="5"/>
  <c r="AG122" i="5"/>
  <c r="AF122" i="5"/>
  <c r="AE122" i="5"/>
  <c r="AD122" i="5"/>
  <c r="AC122" i="5"/>
  <c r="AB122" i="5"/>
  <c r="AA122" i="5"/>
  <c r="Z122" i="5"/>
  <c r="Y122" i="5"/>
  <c r="X122" i="5"/>
  <c r="W122" i="5"/>
  <c r="V122" i="5"/>
  <c r="U122" i="5"/>
  <c r="T122" i="5"/>
  <c r="S122" i="5"/>
  <c r="R122" i="5"/>
  <c r="Q122" i="5"/>
  <c r="P122" i="5"/>
  <c r="O122" i="5"/>
  <c r="N122" i="5"/>
  <c r="M122" i="5"/>
  <c r="L122" i="5"/>
  <c r="K122" i="5"/>
  <c r="J122" i="5"/>
  <c r="I122" i="5"/>
  <c r="H122" i="5"/>
  <c r="G122" i="5"/>
  <c r="E122" i="5"/>
  <c r="AJ121" i="5"/>
  <c r="AI121" i="5"/>
  <c r="AH121" i="5"/>
  <c r="AG121" i="5"/>
  <c r="AF121" i="5"/>
  <c r="AE121" i="5"/>
  <c r="AD121" i="5"/>
  <c r="AC121" i="5"/>
  <c r="AB121" i="5"/>
  <c r="AA121" i="5"/>
  <c r="Z121" i="5"/>
  <c r="Y121" i="5"/>
  <c r="X121" i="5"/>
  <c r="W121" i="5"/>
  <c r="V121" i="5"/>
  <c r="U121" i="5"/>
  <c r="T121" i="5"/>
  <c r="S121" i="5"/>
  <c r="R121" i="5"/>
  <c r="Q121" i="5"/>
  <c r="P121" i="5"/>
  <c r="O121" i="5"/>
  <c r="N121" i="5"/>
  <c r="M121" i="5"/>
  <c r="L121" i="5"/>
  <c r="K121" i="5"/>
  <c r="J121" i="5"/>
  <c r="I121" i="5"/>
  <c r="H121" i="5"/>
  <c r="G121" i="5"/>
  <c r="E121" i="5"/>
  <c r="AJ119" i="5"/>
  <c r="AI119" i="5"/>
  <c r="AH119" i="5"/>
  <c r="AG119" i="5"/>
  <c r="AF119" i="5"/>
  <c r="AE119" i="5"/>
  <c r="AD119" i="5"/>
  <c r="AC119" i="5"/>
  <c r="AB119" i="5"/>
  <c r="AA119" i="5"/>
  <c r="Z119" i="5"/>
  <c r="Y119" i="5"/>
  <c r="X119" i="5"/>
  <c r="W119" i="5"/>
  <c r="V119" i="5"/>
  <c r="U119" i="5"/>
  <c r="T119" i="5"/>
  <c r="S119" i="5"/>
  <c r="R119" i="5"/>
  <c r="Q119" i="5"/>
  <c r="P119" i="5"/>
  <c r="O119" i="5"/>
  <c r="N119" i="5"/>
  <c r="M119" i="5"/>
  <c r="L119" i="5"/>
  <c r="K119" i="5"/>
  <c r="J119" i="5"/>
  <c r="I119" i="5"/>
  <c r="H119" i="5"/>
  <c r="G119" i="5"/>
  <c r="E119" i="5"/>
  <c r="AJ118" i="5"/>
  <c r="AI118" i="5"/>
  <c r="AH118" i="5"/>
  <c r="AG118" i="5"/>
  <c r="AF118" i="5"/>
  <c r="AE118" i="5"/>
  <c r="AD118" i="5"/>
  <c r="AC118" i="5"/>
  <c r="AB118" i="5"/>
  <c r="AA118" i="5"/>
  <c r="Z118" i="5"/>
  <c r="Y118" i="5"/>
  <c r="X118" i="5"/>
  <c r="W118" i="5"/>
  <c r="V118" i="5"/>
  <c r="U118" i="5"/>
  <c r="T118" i="5"/>
  <c r="S118" i="5"/>
  <c r="R118" i="5"/>
  <c r="Q118" i="5"/>
  <c r="P118" i="5"/>
  <c r="O118" i="5"/>
  <c r="N118" i="5"/>
  <c r="M118" i="5"/>
  <c r="L118" i="5"/>
  <c r="K118" i="5"/>
  <c r="J118" i="5"/>
  <c r="I118" i="5"/>
  <c r="H118" i="5"/>
  <c r="G118" i="5"/>
  <c r="E118" i="5"/>
  <c r="AJ117" i="5"/>
  <c r="AI117" i="5"/>
  <c r="AH117" i="5"/>
  <c r="AG117" i="5"/>
  <c r="AF117" i="5"/>
  <c r="AE117" i="5"/>
  <c r="AD117" i="5"/>
  <c r="AC117" i="5"/>
  <c r="AB117" i="5"/>
  <c r="AA117" i="5"/>
  <c r="Z117" i="5"/>
  <c r="Y117" i="5"/>
  <c r="X117" i="5"/>
  <c r="W117" i="5"/>
  <c r="V117" i="5"/>
  <c r="U117" i="5"/>
  <c r="T117" i="5"/>
  <c r="S117" i="5"/>
  <c r="R117" i="5"/>
  <c r="Q117" i="5"/>
  <c r="P117" i="5"/>
  <c r="O117" i="5"/>
  <c r="N117" i="5"/>
  <c r="M117" i="5"/>
  <c r="L117" i="5"/>
  <c r="K117" i="5"/>
  <c r="J117" i="5"/>
  <c r="I117" i="5"/>
  <c r="H117" i="5"/>
  <c r="G117" i="5"/>
  <c r="E117" i="5"/>
  <c r="AJ116" i="5"/>
  <c r="AI116" i="5"/>
  <c r="AH116" i="5"/>
  <c r="AG116" i="5"/>
  <c r="AF116" i="5"/>
  <c r="AE116" i="5"/>
  <c r="AD116" i="5"/>
  <c r="AC116" i="5"/>
  <c r="AB116" i="5"/>
  <c r="AA116" i="5"/>
  <c r="Z116" i="5"/>
  <c r="Y116" i="5"/>
  <c r="X116" i="5"/>
  <c r="W116" i="5"/>
  <c r="V116" i="5"/>
  <c r="U116" i="5"/>
  <c r="T116" i="5"/>
  <c r="S116" i="5"/>
  <c r="R116" i="5"/>
  <c r="Q116" i="5"/>
  <c r="P116" i="5"/>
  <c r="O116" i="5"/>
  <c r="N116" i="5"/>
  <c r="M116" i="5"/>
  <c r="L116" i="5"/>
  <c r="K116" i="5"/>
  <c r="J116" i="5"/>
  <c r="I116" i="5"/>
  <c r="H116" i="5"/>
  <c r="G116" i="5"/>
  <c r="E116" i="5"/>
  <c r="AJ115" i="5"/>
  <c r="AI115" i="5"/>
  <c r="AH115" i="5"/>
  <c r="AG115" i="5"/>
  <c r="AF115" i="5"/>
  <c r="AE115" i="5"/>
  <c r="AD115" i="5"/>
  <c r="AC115" i="5"/>
  <c r="AB115" i="5"/>
  <c r="AA115" i="5"/>
  <c r="Z115" i="5"/>
  <c r="Y115" i="5"/>
  <c r="X115" i="5"/>
  <c r="W115" i="5"/>
  <c r="V115" i="5"/>
  <c r="U115" i="5"/>
  <c r="T115" i="5"/>
  <c r="S115" i="5"/>
  <c r="R115" i="5"/>
  <c r="Q115" i="5"/>
  <c r="P115" i="5"/>
  <c r="O115" i="5"/>
  <c r="N115" i="5"/>
  <c r="M115" i="5"/>
  <c r="L115" i="5"/>
  <c r="K115" i="5"/>
  <c r="J115" i="5"/>
  <c r="I115" i="5"/>
  <c r="H115" i="5"/>
  <c r="G115" i="5"/>
  <c r="E115" i="5"/>
  <c r="AJ113" i="5"/>
  <c r="AI113" i="5"/>
  <c r="AH113" i="5"/>
  <c r="AG113" i="5"/>
  <c r="AF113" i="5"/>
  <c r="AE113" i="5"/>
  <c r="AD113" i="5"/>
  <c r="AC113" i="5"/>
  <c r="AB113" i="5"/>
  <c r="AA113" i="5"/>
  <c r="Z113" i="5"/>
  <c r="Y113" i="5"/>
  <c r="X113" i="5"/>
  <c r="W113" i="5"/>
  <c r="V113" i="5"/>
  <c r="U113" i="5"/>
  <c r="T113" i="5"/>
  <c r="S113" i="5"/>
  <c r="R113" i="5"/>
  <c r="Q113" i="5"/>
  <c r="P113" i="5"/>
  <c r="O113" i="5"/>
  <c r="N113" i="5"/>
  <c r="M113" i="5"/>
  <c r="L113" i="5"/>
  <c r="K113" i="5"/>
  <c r="J113" i="5"/>
  <c r="I113" i="5"/>
  <c r="H113" i="5"/>
  <c r="G113" i="5"/>
  <c r="E113" i="5"/>
  <c r="AJ112" i="5"/>
  <c r="AI112" i="5"/>
  <c r="AH112" i="5"/>
  <c r="AG112" i="5"/>
  <c r="AF112" i="5"/>
  <c r="AE112" i="5"/>
  <c r="AD112" i="5"/>
  <c r="AC112" i="5"/>
  <c r="AB112" i="5"/>
  <c r="AA112" i="5"/>
  <c r="Z112" i="5"/>
  <c r="Y112" i="5"/>
  <c r="X112" i="5"/>
  <c r="W112" i="5"/>
  <c r="V112" i="5"/>
  <c r="U112" i="5"/>
  <c r="T112" i="5"/>
  <c r="S112" i="5"/>
  <c r="R112" i="5"/>
  <c r="Q112" i="5"/>
  <c r="P112" i="5"/>
  <c r="O112" i="5"/>
  <c r="N112" i="5"/>
  <c r="M112" i="5"/>
  <c r="L112" i="5"/>
  <c r="K112" i="5"/>
  <c r="J112" i="5"/>
  <c r="I112" i="5"/>
  <c r="H112" i="5"/>
  <c r="G112" i="5"/>
  <c r="E112" i="5"/>
  <c r="AJ111" i="5"/>
  <c r="AI111" i="5"/>
  <c r="AH111" i="5"/>
  <c r="AG111" i="5"/>
  <c r="AF111" i="5"/>
  <c r="AE111" i="5"/>
  <c r="AD111" i="5"/>
  <c r="AC111" i="5"/>
  <c r="AB111" i="5"/>
  <c r="AA111" i="5"/>
  <c r="Z111" i="5"/>
  <c r="Y111" i="5"/>
  <c r="X111" i="5"/>
  <c r="W111" i="5"/>
  <c r="V111" i="5"/>
  <c r="U111" i="5"/>
  <c r="T111" i="5"/>
  <c r="S111" i="5"/>
  <c r="R111" i="5"/>
  <c r="Q111" i="5"/>
  <c r="P111" i="5"/>
  <c r="O111" i="5"/>
  <c r="N111" i="5"/>
  <c r="M111" i="5"/>
  <c r="L111" i="5"/>
  <c r="K111" i="5"/>
  <c r="J111" i="5"/>
  <c r="I111" i="5"/>
  <c r="H111" i="5"/>
  <c r="G111" i="5"/>
  <c r="E111" i="5"/>
  <c r="AJ110" i="5"/>
  <c r="AI110" i="5"/>
  <c r="AH110" i="5"/>
  <c r="AG110" i="5"/>
  <c r="AF110" i="5"/>
  <c r="AE110" i="5"/>
  <c r="AD110" i="5"/>
  <c r="AC110" i="5"/>
  <c r="AB110" i="5"/>
  <c r="AA110" i="5"/>
  <c r="Z110" i="5"/>
  <c r="Y110" i="5"/>
  <c r="X110" i="5"/>
  <c r="W110" i="5"/>
  <c r="V110" i="5"/>
  <c r="U110" i="5"/>
  <c r="T110" i="5"/>
  <c r="S110" i="5"/>
  <c r="R110" i="5"/>
  <c r="Q110" i="5"/>
  <c r="P110" i="5"/>
  <c r="O110" i="5"/>
  <c r="N110" i="5"/>
  <c r="M110" i="5"/>
  <c r="L110" i="5"/>
  <c r="K110" i="5"/>
  <c r="J110" i="5"/>
  <c r="I110" i="5"/>
  <c r="H110" i="5"/>
  <c r="G110" i="5"/>
  <c r="E110" i="5"/>
  <c r="AJ109" i="5"/>
  <c r="AI109" i="5"/>
  <c r="AH109" i="5"/>
  <c r="AG109" i="5"/>
  <c r="AF109" i="5"/>
  <c r="AE109" i="5"/>
  <c r="AD109" i="5"/>
  <c r="AC109" i="5"/>
  <c r="AB109" i="5"/>
  <c r="AA109" i="5"/>
  <c r="Z109" i="5"/>
  <c r="Y109" i="5"/>
  <c r="X109" i="5"/>
  <c r="W109" i="5"/>
  <c r="V109" i="5"/>
  <c r="U109" i="5"/>
  <c r="T109" i="5"/>
  <c r="S109" i="5"/>
  <c r="R109" i="5"/>
  <c r="Q109" i="5"/>
  <c r="P109" i="5"/>
  <c r="O109" i="5"/>
  <c r="N109" i="5"/>
  <c r="M109" i="5"/>
  <c r="L109" i="5"/>
  <c r="K109" i="5"/>
  <c r="J109" i="5"/>
  <c r="I109" i="5"/>
  <c r="H109" i="5"/>
  <c r="G109" i="5"/>
  <c r="E109" i="5"/>
  <c r="AJ108" i="5"/>
  <c r="AI108" i="5"/>
  <c r="AH108" i="5"/>
  <c r="AG108" i="5"/>
  <c r="AF108" i="5"/>
  <c r="AE108" i="5"/>
  <c r="AD108" i="5"/>
  <c r="AC108" i="5"/>
  <c r="AB108" i="5"/>
  <c r="AA108" i="5"/>
  <c r="Z108" i="5"/>
  <c r="Y108" i="5"/>
  <c r="X108" i="5"/>
  <c r="W108" i="5"/>
  <c r="V108" i="5"/>
  <c r="U108" i="5"/>
  <c r="T108" i="5"/>
  <c r="S108" i="5"/>
  <c r="R108" i="5"/>
  <c r="Q108" i="5"/>
  <c r="P108" i="5"/>
  <c r="O108" i="5"/>
  <c r="N108" i="5"/>
  <c r="M108" i="5"/>
  <c r="L108" i="5"/>
  <c r="K108" i="5"/>
  <c r="J108" i="5"/>
  <c r="I108" i="5"/>
  <c r="H108" i="5"/>
  <c r="G108" i="5"/>
  <c r="E108" i="5"/>
  <c r="AJ107" i="5"/>
  <c r="AI107" i="5"/>
  <c r="AH107" i="5"/>
  <c r="AG107" i="5"/>
  <c r="AF107" i="5"/>
  <c r="AE107" i="5"/>
  <c r="AD107" i="5"/>
  <c r="AC107" i="5"/>
  <c r="AB107" i="5"/>
  <c r="AA107" i="5"/>
  <c r="Z107" i="5"/>
  <c r="Y107" i="5"/>
  <c r="X107" i="5"/>
  <c r="W107" i="5"/>
  <c r="V107" i="5"/>
  <c r="U107" i="5"/>
  <c r="T107" i="5"/>
  <c r="S107" i="5"/>
  <c r="R107" i="5"/>
  <c r="Q107" i="5"/>
  <c r="P107" i="5"/>
  <c r="O107" i="5"/>
  <c r="N107" i="5"/>
  <c r="M107" i="5"/>
  <c r="L107" i="5"/>
  <c r="K107" i="5"/>
  <c r="J107" i="5"/>
  <c r="I107" i="5"/>
  <c r="H107" i="5"/>
  <c r="G107" i="5"/>
  <c r="E107" i="5"/>
  <c r="AJ106" i="5"/>
  <c r="AI106" i="5"/>
  <c r="AH106" i="5"/>
  <c r="AG106" i="5"/>
  <c r="AF106" i="5"/>
  <c r="AE106" i="5"/>
  <c r="AD106" i="5"/>
  <c r="AC106" i="5"/>
  <c r="AB106" i="5"/>
  <c r="AA106" i="5"/>
  <c r="Z106" i="5"/>
  <c r="Y106" i="5"/>
  <c r="X106" i="5"/>
  <c r="W106" i="5"/>
  <c r="V106" i="5"/>
  <c r="U106" i="5"/>
  <c r="T106" i="5"/>
  <c r="S106" i="5"/>
  <c r="R106" i="5"/>
  <c r="Q106" i="5"/>
  <c r="P106" i="5"/>
  <c r="O106" i="5"/>
  <c r="N106" i="5"/>
  <c r="M106" i="5"/>
  <c r="L106" i="5"/>
  <c r="K106" i="5"/>
  <c r="J106" i="5"/>
  <c r="I106" i="5"/>
  <c r="H106" i="5"/>
  <c r="G106" i="5"/>
  <c r="E106" i="5"/>
  <c r="AJ105" i="5"/>
  <c r="AI105" i="5"/>
  <c r="AH105" i="5"/>
  <c r="AG105" i="5"/>
  <c r="AF105" i="5"/>
  <c r="AE105" i="5"/>
  <c r="AD105" i="5"/>
  <c r="AC105" i="5"/>
  <c r="AB105" i="5"/>
  <c r="AA105" i="5"/>
  <c r="Z105" i="5"/>
  <c r="Y105" i="5"/>
  <c r="X105" i="5"/>
  <c r="W105" i="5"/>
  <c r="V105" i="5"/>
  <c r="U105" i="5"/>
  <c r="T105" i="5"/>
  <c r="S105" i="5"/>
  <c r="R105" i="5"/>
  <c r="Q105" i="5"/>
  <c r="P105" i="5"/>
  <c r="O105" i="5"/>
  <c r="N105" i="5"/>
  <c r="M105" i="5"/>
  <c r="L105" i="5"/>
  <c r="K105" i="5"/>
  <c r="J105" i="5"/>
  <c r="I105" i="5"/>
  <c r="H105" i="5"/>
  <c r="G105" i="5"/>
  <c r="E105" i="5"/>
  <c r="AJ104" i="5"/>
  <c r="AI104" i="5"/>
  <c r="AH104" i="5"/>
  <c r="AG104" i="5"/>
  <c r="AF104" i="5"/>
  <c r="AE104" i="5"/>
  <c r="AD104" i="5"/>
  <c r="AC104" i="5"/>
  <c r="AB104" i="5"/>
  <c r="AA104" i="5"/>
  <c r="Z104" i="5"/>
  <c r="Y104" i="5"/>
  <c r="X104" i="5"/>
  <c r="W104" i="5"/>
  <c r="V104" i="5"/>
  <c r="U104" i="5"/>
  <c r="T104" i="5"/>
  <c r="S104" i="5"/>
  <c r="R104" i="5"/>
  <c r="Q104" i="5"/>
  <c r="P104" i="5"/>
  <c r="O104" i="5"/>
  <c r="N104" i="5"/>
  <c r="M104" i="5"/>
  <c r="L104" i="5"/>
  <c r="K104" i="5"/>
  <c r="J104" i="5"/>
  <c r="I104" i="5"/>
  <c r="H104" i="5"/>
  <c r="G104" i="5"/>
  <c r="E104" i="5"/>
  <c r="AJ103" i="5"/>
  <c r="AI103" i="5"/>
  <c r="AH103" i="5"/>
  <c r="AG103" i="5"/>
  <c r="AF103" i="5"/>
  <c r="AE103" i="5"/>
  <c r="AD103" i="5"/>
  <c r="AC103" i="5"/>
  <c r="AB103" i="5"/>
  <c r="AA103" i="5"/>
  <c r="Z103" i="5"/>
  <c r="Y103" i="5"/>
  <c r="X103" i="5"/>
  <c r="W103" i="5"/>
  <c r="V103" i="5"/>
  <c r="U103" i="5"/>
  <c r="T103" i="5"/>
  <c r="S103" i="5"/>
  <c r="R103" i="5"/>
  <c r="Q103" i="5"/>
  <c r="P103" i="5"/>
  <c r="O103" i="5"/>
  <c r="N103" i="5"/>
  <c r="M103" i="5"/>
  <c r="L103" i="5"/>
  <c r="K103" i="5"/>
  <c r="J103" i="5"/>
  <c r="I103" i="5"/>
  <c r="H103" i="5"/>
  <c r="G103" i="5"/>
  <c r="E103" i="5"/>
  <c r="AJ102" i="5"/>
  <c r="AI102" i="5"/>
  <c r="AH102" i="5"/>
  <c r="AG102" i="5"/>
  <c r="AF102" i="5"/>
  <c r="AE102" i="5"/>
  <c r="AD102" i="5"/>
  <c r="AC102" i="5"/>
  <c r="AB102" i="5"/>
  <c r="AA102" i="5"/>
  <c r="Z102" i="5"/>
  <c r="Y102" i="5"/>
  <c r="X102" i="5"/>
  <c r="W102" i="5"/>
  <c r="V102" i="5"/>
  <c r="U102" i="5"/>
  <c r="T102" i="5"/>
  <c r="S102" i="5"/>
  <c r="R102" i="5"/>
  <c r="Q102" i="5"/>
  <c r="P102" i="5"/>
  <c r="O102" i="5"/>
  <c r="N102" i="5"/>
  <c r="M102" i="5"/>
  <c r="L102" i="5"/>
  <c r="K102" i="5"/>
  <c r="J102" i="5"/>
  <c r="I102" i="5"/>
  <c r="H102" i="5"/>
  <c r="G102" i="5"/>
  <c r="E102" i="5"/>
  <c r="AJ100" i="5"/>
  <c r="AI100" i="5"/>
  <c r="AH100" i="5"/>
  <c r="AG100" i="5"/>
  <c r="AF100" i="5"/>
  <c r="AE100" i="5"/>
  <c r="AD100" i="5"/>
  <c r="AC100" i="5"/>
  <c r="AB100" i="5"/>
  <c r="AA100" i="5"/>
  <c r="Z100" i="5"/>
  <c r="Y100" i="5"/>
  <c r="X100" i="5"/>
  <c r="W100" i="5"/>
  <c r="V100" i="5"/>
  <c r="U100" i="5"/>
  <c r="T100" i="5"/>
  <c r="S100" i="5"/>
  <c r="R100" i="5"/>
  <c r="Q100" i="5"/>
  <c r="P100" i="5"/>
  <c r="O100" i="5"/>
  <c r="N100" i="5"/>
  <c r="M100" i="5"/>
  <c r="L100" i="5"/>
  <c r="K100" i="5"/>
  <c r="J100" i="5"/>
  <c r="I100" i="5"/>
  <c r="H100" i="5"/>
  <c r="G100" i="5"/>
  <c r="E100" i="5"/>
  <c r="AJ99" i="5"/>
  <c r="AI99" i="5"/>
  <c r="AH99" i="5"/>
  <c r="AG99" i="5"/>
  <c r="AF99" i="5"/>
  <c r="AE99" i="5"/>
  <c r="AD99" i="5"/>
  <c r="AC99" i="5"/>
  <c r="AB99" i="5"/>
  <c r="AA99" i="5"/>
  <c r="Z99" i="5"/>
  <c r="Y99" i="5"/>
  <c r="X99" i="5"/>
  <c r="W99" i="5"/>
  <c r="V99" i="5"/>
  <c r="U99" i="5"/>
  <c r="T99" i="5"/>
  <c r="S99" i="5"/>
  <c r="R99" i="5"/>
  <c r="Q99" i="5"/>
  <c r="P99" i="5"/>
  <c r="O99" i="5"/>
  <c r="N99" i="5"/>
  <c r="M99" i="5"/>
  <c r="L99" i="5"/>
  <c r="K99" i="5"/>
  <c r="J99" i="5"/>
  <c r="I99" i="5"/>
  <c r="H99" i="5"/>
  <c r="G99" i="5"/>
  <c r="E99" i="5"/>
  <c r="AJ98" i="5"/>
  <c r="AI98" i="5"/>
  <c r="AH98" i="5"/>
  <c r="AG98" i="5"/>
  <c r="AF98" i="5"/>
  <c r="AE98" i="5"/>
  <c r="AD98" i="5"/>
  <c r="AC98" i="5"/>
  <c r="AB98" i="5"/>
  <c r="AA98" i="5"/>
  <c r="Z98" i="5"/>
  <c r="Y98" i="5"/>
  <c r="X98" i="5"/>
  <c r="W98" i="5"/>
  <c r="V98" i="5"/>
  <c r="U98" i="5"/>
  <c r="T98" i="5"/>
  <c r="S98" i="5"/>
  <c r="R98" i="5"/>
  <c r="Q98" i="5"/>
  <c r="P98" i="5"/>
  <c r="O98" i="5"/>
  <c r="N98" i="5"/>
  <c r="M98" i="5"/>
  <c r="L98" i="5"/>
  <c r="K98" i="5"/>
  <c r="J98" i="5"/>
  <c r="I98" i="5"/>
  <c r="H98" i="5"/>
  <c r="G98" i="5"/>
  <c r="E98" i="5"/>
  <c r="AJ97" i="5"/>
  <c r="AI97" i="5"/>
  <c r="AH97" i="5"/>
  <c r="AG97" i="5"/>
  <c r="AF97" i="5"/>
  <c r="AE97" i="5"/>
  <c r="AD97" i="5"/>
  <c r="AC97" i="5"/>
  <c r="AB97" i="5"/>
  <c r="AA97" i="5"/>
  <c r="Z97" i="5"/>
  <c r="Y97" i="5"/>
  <c r="X97" i="5"/>
  <c r="W97" i="5"/>
  <c r="V97" i="5"/>
  <c r="U97" i="5"/>
  <c r="T97" i="5"/>
  <c r="S97" i="5"/>
  <c r="R97" i="5"/>
  <c r="Q97" i="5"/>
  <c r="P97" i="5"/>
  <c r="O97" i="5"/>
  <c r="N97" i="5"/>
  <c r="M97" i="5"/>
  <c r="L97" i="5"/>
  <c r="K97" i="5"/>
  <c r="J97" i="5"/>
  <c r="I97" i="5"/>
  <c r="H97" i="5"/>
  <c r="G97" i="5"/>
  <c r="E97" i="5"/>
  <c r="AJ96" i="5"/>
  <c r="AI96" i="5"/>
  <c r="AH96" i="5"/>
  <c r="AG96" i="5"/>
  <c r="AF96" i="5"/>
  <c r="AE96" i="5"/>
  <c r="AD96" i="5"/>
  <c r="AC96" i="5"/>
  <c r="AB96" i="5"/>
  <c r="AA96" i="5"/>
  <c r="Z96" i="5"/>
  <c r="Y96" i="5"/>
  <c r="X96" i="5"/>
  <c r="W96" i="5"/>
  <c r="V96" i="5"/>
  <c r="U96" i="5"/>
  <c r="T96" i="5"/>
  <c r="S96" i="5"/>
  <c r="R96" i="5"/>
  <c r="Q96" i="5"/>
  <c r="P96" i="5"/>
  <c r="O96" i="5"/>
  <c r="N96" i="5"/>
  <c r="M96" i="5"/>
  <c r="L96" i="5"/>
  <c r="K96" i="5"/>
  <c r="J96" i="5"/>
  <c r="I96" i="5"/>
  <c r="H96" i="5"/>
  <c r="G96" i="5"/>
  <c r="E96" i="5"/>
  <c r="AJ95" i="5"/>
  <c r="AI95" i="5"/>
  <c r="AH95" i="5"/>
  <c r="AG95" i="5"/>
  <c r="AF95" i="5"/>
  <c r="AE95" i="5"/>
  <c r="AD95" i="5"/>
  <c r="AC95" i="5"/>
  <c r="AB95" i="5"/>
  <c r="AA95" i="5"/>
  <c r="Z95" i="5"/>
  <c r="Y95" i="5"/>
  <c r="X95" i="5"/>
  <c r="W95" i="5"/>
  <c r="V95" i="5"/>
  <c r="U95" i="5"/>
  <c r="T95" i="5"/>
  <c r="S95" i="5"/>
  <c r="R95" i="5"/>
  <c r="Q95" i="5"/>
  <c r="P95" i="5"/>
  <c r="O95" i="5"/>
  <c r="N95" i="5"/>
  <c r="M95" i="5"/>
  <c r="L95" i="5"/>
  <c r="K95" i="5"/>
  <c r="J95" i="5"/>
  <c r="I95" i="5"/>
  <c r="H95" i="5"/>
  <c r="G95" i="5"/>
  <c r="E95" i="5"/>
  <c r="AJ94" i="5"/>
  <c r="AI94" i="5"/>
  <c r="AH94" i="5"/>
  <c r="AG94" i="5"/>
  <c r="AF94" i="5"/>
  <c r="AE94" i="5"/>
  <c r="AD94" i="5"/>
  <c r="AC94" i="5"/>
  <c r="AB94" i="5"/>
  <c r="AA94" i="5"/>
  <c r="Z94" i="5"/>
  <c r="Y94" i="5"/>
  <c r="X94" i="5"/>
  <c r="W94" i="5"/>
  <c r="V94" i="5"/>
  <c r="U94" i="5"/>
  <c r="T94" i="5"/>
  <c r="S94" i="5"/>
  <c r="R94" i="5"/>
  <c r="Q94" i="5"/>
  <c r="P94" i="5"/>
  <c r="O94" i="5"/>
  <c r="N94" i="5"/>
  <c r="M94" i="5"/>
  <c r="L94" i="5"/>
  <c r="K94" i="5"/>
  <c r="J94" i="5"/>
  <c r="I94" i="5"/>
  <c r="H94" i="5"/>
  <c r="G94" i="5"/>
  <c r="E94" i="5"/>
  <c r="AJ93" i="5"/>
  <c r="AI93" i="5"/>
  <c r="AH93" i="5"/>
  <c r="AG93" i="5"/>
  <c r="AF93" i="5"/>
  <c r="AE93" i="5"/>
  <c r="AD93" i="5"/>
  <c r="AC93" i="5"/>
  <c r="AB93" i="5"/>
  <c r="AA93" i="5"/>
  <c r="Z93" i="5"/>
  <c r="Y93" i="5"/>
  <c r="X93" i="5"/>
  <c r="W93" i="5"/>
  <c r="V93" i="5"/>
  <c r="U93" i="5"/>
  <c r="T93" i="5"/>
  <c r="S93" i="5"/>
  <c r="R93" i="5"/>
  <c r="Q93" i="5"/>
  <c r="P93" i="5"/>
  <c r="O93" i="5"/>
  <c r="N93" i="5"/>
  <c r="M93" i="5"/>
  <c r="L93" i="5"/>
  <c r="K93" i="5"/>
  <c r="J93" i="5"/>
  <c r="I93" i="5"/>
  <c r="H93" i="5"/>
  <c r="G93" i="5"/>
  <c r="E93" i="5"/>
  <c r="AJ91" i="5"/>
  <c r="AI91" i="5"/>
  <c r="AH91" i="5"/>
  <c r="AG91" i="5"/>
  <c r="AF91" i="5"/>
  <c r="AE91" i="5"/>
  <c r="AD91" i="5"/>
  <c r="AC91" i="5"/>
  <c r="AB91" i="5"/>
  <c r="AA91" i="5"/>
  <c r="Z91" i="5"/>
  <c r="Y91" i="5"/>
  <c r="X91" i="5"/>
  <c r="W91" i="5"/>
  <c r="V91" i="5"/>
  <c r="U91" i="5"/>
  <c r="T91" i="5"/>
  <c r="S91" i="5"/>
  <c r="R91" i="5"/>
  <c r="Q91" i="5"/>
  <c r="P91" i="5"/>
  <c r="O91" i="5"/>
  <c r="N91" i="5"/>
  <c r="M91" i="5"/>
  <c r="L91" i="5"/>
  <c r="K91" i="5"/>
  <c r="J91" i="5"/>
  <c r="I91" i="5"/>
  <c r="H91" i="5"/>
  <c r="G91" i="5"/>
  <c r="E91" i="5"/>
  <c r="AJ90" i="5"/>
  <c r="AI90" i="5"/>
  <c r="AH90" i="5"/>
  <c r="AG90" i="5"/>
  <c r="AF90" i="5"/>
  <c r="AE90" i="5"/>
  <c r="AD90" i="5"/>
  <c r="AC90" i="5"/>
  <c r="AB90" i="5"/>
  <c r="AA90" i="5"/>
  <c r="Z90" i="5"/>
  <c r="Y90" i="5"/>
  <c r="X90" i="5"/>
  <c r="W90" i="5"/>
  <c r="V90" i="5"/>
  <c r="U90" i="5"/>
  <c r="T90" i="5"/>
  <c r="S90" i="5"/>
  <c r="R90" i="5"/>
  <c r="Q90" i="5"/>
  <c r="P90" i="5"/>
  <c r="O90" i="5"/>
  <c r="N90" i="5"/>
  <c r="M90" i="5"/>
  <c r="L90" i="5"/>
  <c r="K90" i="5"/>
  <c r="J90" i="5"/>
  <c r="I90" i="5"/>
  <c r="H90" i="5"/>
  <c r="G90" i="5"/>
  <c r="E90" i="5"/>
  <c r="AJ89" i="5"/>
  <c r="AI89" i="5"/>
  <c r="AH89" i="5"/>
  <c r="AG89" i="5"/>
  <c r="AF89" i="5"/>
  <c r="AE89" i="5"/>
  <c r="AD89" i="5"/>
  <c r="AC89" i="5"/>
  <c r="AB89" i="5"/>
  <c r="AA89" i="5"/>
  <c r="Z89" i="5"/>
  <c r="Y89" i="5"/>
  <c r="X89" i="5"/>
  <c r="W89" i="5"/>
  <c r="V89" i="5"/>
  <c r="U89" i="5"/>
  <c r="T89" i="5"/>
  <c r="S89" i="5"/>
  <c r="R89" i="5"/>
  <c r="Q89" i="5"/>
  <c r="P89" i="5"/>
  <c r="O89" i="5"/>
  <c r="N89" i="5"/>
  <c r="M89" i="5"/>
  <c r="L89" i="5"/>
  <c r="K89" i="5"/>
  <c r="J89" i="5"/>
  <c r="I89" i="5"/>
  <c r="H89" i="5"/>
  <c r="G89" i="5"/>
  <c r="E89" i="5"/>
  <c r="AJ88" i="5"/>
  <c r="AI88" i="5"/>
  <c r="AH88" i="5"/>
  <c r="AG88" i="5"/>
  <c r="AF88" i="5"/>
  <c r="AE88" i="5"/>
  <c r="AD88" i="5"/>
  <c r="AC88" i="5"/>
  <c r="AB88" i="5"/>
  <c r="AA88" i="5"/>
  <c r="Z88" i="5"/>
  <c r="Y88" i="5"/>
  <c r="X88" i="5"/>
  <c r="W88" i="5"/>
  <c r="V88" i="5"/>
  <c r="U88" i="5"/>
  <c r="T88" i="5"/>
  <c r="S88" i="5"/>
  <c r="R88" i="5"/>
  <c r="Q88" i="5"/>
  <c r="P88" i="5"/>
  <c r="O88" i="5"/>
  <c r="N88" i="5"/>
  <c r="M88" i="5"/>
  <c r="L88" i="5"/>
  <c r="K88" i="5"/>
  <c r="J88" i="5"/>
  <c r="I88" i="5"/>
  <c r="H88" i="5"/>
  <c r="G88" i="5"/>
  <c r="E88" i="5"/>
  <c r="AJ87" i="5"/>
  <c r="AI87" i="5"/>
  <c r="AH87" i="5"/>
  <c r="AG87" i="5"/>
  <c r="AF87" i="5"/>
  <c r="AE87" i="5"/>
  <c r="AD87" i="5"/>
  <c r="AC87" i="5"/>
  <c r="AB87" i="5"/>
  <c r="AA87" i="5"/>
  <c r="Z87" i="5"/>
  <c r="Y87" i="5"/>
  <c r="X87" i="5"/>
  <c r="W87" i="5"/>
  <c r="V87" i="5"/>
  <c r="U87" i="5"/>
  <c r="T87" i="5"/>
  <c r="S87" i="5"/>
  <c r="R87" i="5"/>
  <c r="Q87" i="5"/>
  <c r="P87" i="5"/>
  <c r="O87" i="5"/>
  <c r="N87" i="5"/>
  <c r="M87" i="5"/>
  <c r="L87" i="5"/>
  <c r="K87" i="5"/>
  <c r="J87" i="5"/>
  <c r="I87" i="5"/>
  <c r="H87" i="5"/>
  <c r="G87" i="5"/>
  <c r="E87" i="5"/>
  <c r="AJ86" i="5"/>
  <c r="AI86" i="5"/>
  <c r="AH86" i="5"/>
  <c r="AG86" i="5"/>
  <c r="AF86" i="5"/>
  <c r="AE86" i="5"/>
  <c r="AD86" i="5"/>
  <c r="AC86" i="5"/>
  <c r="AB86" i="5"/>
  <c r="AA86" i="5"/>
  <c r="Z86" i="5"/>
  <c r="Y86" i="5"/>
  <c r="X86" i="5"/>
  <c r="W86" i="5"/>
  <c r="V86" i="5"/>
  <c r="U86" i="5"/>
  <c r="T86" i="5"/>
  <c r="S86" i="5"/>
  <c r="R86" i="5"/>
  <c r="Q86" i="5"/>
  <c r="P86" i="5"/>
  <c r="O86" i="5"/>
  <c r="N86" i="5"/>
  <c r="M86" i="5"/>
  <c r="L86" i="5"/>
  <c r="K86" i="5"/>
  <c r="J86" i="5"/>
  <c r="I86" i="5"/>
  <c r="H86" i="5"/>
  <c r="G86" i="5"/>
  <c r="E86" i="5"/>
  <c r="AJ85" i="5"/>
  <c r="AI85" i="5"/>
  <c r="AH85" i="5"/>
  <c r="AG85" i="5"/>
  <c r="AF85" i="5"/>
  <c r="AE85" i="5"/>
  <c r="AD85" i="5"/>
  <c r="AC85" i="5"/>
  <c r="AB85" i="5"/>
  <c r="AA85" i="5"/>
  <c r="Z85" i="5"/>
  <c r="Y85" i="5"/>
  <c r="X85" i="5"/>
  <c r="W85" i="5"/>
  <c r="V85" i="5"/>
  <c r="U85" i="5"/>
  <c r="T85" i="5"/>
  <c r="S85" i="5"/>
  <c r="R85" i="5"/>
  <c r="Q85" i="5"/>
  <c r="P85" i="5"/>
  <c r="O85" i="5"/>
  <c r="N85" i="5"/>
  <c r="M85" i="5"/>
  <c r="L85" i="5"/>
  <c r="K85" i="5"/>
  <c r="J85" i="5"/>
  <c r="I85" i="5"/>
  <c r="H85" i="5"/>
  <c r="G85" i="5"/>
  <c r="E85" i="5"/>
  <c r="AJ84" i="5"/>
  <c r="AI84" i="5"/>
  <c r="AH84" i="5"/>
  <c r="AG84" i="5"/>
  <c r="AF84" i="5"/>
  <c r="AE84" i="5"/>
  <c r="AD84" i="5"/>
  <c r="AC84" i="5"/>
  <c r="AB84" i="5"/>
  <c r="AA84" i="5"/>
  <c r="Z84" i="5"/>
  <c r="Y84" i="5"/>
  <c r="X84" i="5"/>
  <c r="W84" i="5"/>
  <c r="V84" i="5"/>
  <c r="U84" i="5"/>
  <c r="T84" i="5"/>
  <c r="S84" i="5"/>
  <c r="R84" i="5"/>
  <c r="Q84" i="5"/>
  <c r="P84" i="5"/>
  <c r="O84" i="5"/>
  <c r="N84" i="5"/>
  <c r="M84" i="5"/>
  <c r="L84" i="5"/>
  <c r="K84" i="5"/>
  <c r="J84" i="5"/>
  <c r="I84" i="5"/>
  <c r="H84" i="5"/>
  <c r="G84" i="5"/>
  <c r="E84" i="5"/>
  <c r="AJ83" i="5"/>
  <c r="AI83" i="5"/>
  <c r="AH83" i="5"/>
  <c r="AG83" i="5"/>
  <c r="AF83" i="5"/>
  <c r="AE83" i="5"/>
  <c r="AD83" i="5"/>
  <c r="AC83" i="5"/>
  <c r="AB83" i="5"/>
  <c r="AA83" i="5"/>
  <c r="Z83" i="5"/>
  <c r="Y83" i="5"/>
  <c r="X83" i="5"/>
  <c r="W83" i="5"/>
  <c r="V83" i="5"/>
  <c r="U83" i="5"/>
  <c r="T83" i="5"/>
  <c r="S83" i="5"/>
  <c r="R83" i="5"/>
  <c r="Q83" i="5"/>
  <c r="P83" i="5"/>
  <c r="O83" i="5"/>
  <c r="N83" i="5"/>
  <c r="M83" i="5"/>
  <c r="L83" i="5"/>
  <c r="K83" i="5"/>
  <c r="J83" i="5"/>
  <c r="I83" i="5"/>
  <c r="H83" i="5"/>
  <c r="G83" i="5"/>
  <c r="E83" i="5"/>
  <c r="AJ82" i="5"/>
  <c r="AI82" i="5"/>
  <c r="AH82" i="5"/>
  <c r="AG82" i="5"/>
  <c r="AF82" i="5"/>
  <c r="AE82" i="5"/>
  <c r="AD82" i="5"/>
  <c r="AC82" i="5"/>
  <c r="AB82" i="5"/>
  <c r="AA82" i="5"/>
  <c r="Z82" i="5"/>
  <c r="Y82" i="5"/>
  <c r="X82" i="5"/>
  <c r="W82" i="5"/>
  <c r="V82" i="5"/>
  <c r="U82" i="5"/>
  <c r="T82" i="5"/>
  <c r="S82" i="5"/>
  <c r="R82" i="5"/>
  <c r="Q82" i="5"/>
  <c r="P82" i="5"/>
  <c r="O82" i="5"/>
  <c r="N82" i="5"/>
  <c r="M82" i="5"/>
  <c r="L82" i="5"/>
  <c r="K82" i="5"/>
  <c r="J82" i="5"/>
  <c r="I82" i="5"/>
  <c r="H82" i="5"/>
  <c r="G82" i="5"/>
  <c r="E82" i="5"/>
  <c r="AJ81" i="5"/>
  <c r="AI81" i="5"/>
  <c r="AH81" i="5"/>
  <c r="AG81" i="5"/>
  <c r="AF81" i="5"/>
  <c r="AE81" i="5"/>
  <c r="AD81" i="5"/>
  <c r="AC81" i="5"/>
  <c r="AB81" i="5"/>
  <c r="AA81" i="5"/>
  <c r="Z81" i="5"/>
  <c r="Y81" i="5"/>
  <c r="X81" i="5"/>
  <c r="W81" i="5"/>
  <c r="V81" i="5"/>
  <c r="U81" i="5"/>
  <c r="T81" i="5"/>
  <c r="S81" i="5"/>
  <c r="R81" i="5"/>
  <c r="Q81" i="5"/>
  <c r="P81" i="5"/>
  <c r="O81" i="5"/>
  <c r="N81" i="5"/>
  <c r="M81" i="5"/>
  <c r="L81" i="5"/>
  <c r="K81" i="5"/>
  <c r="J81" i="5"/>
  <c r="I81" i="5"/>
  <c r="H81" i="5"/>
  <c r="G81" i="5"/>
  <c r="E81" i="5"/>
  <c r="AJ80" i="5"/>
  <c r="AI80" i="5"/>
  <c r="AH80" i="5"/>
  <c r="AG80" i="5"/>
  <c r="AF80" i="5"/>
  <c r="AE80" i="5"/>
  <c r="AD80" i="5"/>
  <c r="AC80" i="5"/>
  <c r="AB80" i="5"/>
  <c r="AA80" i="5"/>
  <c r="Z80" i="5"/>
  <c r="Y80" i="5"/>
  <c r="X80" i="5"/>
  <c r="W80" i="5"/>
  <c r="V80" i="5"/>
  <c r="U80" i="5"/>
  <c r="T80" i="5"/>
  <c r="S80" i="5"/>
  <c r="R80" i="5"/>
  <c r="Q80" i="5"/>
  <c r="P80" i="5"/>
  <c r="O80" i="5"/>
  <c r="N80" i="5"/>
  <c r="M80" i="5"/>
  <c r="L80" i="5"/>
  <c r="K80" i="5"/>
  <c r="J80" i="5"/>
  <c r="I80" i="5"/>
  <c r="H80" i="5"/>
  <c r="G80" i="5"/>
  <c r="E80" i="5"/>
  <c r="AJ78" i="5"/>
  <c r="AI78" i="5"/>
  <c r="AH78" i="5"/>
  <c r="AG78" i="5"/>
  <c r="AF78" i="5"/>
  <c r="AE78" i="5"/>
  <c r="AD78" i="5"/>
  <c r="AC78" i="5"/>
  <c r="AB78" i="5"/>
  <c r="AA78" i="5"/>
  <c r="Z78" i="5"/>
  <c r="Y78" i="5"/>
  <c r="X78" i="5"/>
  <c r="W78" i="5"/>
  <c r="V78" i="5"/>
  <c r="U78" i="5"/>
  <c r="T78" i="5"/>
  <c r="S78" i="5"/>
  <c r="R78" i="5"/>
  <c r="Q78" i="5"/>
  <c r="P78" i="5"/>
  <c r="O78" i="5"/>
  <c r="N78" i="5"/>
  <c r="M78" i="5"/>
  <c r="L78" i="5"/>
  <c r="K78" i="5"/>
  <c r="J78" i="5"/>
  <c r="I78" i="5"/>
  <c r="H78" i="5"/>
  <c r="G78" i="5"/>
  <c r="E78" i="5"/>
  <c r="AJ77" i="5"/>
  <c r="AI77" i="5"/>
  <c r="AH77" i="5"/>
  <c r="AG77" i="5"/>
  <c r="AF77" i="5"/>
  <c r="AE77" i="5"/>
  <c r="AD77" i="5"/>
  <c r="AC77" i="5"/>
  <c r="AB77" i="5"/>
  <c r="AA77" i="5"/>
  <c r="Z77" i="5"/>
  <c r="Y77" i="5"/>
  <c r="X77" i="5"/>
  <c r="W77" i="5"/>
  <c r="V77" i="5"/>
  <c r="U77" i="5"/>
  <c r="T77" i="5"/>
  <c r="S77" i="5"/>
  <c r="R77" i="5"/>
  <c r="Q77" i="5"/>
  <c r="P77" i="5"/>
  <c r="O77" i="5"/>
  <c r="N77" i="5"/>
  <c r="M77" i="5"/>
  <c r="L77" i="5"/>
  <c r="K77" i="5"/>
  <c r="J77" i="5"/>
  <c r="I77" i="5"/>
  <c r="H77" i="5"/>
  <c r="G77" i="5"/>
  <c r="E77" i="5"/>
  <c r="AJ76" i="5"/>
  <c r="AI76" i="5"/>
  <c r="AH76" i="5"/>
  <c r="AG76" i="5"/>
  <c r="AF76" i="5"/>
  <c r="AE76" i="5"/>
  <c r="AD76" i="5"/>
  <c r="AC76" i="5"/>
  <c r="AB76" i="5"/>
  <c r="AA76" i="5"/>
  <c r="Z76" i="5"/>
  <c r="Y76" i="5"/>
  <c r="X76" i="5"/>
  <c r="W76" i="5"/>
  <c r="V76" i="5"/>
  <c r="U76" i="5"/>
  <c r="T76" i="5"/>
  <c r="S76" i="5"/>
  <c r="R76" i="5"/>
  <c r="Q76" i="5"/>
  <c r="P76" i="5"/>
  <c r="O76" i="5"/>
  <c r="N76" i="5"/>
  <c r="M76" i="5"/>
  <c r="L76" i="5"/>
  <c r="K76" i="5"/>
  <c r="J76" i="5"/>
  <c r="I76" i="5"/>
  <c r="H76" i="5"/>
  <c r="G76" i="5"/>
  <c r="E76" i="5"/>
  <c r="AJ75" i="5"/>
  <c r="AI75" i="5"/>
  <c r="AH75" i="5"/>
  <c r="AG75" i="5"/>
  <c r="AF75" i="5"/>
  <c r="AE75" i="5"/>
  <c r="AD75" i="5"/>
  <c r="AC75" i="5"/>
  <c r="AB75" i="5"/>
  <c r="AA75" i="5"/>
  <c r="Z75" i="5"/>
  <c r="Y75" i="5"/>
  <c r="X75" i="5"/>
  <c r="W75" i="5"/>
  <c r="V75" i="5"/>
  <c r="U75" i="5"/>
  <c r="T75" i="5"/>
  <c r="S75" i="5"/>
  <c r="R75" i="5"/>
  <c r="Q75" i="5"/>
  <c r="P75" i="5"/>
  <c r="O75" i="5"/>
  <c r="N75" i="5"/>
  <c r="M75" i="5"/>
  <c r="L75" i="5"/>
  <c r="K75" i="5"/>
  <c r="J75" i="5"/>
  <c r="I75" i="5"/>
  <c r="H75" i="5"/>
  <c r="G75" i="5"/>
  <c r="E75" i="5"/>
  <c r="AJ74" i="5"/>
  <c r="AI74" i="5"/>
  <c r="AH74" i="5"/>
  <c r="AG74" i="5"/>
  <c r="AF74" i="5"/>
  <c r="AE74" i="5"/>
  <c r="AD74" i="5"/>
  <c r="AC74" i="5"/>
  <c r="AB74" i="5"/>
  <c r="AA74" i="5"/>
  <c r="Z74" i="5"/>
  <c r="Y74" i="5"/>
  <c r="X74" i="5"/>
  <c r="W74" i="5"/>
  <c r="V74" i="5"/>
  <c r="U74" i="5"/>
  <c r="T74" i="5"/>
  <c r="S74" i="5"/>
  <c r="R74" i="5"/>
  <c r="Q74" i="5"/>
  <c r="P74" i="5"/>
  <c r="O74" i="5"/>
  <c r="N74" i="5"/>
  <c r="M74" i="5"/>
  <c r="L74" i="5"/>
  <c r="K74" i="5"/>
  <c r="J74" i="5"/>
  <c r="I74" i="5"/>
  <c r="H74" i="5"/>
  <c r="G74" i="5"/>
  <c r="E74" i="5"/>
  <c r="AJ73" i="5"/>
  <c r="AI73" i="5"/>
  <c r="AH73" i="5"/>
  <c r="AG73" i="5"/>
  <c r="AF73" i="5"/>
  <c r="AE73" i="5"/>
  <c r="AD73" i="5"/>
  <c r="AC73" i="5"/>
  <c r="AB73" i="5"/>
  <c r="AA73" i="5"/>
  <c r="Z73" i="5"/>
  <c r="Y73" i="5"/>
  <c r="X73" i="5"/>
  <c r="W73" i="5"/>
  <c r="V73" i="5"/>
  <c r="U73" i="5"/>
  <c r="T73" i="5"/>
  <c r="S73" i="5"/>
  <c r="R73" i="5"/>
  <c r="Q73" i="5"/>
  <c r="P73" i="5"/>
  <c r="O73" i="5"/>
  <c r="N73" i="5"/>
  <c r="M73" i="5"/>
  <c r="L73" i="5"/>
  <c r="K73" i="5"/>
  <c r="J73" i="5"/>
  <c r="I73" i="5"/>
  <c r="H73" i="5"/>
  <c r="G73" i="5"/>
  <c r="E73" i="5"/>
  <c r="AJ72" i="5"/>
  <c r="AI72" i="5"/>
  <c r="AH72" i="5"/>
  <c r="AG72" i="5"/>
  <c r="AF72" i="5"/>
  <c r="AE72" i="5"/>
  <c r="AD72" i="5"/>
  <c r="AC72" i="5"/>
  <c r="AB72" i="5"/>
  <c r="AA72" i="5"/>
  <c r="Z72" i="5"/>
  <c r="Y72" i="5"/>
  <c r="X72" i="5"/>
  <c r="W72" i="5"/>
  <c r="V72" i="5"/>
  <c r="U72" i="5"/>
  <c r="T72" i="5"/>
  <c r="S72" i="5"/>
  <c r="R72" i="5"/>
  <c r="Q72" i="5"/>
  <c r="P72" i="5"/>
  <c r="O72" i="5"/>
  <c r="N72" i="5"/>
  <c r="M72" i="5"/>
  <c r="L72" i="5"/>
  <c r="K72" i="5"/>
  <c r="J72" i="5"/>
  <c r="I72" i="5"/>
  <c r="H72" i="5"/>
  <c r="G72" i="5"/>
  <c r="E72" i="5"/>
  <c r="AJ71" i="5"/>
  <c r="AI71" i="5"/>
  <c r="AH71" i="5"/>
  <c r="AG71" i="5"/>
  <c r="AF71" i="5"/>
  <c r="AE71" i="5"/>
  <c r="AD71" i="5"/>
  <c r="AC71" i="5"/>
  <c r="AB71" i="5"/>
  <c r="AA71" i="5"/>
  <c r="Z71" i="5"/>
  <c r="Y71" i="5"/>
  <c r="X71" i="5"/>
  <c r="W71" i="5"/>
  <c r="V71" i="5"/>
  <c r="U71" i="5"/>
  <c r="T71" i="5"/>
  <c r="S71" i="5"/>
  <c r="R71" i="5"/>
  <c r="Q71" i="5"/>
  <c r="P71" i="5"/>
  <c r="O71" i="5"/>
  <c r="N71" i="5"/>
  <c r="M71" i="5"/>
  <c r="L71" i="5"/>
  <c r="K71" i="5"/>
  <c r="J71" i="5"/>
  <c r="I71" i="5"/>
  <c r="H71" i="5"/>
  <c r="G71" i="5"/>
  <c r="E71" i="5"/>
  <c r="AJ70" i="5"/>
  <c r="AI70" i="5"/>
  <c r="AH70" i="5"/>
  <c r="AG70" i="5"/>
  <c r="AF70" i="5"/>
  <c r="AE70" i="5"/>
  <c r="AD70" i="5"/>
  <c r="AC70" i="5"/>
  <c r="AB70" i="5"/>
  <c r="AA70" i="5"/>
  <c r="Z70" i="5"/>
  <c r="Y70" i="5"/>
  <c r="X70" i="5"/>
  <c r="W70" i="5"/>
  <c r="V70" i="5"/>
  <c r="U70" i="5"/>
  <c r="T70" i="5"/>
  <c r="S70" i="5"/>
  <c r="R70" i="5"/>
  <c r="Q70" i="5"/>
  <c r="P70" i="5"/>
  <c r="O70" i="5"/>
  <c r="N70" i="5"/>
  <c r="M70" i="5"/>
  <c r="L70" i="5"/>
  <c r="K70" i="5"/>
  <c r="J70" i="5"/>
  <c r="I70" i="5"/>
  <c r="H70" i="5"/>
  <c r="G70" i="5"/>
  <c r="E70" i="5"/>
  <c r="AJ69" i="5"/>
  <c r="AI69" i="5"/>
  <c r="AH69" i="5"/>
  <c r="AG69" i="5"/>
  <c r="AF69" i="5"/>
  <c r="AE69" i="5"/>
  <c r="AD69" i="5"/>
  <c r="AC69" i="5"/>
  <c r="AB69" i="5"/>
  <c r="AA69" i="5"/>
  <c r="Z69" i="5"/>
  <c r="Y69" i="5"/>
  <c r="X69" i="5"/>
  <c r="W69" i="5"/>
  <c r="V69" i="5"/>
  <c r="U69" i="5"/>
  <c r="T69" i="5"/>
  <c r="S69" i="5"/>
  <c r="R69" i="5"/>
  <c r="Q69" i="5"/>
  <c r="P69" i="5"/>
  <c r="O69" i="5"/>
  <c r="N69" i="5"/>
  <c r="M69" i="5"/>
  <c r="L69" i="5"/>
  <c r="K69" i="5"/>
  <c r="J69" i="5"/>
  <c r="I69" i="5"/>
  <c r="H69" i="5"/>
  <c r="G69" i="5"/>
  <c r="E69" i="5"/>
  <c r="AJ68" i="5"/>
  <c r="AI68" i="5"/>
  <c r="AH68" i="5"/>
  <c r="AG68" i="5"/>
  <c r="AF68" i="5"/>
  <c r="AE68" i="5"/>
  <c r="AD68" i="5"/>
  <c r="AC68" i="5"/>
  <c r="AB68" i="5"/>
  <c r="AA68" i="5"/>
  <c r="Z68" i="5"/>
  <c r="Y68" i="5"/>
  <c r="X68" i="5"/>
  <c r="W68" i="5"/>
  <c r="V68" i="5"/>
  <c r="U68" i="5"/>
  <c r="T68" i="5"/>
  <c r="S68" i="5"/>
  <c r="R68" i="5"/>
  <c r="Q68" i="5"/>
  <c r="P68" i="5"/>
  <c r="O68" i="5"/>
  <c r="N68" i="5"/>
  <c r="M68" i="5"/>
  <c r="L68" i="5"/>
  <c r="K68" i="5"/>
  <c r="J68" i="5"/>
  <c r="I68" i="5"/>
  <c r="H68" i="5"/>
  <c r="G68" i="5"/>
  <c r="E68" i="5"/>
  <c r="AJ67" i="5"/>
  <c r="AI67" i="5"/>
  <c r="AH67" i="5"/>
  <c r="AG67" i="5"/>
  <c r="AF67" i="5"/>
  <c r="AE67" i="5"/>
  <c r="AD67" i="5"/>
  <c r="AC67" i="5"/>
  <c r="AB67" i="5"/>
  <c r="AA67" i="5"/>
  <c r="Z67" i="5"/>
  <c r="Y67" i="5"/>
  <c r="X67" i="5"/>
  <c r="W67" i="5"/>
  <c r="V67" i="5"/>
  <c r="U67" i="5"/>
  <c r="T67" i="5"/>
  <c r="S67" i="5"/>
  <c r="R67" i="5"/>
  <c r="Q67" i="5"/>
  <c r="P67" i="5"/>
  <c r="O67" i="5"/>
  <c r="N67" i="5"/>
  <c r="M67" i="5"/>
  <c r="L67" i="5"/>
  <c r="K67" i="5"/>
  <c r="J67" i="5"/>
  <c r="I67" i="5"/>
  <c r="H67" i="5"/>
  <c r="G67" i="5"/>
  <c r="E67" i="5"/>
  <c r="AJ65" i="5"/>
  <c r="AI65" i="5"/>
  <c r="AH65" i="5"/>
  <c r="AG65" i="5"/>
  <c r="AF65" i="5"/>
  <c r="AE65" i="5"/>
  <c r="AD65" i="5"/>
  <c r="AC65" i="5"/>
  <c r="AB65" i="5"/>
  <c r="AA65" i="5"/>
  <c r="Z65" i="5"/>
  <c r="Y65" i="5"/>
  <c r="X65" i="5"/>
  <c r="W65" i="5"/>
  <c r="V65" i="5"/>
  <c r="U65" i="5"/>
  <c r="T65" i="5"/>
  <c r="S65" i="5"/>
  <c r="R65" i="5"/>
  <c r="Q65" i="5"/>
  <c r="P65" i="5"/>
  <c r="O65" i="5"/>
  <c r="N65" i="5"/>
  <c r="M65" i="5"/>
  <c r="L65" i="5"/>
  <c r="K65" i="5"/>
  <c r="J65" i="5"/>
  <c r="I65" i="5"/>
  <c r="H65" i="5"/>
  <c r="G65" i="5"/>
  <c r="E65" i="5"/>
  <c r="AJ64" i="5"/>
  <c r="AI64" i="5"/>
  <c r="AH64" i="5"/>
  <c r="AG64" i="5"/>
  <c r="AF64" i="5"/>
  <c r="AE64" i="5"/>
  <c r="AD64" i="5"/>
  <c r="AC64" i="5"/>
  <c r="AB64" i="5"/>
  <c r="AA64" i="5"/>
  <c r="Z64" i="5"/>
  <c r="Y64" i="5"/>
  <c r="X64" i="5"/>
  <c r="W64" i="5"/>
  <c r="V64" i="5"/>
  <c r="U64" i="5"/>
  <c r="T64" i="5"/>
  <c r="S64" i="5"/>
  <c r="R64" i="5"/>
  <c r="Q64" i="5"/>
  <c r="P64" i="5"/>
  <c r="O64" i="5"/>
  <c r="N64" i="5"/>
  <c r="M64" i="5"/>
  <c r="L64" i="5"/>
  <c r="K64" i="5"/>
  <c r="J64" i="5"/>
  <c r="I64" i="5"/>
  <c r="H64" i="5"/>
  <c r="G64" i="5"/>
  <c r="E64" i="5"/>
  <c r="AJ63" i="5"/>
  <c r="AI63" i="5"/>
  <c r="AH63" i="5"/>
  <c r="AG63" i="5"/>
  <c r="AF63" i="5"/>
  <c r="AE63" i="5"/>
  <c r="AD63" i="5"/>
  <c r="AC63" i="5"/>
  <c r="AB63" i="5"/>
  <c r="AA63" i="5"/>
  <c r="Z63" i="5"/>
  <c r="Y63" i="5"/>
  <c r="X63" i="5"/>
  <c r="W63" i="5"/>
  <c r="V63" i="5"/>
  <c r="U63" i="5"/>
  <c r="T63" i="5"/>
  <c r="S63" i="5"/>
  <c r="R63" i="5"/>
  <c r="Q63" i="5"/>
  <c r="P63" i="5"/>
  <c r="O63" i="5"/>
  <c r="N63" i="5"/>
  <c r="M63" i="5"/>
  <c r="L63" i="5"/>
  <c r="K63" i="5"/>
  <c r="J63" i="5"/>
  <c r="I63" i="5"/>
  <c r="H63" i="5"/>
  <c r="G63" i="5"/>
  <c r="E63" i="5"/>
  <c r="AJ62" i="5"/>
  <c r="AI62" i="5"/>
  <c r="AH62" i="5"/>
  <c r="AG62" i="5"/>
  <c r="AF62" i="5"/>
  <c r="AE62" i="5"/>
  <c r="AD62" i="5"/>
  <c r="AC62" i="5"/>
  <c r="AB62" i="5"/>
  <c r="AA62" i="5"/>
  <c r="Z62" i="5"/>
  <c r="Y62" i="5"/>
  <c r="X62" i="5"/>
  <c r="W62" i="5"/>
  <c r="V62" i="5"/>
  <c r="U62" i="5"/>
  <c r="T62" i="5"/>
  <c r="S62" i="5"/>
  <c r="R62" i="5"/>
  <c r="Q62" i="5"/>
  <c r="P62" i="5"/>
  <c r="O62" i="5"/>
  <c r="N62" i="5"/>
  <c r="M62" i="5"/>
  <c r="L62" i="5"/>
  <c r="K62" i="5"/>
  <c r="J62" i="5"/>
  <c r="I62" i="5"/>
  <c r="H62" i="5"/>
  <c r="G62" i="5"/>
  <c r="E62" i="5"/>
  <c r="AJ61" i="5"/>
  <c r="AI61" i="5"/>
  <c r="AH61" i="5"/>
  <c r="AG61" i="5"/>
  <c r="AF61" i="5"/>
  <c r="AE61" i="5"/>
  <c r="AD61" i="5"/>
  <c r="AC61" i="5"/>
  <c r="AB61" i="5"/>
  <c r="AA61" i="5"/>
  <c r="Z61" i="5"/>
  <c r="Y61" i="5"/>
  <c r="X61" i="5"/>
  <c r="W61" i="5"/>
  <c r="V61" i="5"/>
  <c r="U61" i="5"/>
  <c r="T61" i="5"/>
  <c r="S61" i="5"/>
  <c r="R61" i="5"/>
  <c r="Q61" i="5"/>
  <c r="P61" i="5"/>
  <c r="O61" i="5"/>
  <c r="N61" i="5"/>
  <c r="M61" i="5"/>
  <c r="L61" i="5"/>
  <c r="K61" i="5"/>
  <c r="J61" i="5"/>
  <c r="I61" i="5"/>
  <c r="H61" i="5"/>
  <c r="G61" i="5"/>
  <c r="E61" i="5"/>
  <c r="AJ60" i="5"/>
  <c r="AI60" i="5"/>
  <c r="AH60" i="5"/>
  <c r="AG60" i="5"/>
  <c r="AF60" i="5"/>
  <c r="AE60" i="5"/>
  <c r="AD60" i="5"/>
  <c r="AC60" i="5"/>
  <c r="AB60" i="5"/>
  <c r="AA60" i="5"/>
  <c r="Z60" i="5"/>
  <c r="Y60" i="5"/>
  <c r="X60" i="5"/>
  <c r="W60" i="5"/>
  <c r="V60" i="5"/>
  <c r="U60" i="5"/>
  <c r="T60" i="5"/>
  <c r="S60" i="5"/>
  <c r="R60" i="5"/>
  <c r="Q60" i="5"/>
  <c r="P60" i="5"/>
  <c r="O60" i="5"/>
  <c r="N60" i="5"/>
  <c r="M60" i="5"/>
  <c r="L60" i="5"/>
  <c r="K60" i="5"/>
  <c r="J60" i="5"/>
  <c r="I60" i="5"/>
  <c r="H60" i="5"/>
  <c r="G60" i="5"/>
  <c r="E60" i="5"/>
  <c r="AJ59" i="5"/>
  <c r="AI59" i="5"/>
  <c r="AH59" i="5"/>
  <c r="AG59" i="5"/>
  <c r="AF59" i="5"/>
  <c r="AE59" i="5"/>
  <c r="AD59" i="5"/>
  <c r="AC59" i="5"/>
  <c r="AB59" i="5"/>
  <c r="AA59" i="5"/>
  <c r="Z59" i="5"/>
  <c r="Y59" i="5"/>
  <c r="X59" i="5"/>
  <c r="W59" i="5"/>
  <c r="V59" i="5"/>
  <c r="U59" i="5"/>
  <c r="T59" i="5"/>
  <c r="S59" i="5"/>
  <c r="R59" i="5"/>
  <c r="Q59" i="5"/>
  <c r="P59" i="5"/>
  <c r="O59" i="5"/>
  <c r="N59" i="5"/>
  <c r="M59" i="5"/>
  <c r="L59" i="5"/>
  <c r="K59" i="5"/>
  <c r="J59" i="5"/>
  <c r="I59" i="5"/>
  <c r="H59" i="5"/>
  <c r="G59" i="5"/>
  <c r="E59" i="5"/>
  <c r="AJ58" i="5"/>
  <c r="AI58" i="5"/>
  <c r="AH58" i="5"/>
  <c r="AG58" i="5"/>
  <c r="AF58" i="5"/>
  <c r="AE58" i="5"/>
  <c r="AD58" i="5"/>
  <c r="AC58" i="5"/>
  <c r="AB58" i="5"/>
  <c r="AA58" i="5"/>
  <c r="Z58" i="5"/>
  <c r="Y58" i="5"/>
  <c r="X58" i="5"/>
  <c r="W58" i="5"/>
  <c r="V58" i="5"/>
  <c r="U58" i="5"/>
  <c r="T58" i="5"/>
  <c r="S58" i="5"/>
  <c r="R58" i="5"/>
  <c r="Q58" i="5"/>
  <c r="P58" i="5"/>
  <c r="O58" i="5"/>
  <c r="N58" i="5"/>
  <c r="M58" i="5"/>
  <c r="L58" i="5"/>
  <c r="K58" i="5"/>
  <c r="J58" i="5"/>
  <c r="I58" i="5"/>
  <c r="H58" i="5"/>
  <c r="G58" i="5"/>
  <c r="E58" i="5"/>
  <c r="AJ57" i="5"/>
  <c r="AI57" i="5"/>
  <c r="AH57" i="5"/>
  <c r="AG57" i="5"/>
  <c r="AF57" i="5"/>
  <c r="AE57" i="5"/>
  <c r="AD57" i="5"/>
  <c r="AC57" i="5"/>
  <c r="AB57" i="5"/>
  <c r="AA57" i="5"/>
  <c r="Z57" i="5"/>
  <c r="Y57" i="5"/>
  <c r="X57" i="5"/>
  <c r="W57" i="5"/>
  <c r="V57" i="5"/>
  <c r="U57" i="5"/>
  <c r="T57" i="5"/>
  <c r="S57" i="5"/>
  <c r="R57" i="5"/>
  <c r="Q57" i="5"/>
  <c r="P57" i="5"/>
  <c r="O57" i="5"/>
  <c r="N57" i="5"/>
  <c r="M57" i="5"/>
  <c r="L57" i="5"/>
  <c r="K57" i="5"/>
  <c r="J57" i="5"/>
  <c r="I57" i="5"/>
  <c r="H57" i="5"/>
  <c r="G57" i="5"/>
  <c r="E57" i="5"/>
  <c r="AJ56" i="5"/>
  <c r="AI56" i="5"/>
  <c r="AH56" i="5"/>
  <c r="AG56" i="5"/>
  <c r="AF56" i="5"/>
  <c r="AE56" i="5"/>
  <c r="AD56" i="5"/>
  <c r="AC56" i="5"/>
  <c r="AB56" i="5"/>
  <c r="AA56" i="5"/>
  <c r="Z56" i="5"/>
  <c r="Y56" i="5"/>
  <c r="X56" i="5"/>
  <c r="W56" i="5"/>
  <c r="V56" i="5"/>
  <c r="U56" i="5"/>
  <c r="T56" i="5"/>
  <c r="S56" i="5"/>
  <c r="R56" i="5"/>
  <c r="Q56" i="5"/>
  <c r="P56" i="5"/>
  <c r="O56" i="5"/>
  <c r="N56" i="5"/>
  <c r="M56" i="5"/>
  <c r="L56" i="5"/>
  <c r="K56" i="5"/>
  <c r="J56" i="5"/>
  <c r="I56" i="5"/>
  <c r="H56" i="5"/>
  <c r="G56" i="5"/>
  <c r="E56" i="5"/>
  <c r="AJ55" i="5"/>
  <c r="AI55" i="5"/>
  <c r="AH55" i="5"/>
  <c r="AG55" i="5"/>
  <c r="AF55" i="5"/>
  <c r="AE55" i="5"/>
  <c r="AD55" i="5"/>
  <c r="AC55" i="5"/>
  <c r="AB55" i="5"/>
  <c r="AA55" i="5"/>
  <c r="Z55" i="5"/>
  <c r="Y55" i="5"/>
  <c r="X55" i="5"/>
  <c r="W55" i="5"/>
  <c r="V55" i="5"/>
  <c r="U55" i="5"/>
  <c r="T55" i="5"/>
  <c r="S55" i="5"/>
  <c r="R55" i="5"/>
  <c r="Q55" i="5"/>
  <c r="P55" i="5"/>
  <c r="O55" i="5"/>
  <c r="N55" i="5"/>
  <c r="M55" i="5"/>
  <c r="L55" i="5"/>
  <c r="K55" i="5"/>
  <c r="J55" i="5"/>
  <c r="I55" i="5"/>
  <c r="H55" i="5"/>
  <c r="G55" i="5"/>
  <c r="E55" i="5"/>
  <c r="AJ53" i="5"/>
  <c r="AI53" i="5"/>
  <c r="AH53" i="5"/>
  <c r="AG53" i="5"/>
  <c r="AF53" i="5"/>
  <c r="AE53" i="5"/>
  <c r="AD53" i="5"/>
  <c r="AC53" i="5"/>
  <c r="AB53" i="5"/>
  <c r="AA53" i="5"/>
  <c r="Z53" i="5"/>
  <c r="Y53" i="5"/>
  <c r="X53" i="5"/>
  <c r="W53" i="5"/>
  <c r="V53" i="5"/>
  <c r="U53" i="5"/>
  <c r="T53" i="5"/>
  <c r="S53" i="5"/>
  <c r="R53" i="5"/>
  <c r="Q53" i="5"/>
  <c r="P53" i="5"/>
  <c r="O53" i="5"/>
  <c r="N53" i="5"/>
  <c r="M53" i="5"/>
  <c r="L53" i="5"/>
  <c r="K53" i="5"/>
  <c r="J53" i="5"/>
  <c r="I53" i="5"/>
  <c r="H53" i="5"/>
  <c r="G53" i="5"/>
  <c r="E53" i="5"/>
  <c r="AJ52" i="5"/>
  <c r="AI52" i="5"/>
  <c r="AH52" i="5"/>
  <c r="AG52" i="5"/>
  <c r="AF52" i="5"/>
  <c r="AE52" i="5"/>
  <c r="AD52" i="5"/>
  <c r="AC52" i="5"/>
  <c r="AB52" i="5"/>
  <c r="AA52" i="5"/>
  <c r="Z52" i="5"/>
  <c r="Y52" i="5"/>
  <c r="X52" i="5"/>
  <c r="W52" i="5"/>
  <c r="V52" i="5"/>
  <c r="U52" i="5"/>
  <c r="T52" i="5"/>
  <c r="S52" i="5"/>
  <c r="R52" i="5"/>
  <c r="Q52" i="5"/>
  <c r="P52" i="5"/>
  <c r="O52" i="5"/>
  <c r="N52" i="5"/>
  <c r="M52" i="5"/>
  <c r="L52" i="5"/>
  <c r="K52" i="5"/>
  <c r="J52" i="5"/>
  <c r="I52" i="5"/>
  <c r="H52" i="5"/>
  <c r="G52" i="5"/>
  <c r="E52" i="5"/>
  <c r="AJ51" i="5"/>
  <c r="AI51" i="5"/>
  <c r="AH51" i="5"/>
  <c r="AG51" i="5"/>
  <c r="AF51" i="5"/>
  <c r="AE51" i="5"/>
  <c r="AD51" i="5"/>
  <c r="AC51" i="5"/>
  <c r="AB51" i="5"/>
  <c r="AA51" i="5"/>
  <c r="Z51" i="5"/>
  <c r="Y51" i="5"/>
  <c r="X51" i="5"/>
  <c r="W51" i="5"/>
  <c r="V51" i="5"/>
  <c r="U51" i="5"/>
  <c r="T51" i="5"/>
  <c r="S51" i="5"/>
  <c r="R51" i="5"/>
  <c r="Q51" i="5"/>
  <c r="P51" i="5"/>
  <c r="O51" i="5"/>
  <c r="N51" i="5"/>
  <c r="M51" i="5"/>
  <c r="L51" i="5"/>
  <c r="K51" i="5"/>
  <c r="J51" i="5"/>
  <c r="I51" i="5"/>
  <c r="H51" i="5"/>
  <c r="G51" i="5"/>
  <c r="E51" i="5"/>
  <c r="AJ50" i="5"/>
  <c r="AI50" i="5"/>
  <c r="AH50" i="5"/>
  <c r="AG50" i="5"/>
  <c r="AF50" i="5"/>
  <c r="AE50" i="5"/>
  <c r="AD50" i="5"/>
  <c r="AC50" i="5"/>
  <c r="AB50" i="5"/>
  <c r="AA50" i="5"/>
  <c r="Z50" i="5"/>
  <c r="Y50" i="5"/>
  <c r="X50" i="5"/>
  <c r="W50" i="5"/>
  <c r="V50" i="5"/>
  <c r="U50" i="5"/>
  <c r="T50" i="5"/>
  <c r="S50" i="5"/>
  <c r="R50" i="5"/>
  <c r="Q50" i="5"/>
  <c r="P50" i="5"/>
  <c r="O50" i="5"/>
  <c r="N50" i="5"/>
  <c r="M50" i="5"/>
  <c r="L50" i="5"/>
  <c r="K50" i="5"/>
  <c r="J50" i="5"/>
  <c r="I50" i="5"/>
  <c r="H50" i="5"/>
  <c r="G50" i="5"/>
  <c r="E50" i="5"/>
  <c r="AJ49" i="5"/>
  <c r="AI49" i="5"/>
  <c r="AH49" i="5"/>
  <c r="AG49" i="5"/>
  <c r="AF49" i="5"/>
  <c r="AE49" i="5"/>
  <c r="AD49" i="5"/>
  <c r="AC49" i="5"/>
  <c r="AB49" i="5"/>
  <c r="AA49" i="5"/>
  <c r="Z49" i="5"/>
  <c r="Y49" i="5"/>
  <c r="X49" i="5"/>
  <c r="W49" i="5"/>
  <c r="V49" i="5"/>
  <c r="U49" i="5"/>
  <c r="T49" i="5"/>
  <c r="S49" i="5"/>
  <c r="R49" i="5"/>
  <c r="Q49" i="5"/>
  <c r="P49" i="5"/>
  <c r="O49" i="5"/>
  <c r="N49" i="5"/>
  <c r="M49" i="5"/>
  <c r="L49" i="5"/>
  <c r="K49" i="5"/>
  <c r="J49" i="5"/>
  <c r="I49" i="5"/>
  <c r="H49" i="5"/>
  <c r="G49" i="5"/>
  <c r="E49" i="5"/>
  <c r="AJ48" i="5"/>
  <c r="AI48" i="5"/>
  <c r="AH48" i="5"/>
  <c r="AG48" i="5"/>
  <c r="AF48" i="5"/>
  <c r="AE48" i="5"/>
  <c r="AD48" i="5"/>
  <c r="AC48" i="5"/>
  <c r="AB48" i="5"/>
  <c r="AA48" i="5"/>
  <c r="Z48" i="5"/>
  <c r="Y48" i="5"/>
  <c r="X48" i="5"/>
  <c r="W48" i="5"/>
  <c r="V48" i="5"/>
  <c r="U48" i="5"/>
  <c r="T48" i="5"/>
  <c r="S48" i="5"/>
  <c r="R48" i="5"/>
  <c r="Q48" i="5"/>
  <c r="P48" i="5"/>
  <c r="O48" i="5"/>
  <c r="N48" i="5"/>
  <c r="M48" i="5"/>
  <c r="L48" i="5"/>
  <c r="K48" i="5"/>
  <c r="J48" i="5"/>
  <c r="I48" i="5"/>
  <c r="H48" i="5"/>
  <c r="G48" i="5"/>
  <c r="E48" i="5"/>
  <c r="AJ47" i="5"/>
  <c r="AI47" i="5"/>
  <c r="AH47" i="5"/>
  <c r="AG47" i="5"/>
  <c r="AF47" i="5"/>
  <c r="AE47" i="5"/>
  <c r="AD47" i="5"/>
  <c r="AC47" i="5"/>
  <c r="AB47" i="5"/>
  <c r="AA47" i="5"/>
  <c r="Z47" i="5"/>
  <c r="Y47" i="5"/>
  <c r="X47" i="5"/>
  <c r="W47" i="5"/>
  <c r="V47" i="5"/>
  <c r="U47" i="5"/>
  <c r="T47" i="5"/>
  <c r="S47" i="5"/>
  <c r="R47" i="5"/>
  <c r="Q47" i="5"/>
  <c r="P47" i="5"/>
  <c r="O47" i="5"/>
  <c r="N47" i="5"/>
  <c r="M47" i="5"/>
  <c r="L47" i="5"/>
  <c r="K47" i="5"/>
  <c r="J47" i="5"/>
  <c r="I47" i="5"/>
  <c r="H47" i="5"/>
  <c r="G47" i="5"/>
  <c r="E47" i="5"/>
  <c r="AJ46" i="5"/>
  <c r="AI46" i="5"/>
  <c r="AH46" i="5"/>
  <c r="AG46" i="5"/>
  <c r="AF46" i="5"/>
  <c r="AE46" i="5"/>
  <c r="AD46" i="5"/>
  <c r="AC46" i="5"/>
  <c r="AB46" i="5"/>
  <c r="AA46" i="5"/>
  <c r="Z46" i="5"/>
  <c r="Y46" i="5"/>
  <c r="X46" i="5"/>
  <c r="W46" i="5"/>
  <c r="V46" i="5"/>
  <c r="U46" i="5"/>
  <c r="T46" i="5"/>
  <c r="S46" i="5"/>
  <c r="R46" i="5"/>
  <c r="Q46" i="5"/>
  <c r="P46" i="5"/>
  <c r="O46" i="5"/>
  <c r="N46" i="5"/>
  <c r="M46" i="5"/>
  <c r="L46" i="5"/>
  <c r="K46" i="5"/>
  <c r="J46" i="5"/>
  <c r="I46" i="5"/>
  <c r="H46" i="5"/>
  <c r="G46" i="5"/>
  <c r="E46" i="5"/>
  <c r="AJ45" i="5"/>
  <c r="AI45" i="5"/>
  <c r="AH45" i="5"/>
  <c r="AG45" i="5"/>
  <c r="AF45" i="5"/>
  <c r="AE45" i="5"/>
  <c r="AD45" i="5"/>
  <c r="AC45" i="5"/>
  <c r="AB45" i="5"/>
  <c r="AA45" i="5"/>
  <c r="Z45" i="5"/>
  <c r="Y45" i="5"/>
  <c r="X45" i="5"/>
  <c r="W45" i="5"/>
  <c r="V45" i="5"/>
  <c r="U45" i="5"/>
  <c r="T45" i="5"/>
  <c r="S45" i="5"/>
  <c r="R45" i="5"/>
  <c r="Q45" i="5"/>
  <c r="P45" i="5"/>
  <c r="O45" i="5"/>
  <c r="N45" i="5"/>
  <c r="M45" i="5"/>
  <c r="L45" i="5"/>
  <c r="K45" i="5"/>
  <c r="J45" i="5"/>
  <c r="I45" i="5"/>
  <c r="H45" i="5"/>
  <c r="G45" i="5"/>
  <c r="E45" i="5"/>
  <c r="AJ44" i="5"/>
  <c r="AI44" i="5"/>
  <c r="AH44" i="5"/>
  <c r="AG44" i="5"/>
  <c r="AF44" i="5"/>
  <c r="AE44" i="5"/>
  <c r="AD44" i="5"/>
  <c r="AC44" i="5"/>
  <c r="AB44" i="5"/>
  <c r="AA44" i="5"/>
  <c r="Z44" i="5"/>
  <c r="Y44" i="5"/>
  <c r="X44" i="5"/>
  <c r="W44" i="5"/>
  <c r="V44" i="5"/>
  <c r="U44" i="5"/>
  <c r="T44" i="5"/>
  <c r="S44" i="5"/>
  <c r="R44" i="5"/>
  <c r="Q44" i="5"/>
  <c r="P44" i="5"/>
  <c r="O44" i="5"/>
  <c r="N44" i="5"/>
  <c r="M44" i="5"/>
  <c r="L44" i="5"/>
  <c r="K44" i="5"/>
  <c r="J44" i="5"/>
  <c r="I44" i="5"/>
  <c r="H44" i="5"/>
  <c r="G44" i="5"/>
  <c r="E44" i="5"/>
  <c r="AJ42" i="5"/>
  <c r="AI42" i="5"/>
  <c r="AH42" i="5"/>
  <c r="AG42" i="5"/>
  <c r="AF42" i="5"/>
  <c r="AE42" i="5"/>
  <c r="AD42" i="5"/>
  <c r="AC42" i="5"/>
  <c r="AB42" i="5"/>
  <c r="AA42" i="5"/>
  <c r="Z42" i="5"/>
  <c r="Y42" i="5"/>
  <c r="X42" i="5"/>
  <c r="W42" i="5"/>
  <c r="V42" i="5"/>
  <c r="U42" i="5"/>
  <c r="T42" i="5"/>
  <c r="S42" i="5"/>
  <c r="R42" i="5"/>
  <c r="Q42" i="5"/>
  <c r="P42" i="5"/>
  <c r="O42" i="5"/>
  <c r="N42" i="5"/>
  <c r="M42" i="5"/>
  <c r="L42" i="5"/>
  <c r="K42" i="5"/>
  <c r="J42" i="5"/>
  <c r="I42" i="5"/>
  <c r="H42" i="5"/>
  <c r="G42" i="5"/>
  <c r="E42" i="5"/>
  <c r="AJ41" i="5"/>
  <c r="AI41" i="5"/>
  <c r="AH41" i="5"/>
  <c r="AG41" i="5"/>
  <c r="AF41" i="5"/>
  <c r="AE41" i="5"/>
  <c r="AD41" i="5"/>
  <c r="AC41" i="5"/>
  <c r="AB41" i="5"/>
  <c r="AA41" i="5"/>
  <c r="Z41" i="5"/>
  <c r="Y41" i="5"/>
  <c r="X41" i="5"/>
  <c r="W41" i="5"/>
  <c r="V41" i="5"/>
  <c r="U41" i="5"/>
  <c r="T41" i="5"/>
  <c r="S41" i="5"/>
  <c r="R41" i="5"/>
  <c r="Q41" i="5"/>
  <c r="P41" i="5"/>
  <c r="O41" i="5"/>
  <c r="N41" i="5"/>
  <c r="M41" i="5"/>
  <c r="L41" i="5"/>
  <c r="K41" i="5"/>
  <c r="J41" i="5"/>
  <c r="I41" i="5"/>
  <c r="H41" i="5"/>
  <c r="G41" i="5"/>
  <c r="E41" i="5"/>
  <c r="AJ40" i="5"/>
  <c r="AI40" i="5"/>
  <c r="AH40" i="5"/>
  <c r="AG40" i="5"/>
  <c r="AF40" i="5"/>
  <c r="AE40" i="5"/>
  <c r="AD40" i="5"/>
  <c r="AC40" i="5"/>
  <c r="AB40" i="5"/>
  <c r="AA40" i="5"/>
  <c r="Z40" i="5"/>
  <c r="Y40" i="5"/>
  <c r="X40" i="5"/>
  <c r="W40" i="5"/>
  <c r="V40" i="5"/>
  <c r="U40" i="5"/>
  <c r="T40" i="5"/>
  <c r="S40" i="5"/>
  <c r="R40" i="5"/>
  <c r="Q40" i="5"/>
  <c r="P40" i="5"/>
  <c r="O40" i="5"/>
  <c r="N40" i="5"/>
  <c r="M40" i="5"/>
  <c r="L40" i="5"/>
  <c r="K40" i="5"/>
  <c r="J40" i="5"/>
  <c r="I40" i="5"/>
  <c r="H40" i="5"/>
  <c r="G40" i="5"/>
  <c r="E40" i="5"/>
  <c r="AJ39" i="5"/>
  <c r="AI39" i="5"/>
  <c r="AH39" i="5"/>
  <c r="AG39" i="5"/>
  <c r="AF39" i="5"/>
  <c r="AE39" i="5"/>
  <c r="AD39" i="5"/>
  <c r="AC39" i="5"/>
  <c r="AB39" i="5"/>
  <c r="AA39" i="5"/>
  <c r="Z39" i="5"/>
  <c r="Y39" i="5"/>
  <c r="X39" i="5"/>
  <c r="W39" i="5"/>
  <c r="V39" i="5"/>
  <c r="U39" i="5"/>
  <c r="T39" i="5"/>
  <c r="S39" i="5"/>
  <c r="R39" i="5"/>
  <c r="Q39" i="5"/>
  <c r="P39" i="5"/>
  <c r="O39" i="5"/>
  <c r="N39" i="5"/>
  <c r="M39" i="5"/>
  <c r="L39" i="5"/>
  <c r="K39" i="5"/>
  <c r="J39" i="5"/>
  <c r="I39" i="5"/>
  <c r="H39" i="5"/>
  <c r="G39" i="5"/>
  <c r="E39" i="5"/>
  <c r="AJ38" i="5"/>
  <c r="AI38" i="5"/>
  <c r="AH38" i="5"/>
  <c r="AG38" i="5"/>
  <c r="AF38" i="5"/>
  <c r="AE38" i="5"/>
  <c r="AD38" i="5"/>
  <c r="AC38" i="5"/>
  <c r="AB38" i="5"/>
  <c r="AA38" i="5"/>
  <c r="Z38" i="5"/>
  <c r="Y38" i="5"/>
  <c r="X38" i="5"/>
  <c r="W38" i="5"/>
  <c r="V38" i="5"/>
  <c r="U38" i="5"/>
  <c r="T38" i="5"/>
  <c r="S38" i="5"/>
  <c r="R38" i="5"/>
  <c r="Q38" i="5"/>
  <c r="P38" i="5"/>
  <c r="O38" i="5"/>
  <c r="N38" i="5"/>
  <c r="M38" i="5"/>
  <c r="L38" i="5"/>
  <c r="K38" i="5"/>
  <c r="J38" i="5"/>
  <c r="I38" i="5"/>
  <c r="H38" i="5"/>
  <c r="G38" i="5"/>
  <c r="E38" i="5"/>
  <c r="AJ37" i="5"/>
  <c r="AI37" i="5"/>
  <c r="AH37" i="5"/>
  <c r="AG37" i="5"/>
  <c r="AF37" i="5"/>
  <c r="AE37" i="5"/>
  <c r="AD37" i="5"/>
  <c r="AC37" i="5"/>
  <c r="AB37" i="5"/>
  <c r="AA37" i="5"/>
  <c r="Z37" i="5"/>
  <c r="Y37" i="5"/>
  <c r="X37" i="5"/>
  <c r="W37" i="5"/>
  <c r="V37" i="5"/>
  <c r="U37" i="5"/>
  <c r="T37" i="5"/>
  <c r="S37" i="5"/>
  <c r="R37" i="5"/>
  <c r="Q37" i="5"/>
  <c r="P37" i="5"/>
  <c r="O37" i="5"/>
  <c r="N37" i="5"/>
  <c r="M37" i="5"/>
  <c r="L37" i="5"/>
  <c r="K37" i="5"/>
  <c r="J37" i="5"/>
  <c r="I37" i="5"/>
  <c r="H37" i="5"/>
  <c r="G37" i="5"/>
  <c r="E37" i="5"/>
  <c r="AJ35" i="5"/>
  <c r="AI35" i="5"/>
  <c r="AH35" i="5"/>
  <c r="AG35" i="5"/>
  <c r="AF35" i="5"/>
  <c r="AE35" i="5"/>
  <c r="AD35" i="5"/>
  <c r="AC35" i="5"/>
  <c r="AB35" i="5"/>
  <c r="AA35" i="5"/>
  <c r="Z35" i="5"/>
  <c r="Y35" i="5"/>
  <c r="X35" i="5"/>
  <c r="W35" i="5"/>
  <c r="V35" i="5"/>
  <c r="U35" i="5"/>
  <c r="T35" i="5"/>
  <c r="S35" i="5"/>
  <c r="R35" i="5"/>
  <c r="Q35" i="5"/>
  <c r="P35" i="5"/>
  <c r="O35" i="5"/>
  <c r="N35" i="5"/>
  <c r="M35" i="5"/>
  <c r="L35" i="5"/>
  <c r="K35" i="5"/>
  <c r="J35" i="5"/>
  <c r="I35" i="5"/>
  <c r="H35" i="5"/>
  <c r="G35" i="5"/>
  <c r="E35" i="5"/>
  <c r="AJ34" i="5"/>
  <c r="AI34" i="5"/>
  <c r="AH34" i="5"/>
  <c r="AG34" i="5"/>
  <c r="AF34" i="5"/>
  <c r="AE34" i="5"/>
  <c r="AD34" i="5"/>
  <c r="AC34" i="5"/>
  <c r="AB34" i="5"/>
  <c r="AA34" i="5"/>
  <c r="Z34" i="5"/>
  <c r="Y34" i="5"/>
  <c r="X34" i="5"/>
  <c r="W34" i="5"/>
  <c r="V34" i="5"/>
  <c r="U34" i="5"/>
  <c r="T34" i="5"/>
  <c r="S34" i="5"/>
  <c r="R34" i="5"/>
  <c r="Q34" i="5"/>
  <c r="P34" i="5"/>
  <c r="O34" i="5"/>
  <c r="N34" i="5"/>
  <c r="M34" i="5"/>
  <c r="L34" i="5"/>
  <c r="K34" i="5"/>
  <c r="J34" i="5"/>
  <c r="I34" i="5"/>
  <c r="H34" i="5"/>
  <c r="G34" i="5"/>
  <c r="E34" i="5"/>
  <c r="AJ33" i="5"/>
  <c r="AI33" i="5"/>
  <c r="AH33" i="5"/>
  <c r="AG33" i="5"/>
  <c r="AF33" i="5"/>
  <c r="AE33" i="5"/>
  <c r="AD33" i="5"/>
  <c r="AC33" i="5"/>
  <c r="AB33" i="5"/>
  <c r="AA33" i="5"/>
  <c r="Z33" i="5"/>
  <c r="Y33" i="5"/>
  <c r="X33" i="5"/>
  <c r="W33" i="5"/>
  <c r="V33" i="5"/>
  <c r="U33" i="5"/>
  <c r="T33" i="5"/>
  <c r="S33" i="5"/>
  <c r="R33" i="5"/>
  <c r="Q33" i="5"/>
  <c r="P33" i="5"/>
  <c r="O33" i="5"/>
  <c r="N33" i="5"/>
  <c r="M33" i="5"/>
  <c r="L33" i="5"/>
  <c r="K33" i="5"/>
  <c r="J33" i="5"/>
  <c r="I33" i="5"/>
  <c r="H33" i="5"/>
  <c r="G33" i="5"/>
  <c r="E33" i="5"/>
  <c r="AJ32" i="5"/>
  <c r="AI32" i="5"/>
  <c r="AH32" i="5"/>
  <c r="AG32" i="5"/>
  <c r="AF32" i="5"/>
  <c r="AE32" i="5"/>
  <c r="AD32" i="5"/>
  <c r="AC32" i="5"/>
  <c r="AB32" i="5"/>
  <c r="AA32" i="5"/>
  <c r="Z32" i="5"/>
  <c r="Y32" i="5"/>
  <c r="X32" i="5"/>
  <c r="W32" i="5"/>
  <c r="V32" i="5"/>
  <c r="U32" i="5"/>
  <c r="T32" i="5"/>
  <c r="S32" i="5"/>
  <c r="R32" i="5"/>
  <c r="Q32" i="5"/>
  <c r="P32" i="5"/>
  <c r="O32" i="5"/>
  <c r="N32" i="5"/>
  <c r="M32" i="5"/>
  <c r="L32" i="5"/>
  <c r="K32" i="5"/>
  <c r="J32" i="5"/>
  <c r="I32" i="5"/>
  <c r="H32" i="5"/>
  <c r="G32" i="5"/>
  <c r="E32" i="5"/>
  <c r="AJ31" i="5"/>
  <c r="AI31" i="5"/>
  <c r="AH31" i="5"/>
  <c r="AG31" i="5"/>
  <c r="AF31" i="5"/>
  <c r="AE31" i="5"/>
  <c r="AD31" i="5"/>
  <c r="AC31" i="5"/>
  <c r="AB31" i="5"/>
  <c r="AA31" i="5"/>
  <c r="Z31" i="5"/>
  <c r="Y31" i="5"/>
  <c r="X31" i="5"/>
  <c r="W31" i="5"/>
  <c r="V31" i="5"/>
  <c r="U31" i="5"/>
  <c r="T31" i="5"/>
  <c r="S31" i="5"/>
  <c r="R31" i="5"/>
  <c r="Q31" i="5"/>
  <c r="P31" i="5"/>
  <c r="O31" i="5"/>
  <c r="N31" i="5"/>
  <c r="M31" i="5"/>
  <c r="L31" i="5"/>
  <c r="K31" i="5"/>
  <c r="J31" i="5"/>
  <c r="I31" i="5"/>
  <c r="H31" i="5"/>
  <c r="G31" i="5"/>
  <c r="E31" i="5"/>
  <c r="AJ30" i="5"/>
  <c r="AI30" i="5"/>
  <c r="AH30" i="5"/>
  <c r="AG30" i="5"/>
  <c r="AF30" i="5"/>
  <c r="AE30" i="5"/>
  <c r="AD30" i="5"/>
  <c r="AC30" i="5"/>
  <c r="AB30" i="5"/>
  <c r="AA30" i="5"/>
  <c r="Z30" i="5"/>
  <c r="Y30" i="5"/>
  <c r="X30" i="5"/>
  <c r="W30" i="5"/>
  <c r="V30" i="5"/>
  <c r="U30" i="5"/>
  <c r="T30" i="5"/>
  <c r="S30" i="5"/>
  <c r="R30" i="5"/>
  <c r="Q30" i="5"/>
  <c r="P30" i="5"/>
  <c r="O30" i="5"/>
  <c r="N30" i="5"/>
  <c r="M30" i="5"/>
  <c r="L30" i="5"/>
  <c r="K30" i="5"/>
  <c r="J30" i="5"/>
  <c r="I30" i="5"/>
  <c r="H30" i="5"/>
  <c r="G30" i="5"/>
  <c r="E30" i="5"/>
  <c r="AJ28" i="5"/>
  <c r="AI28" i="5"/>
  <c r="AH28" i="5"/>
  <c r="AG28" i="5"/>
  <c r="AF28" i="5"/>
  <c r="AE28" i="5"/>
  <c r="AD28" i="5"/>
  <c r="AC28" i="5"/>
  <c r="AB28" i="5"/>
  <c r="AA28" i="5"/>
  <c r="Z28" i="5"/>
  <c r="Y28" i="5"/>
  <c r="X28" i="5"/>
  <c r="W28" i="5"/>
  <c r="V28" i="5"/>
  <c r="U28" i="5"/>
  <c r="T28" i="5"/>
  <c r="S28" i="5"/>
  <c r="R28" i="5"/>
  <c r="Q28" i="5"/>
  <c r="P28" i="5"/>
  <c r="O28" i="5"/>
  <c r="N28" i="5"/>
  <c r="M28" i="5"/>
  <c r="L28" i="5"/>
  <c r="K28" i="5"/>
  <c r="J28" i="5"/>
  <c r="I28" i="5"/>
  <c r="H28" i="5"/>
  <c r="G28" i="5"/>
  <c r="E28" i="5"/>
  <c r="AJ27" i="5"/>
  <c r="AI27" i="5"/>
  <c r="AH27" i="5"/>
  <c r="AG27" i="5"/>
  <c r="AF27" i="5"/>
  <c r="AE27" i="5"/>
  <c r="AD27" i="5"/>
  <c r="AC27" i="5"/>
  <c r="AB27" i="5"/>
  <c r="AA27" i="5"/>
  <c r="Z27" i="5"/>
  <c r="Y27" i="5"/>
  <c r="X27" i="5"/>
  <c r="W27" i="5"/>
  <c r="V27" i="5"/>
  <c r="U27" i="5"/>
  <c r="T27" i="5"/>
  <c r="S27" i="5"/>
  <c r="R27" i="5"/>
  <c r="Q27" i="5"/>
  <c r="P27" i="5"/>
  <c r="O27" i="5"/>
  <c r="N27" i="5"/>
  <c r="M27" i="5"/>
  <c r="L27" i="5"/>
  <c r="K27" i="5"/>
  <c r="J27" i="5"/>
  <c r="I27" i="5"/>
  <c r="H27" i="5"/>
  <c r="G27" i="5"/>
  <c r="E27" i="5"/>
  <c r="AJ26" i="5"/>
  <c r="AI26" i="5"/>
  <c r="AH26" i="5"/>
  <c r="AG26" i="5"/>
  <c r="AF26" i="5"/>
  <c r="AE26" i="5"/>
  <c r="AD26" i="5"/>
  <c r="AC26" i="5"/>
  <c r="AB26" i="5"/>
  <c r="AA26" i="5"/>
  <c r="Z26" i="5"/>
  <c r="Y26" i="5"/>
  <c r="X26" i="5"/>
  <c r="W26" i="5"/>
  <c r="V26" i="5"/>
  <c r="U26" i="5"/>
  <c r="T26" i="5"/>
  <c r="S26" i="5"/>
  <c r="R26" i="5"/>
  <c r="Q26" i="5"/>
  <c r="P26" i="5"/>
  <c r="O26" i="5"/>
  <c r="N26" i="5"/>
  <c r="M26" i="5"/>
  <c r="L26" i="5"/>
  <c r="K26" i="5"/>
  <c r="J26" i="5"/>
  <c r="I26" i="5"/>
  <c r="H26" i="5"/>
  <c r="G26" i="5"/>
  <c r="E26" i="5"/>
  <c r="AJ25" i="5"/>
  <c r="AI25" i="5"/>
  <c r="AH25" i="5"/>
  <c r="AG25" i="5"/>
  <c r="AF25" i="5"/>
  <c r="AE25" i="5"/>
  <c r="AD25" i="5"/>
  <c r="AC25" i="5"/>
  <c r="AB25" i="5"/>
  <c r="AA25" i="5"/>
  <c r="Z25" i="5"/>
  <c r="Y25" i="5"/>
  <c r="X25" i="5"/>
  <c r="W25" i="5"/>
  <c r="V25" i="5"/>
  <c r="U25" i="5"/>
  <c r="T25" i="5"/>
  <c r="S25" i="5"/>
  <c r="R25" i="5"/>
  <c r="Q25" i="5"/>
  <c r="P25" i="5"/>
  <c r="O25" i="5"/>
  <c r="N25" i="5"/>
  <c r="M25" i="5"/>
  <c r="L25" i="5"/>
  <c r="K25" i="5"/>
  <c r="J25" i="5"/>
  <c r="I25" i="5"/>
  <c r="H25" i="5"/>
  <c r="G25" i="5"/>
  <c r="E25" i="5"/>
  <c r="AJ24" i="5"/>
  <c r="AI24" i="5"/>
  <c r="AH24" i="5"/>
  <c r="AG24" i="5"/>
  <c r="AF24" i="5"/>
  <c r="AE24" i="5"/>
  <c r="AD24" i="5"/>
  <c r="AC24" i="5"/>
  <c r="AB24" i="5"/>
  <c r="AA24" i="5"/>
  <c r="Z24" i="5"/>
  <c r="Y24" i="5"/>
  <c r="X24" i="5"/>
  <c r="W24" i="5"/>
  <c r="V24" i="5"/>
  <c r="U24" i="5"/>
  <c r="T24" i="5"/>
  <c r="S24" i="5"/>
  <c r="R24" i="5"/>
  <c r="Q24" i="5"/>
  <c r="P24" i="5"/>
  <c r="O24" i="5"/>
  <c r="N24" i="5"/>
  <c r="M24" i="5"/>
  <c r="L24" i="5"/>
  <c r="K24" i="5"/>
  <c r="J24" i="5"/>
  <c r="I24" i="5"/>
  <c r="H24" i="5"/>
  <c r="G24" i="5"/>
  <c r="E24" i="5"/>
  <c r="AJ23" i="5"/>
  <c r="AI23" i="5"/>
  <c r="AH23" i="5"/>
  <c r="AG23" i="5"/>
  <c r="AF23" i="5"/>
  <c r="AE23" i="5"/>
  <c r="AD23" i="5"/>
  <c r="AC23" i="5"/>
  <c r="AB23" i="5"/>
  <c r="AA23" i="5"/>
  <c r="Z23" i="5"/>
  <c r="Y23" i="5"/>
  <c r="X23" i="5"/>
  <c r="W23" i="5"/>
  <c r="V23" i="5"/>
  <c r="U23" i="5"/>
  <c r="T23" i="5"/>
  <c r="S23" i="5"/>
  <c r="R23" i="5"/>
  <c r="Q23" i="5"/>
  <c r="P23" i="5"/>
  <c r="O23" i="5"/>
  <c r="N23" i="5"/>
  <c r="M23" i="5"/>
  <c r="L23" i="5"/>
  <c r="K23" i="5"/>
  <c r="J23" i="5"/>
  <c r="I23" i="5"/>
  <c r="H23" i="5"/>
  <c r="G23" i="5"/>
  <c r="E23" i="5"/>
  <c r="AJ21" i="5"/>
  <c r="AI21" i="5"/>
  <c r="AH21" i="5"/>
  <c r="AG21" i="5"/>
  <c r="AF21" i="5"/>
  <c r="AE21" i="5"/>
  <c r="AD21" i="5"/>
  <c r="AC21" i="5"/>
  <c r="AB21" i="5"/>
  <c r="AA21" i="5"/>
  <c r="Z21" i="5"/>
  <c r="Y21" i="5"/>
  <c r="X21" i="5"/>
  <c r="W21" i="5"/>
  <c r="V21" i="5"/>
  <c r="U21" i="5"/>
  <c r="T21" i="5"/>
  <c r="S21" i="5"/>
  <c r="R21" i="5"/>
  <c r="Q21" i="5"/>
  <c r="P21" i="5"/>
  <c r="O21" i="5"/>
  <c r="N21" i="5"/>
  <c r="M21" i="5"/>
  <c r="L21" i="5"/>
  <c r="K21" i="5"/>
  <c r="J21" i="5"/>
  <c r="I21" i="5"/>
  <c r="H21" i="5"/>
  <c r="G21" i="5"/>
  <c r="E21" i="5"/>
  <c r="AJ20" i="5"/>
  <c r="AI20" i="5"/>
  <c r="AH20" i="5"/>
  <c r="AG20" i="5"/>
  <c r="AF20" i="5"/>
  <c r="AE20" i="5"/>
  <c r="AD20" i="5"/>
  <c r="AC20" i="5"/>
  <c r="AB20" i="5"/>
  <c r="AA20" i="5"/>
  <c r="Z20" i="5"/>
  <c r="Y20" i="5"/>
  <c r="X20" i="5"/>
  <c r="W20" i="5"/>
  <c r="V20" i="5"/>
  <c r="U20" i="5"/>
  <c r="T20" i="5"/>
  <c r="S20" i="5"/>
  <c r="R20" i="5"/>
  <c r="Q20" i="5"/>
  <c r="P20" i="5"/>
  <c r="O20" i="5"/>
  <c r="N20" i="5"/>
  <c r="M20" i="5"/>
  <c r="L20" i="5"/>
  <c r="K20" i="5"/>
  <c r="J20" i="5"/>
  <c r="I20" i="5"/>
  <c r="H20" i="5"/>
  <c r="G20" i="5"/>
  <c r="E20" i="5"/>
  <c r="AJ19" i="5"/>
  <c r="AI19" i="5"/>
  <c r="AH19" i="5"/>
  <c r="AG19" i="5"/>
  <c r="AF19" i="5"/>
  <c r="AE19" i="5"/>
  <c r="AD19" i="5"/>
  <c r="AC19" i="5"/>
  <c r="AB19" i="5"/>
  <c r="AA19" i="5"/>
  <c r="Z19" i="5"/>
  <c r="Y19" i="5"/>
  <c r="X19" i="5"/>
  <c r="W19" i="5"/>
  <c r="V19" i="5"/>
  <c r="U19" i="5"/>
  <c r="T19" i="5"/>
  <c r="S19" i="5"/>
  <c r="R19" i="5"/>
  <c r="Q19" i="5"/>
  <c r="P19" i="5"/>
  <c r="O19" i="5"/>
  <c r="N19" i="5"/>
  <c r="M19" i="5"/>
  <c r="L19" i="5"/>
  <c r="K19" i="5"/>
  <c r="J19" i="5"/>
  <c r="I19" i="5"/>
  <c r="H19" i="5"/>
  <c r="G19" i="5"/>
  <c r="E19" i="5"/>
  <c r="AJ18" i="5"/>
  <c r="AI18" i="5"/>
  <c r="AH18" i="5"/>
  <c r="AG18" i="5"/>
  <c r="AF18" i="5"/>
  <c r="AE18" i="5"/>
  <c r="AD18" i="5"/>
  <c r="AC18" i="5"/>
  <c r="AB18" i="5"/>
  <c r="AA18" i="5"/>
  <c r="Z18" i="5"/>
  <c r="Y18" i="5"/>
  <c r="X18" i="5"/>
  <c r="W18" i="5"/>
  <c r="V18" i="5"/>
  <c r="U18" i="5"/>
  <c r="T18" i="5"/>
  <c r="S18" i="5"/>
  <c r="R18" i="5"/>
  <c r="Q18" i="5"/>
  <c r="P18" i="5"/>
  <c r="O18" i="5"/>
  <c r="N18" i="5"/>
  <c r="M18" i="5"/>
  <c r="L18" i="5"/>
  <c r="K18" i="5"/>
  <c r="J18" i="5"/>
  <c r="I18" i="5"/>
  <c r="H18" i="5"/>
  <c r="G18" i="5"/>
  <c r="E18" i="5"/>
  <c r="AJ17" i="5"/>
  <c r="AI17" i="5"/>
  <c r="AH17" i="5"/>
  <c r="AG17" i="5"/>
  <c r="AF17" i="5"/>
  <c r="AE17" i="5"/>
  <c r="AD17" i="5"/>
  <c r="AC17" i="5"/>
  <c r="AB17" i="5"/>
  <c r="AA17" i="5"/>
  <c r="Z17" i="5"/>
  <c r="Y17" i="5"/>
  <c r="X17" i="5"/>
  <c r="W17" i="5"/>
  <c r="V17" i="5"/>
  <c r="U17" i="5"/>
  <c r="T17" i="5"/>
  <c r="S17" i="5"/>
  <c r="R17" i="5"/>
  <c r="Q17" i="5"/>
  <c r="P17" i="5"/>
  <c r="O17" i="5"/>
  <c r="N17" i="5"/>
  <c r="M17" i="5"/>
  <c r="L17" i="5"/>
  <c r="K17" i="5"/>
  <c r="J17" i="5"/>
  <c r="I17" i="5"/>
  <c r="H17" i="5"/>
  <c r="G17" i="5"/>
  <c r="E17" i="5"/>
  <c r="AJ16" i="5"/>
  <c r="AI16" i="5"/>
  <c r="AH16" i="5"/>
  <c r="AG16" i="5"/>
  <c r="AF16" i="5"/>
  <c r="AE16" i="5"/>
  <c r="AD16" i="5"/>
  <c r="AC16" i="5"/>
  <c r="AB16" i="5"/>
  <c r="AA16" i="5"/>
  <c r="Z16" i="5"/>
  <c r="Y16" i="5"/>
  <c r="X16" i="5"/>
  <c r="W16" i="5"/>
  <c r="V16" i="5"/>
  <c r="U16" i="5"/>
  <c r="T16" i="5"/>
  <c r="S16" i="5"/>
  <c r="R16" i="5"/>
  <c r="Q16" i="5"/>
  <c r="P16" i="5"/>
  <c r="O16" i="5"/>
  <c r="N16" i="5"/>
  <c r="M16" i="5"/>
  <c r="L16" i="5"/>
  <c r="K16" i="5"/>
  <c r="J16" i="5"/>
  <c r="I16" i="5"/>
  <c r="H16" i="5"/>
  <c r="G16" i="5"/>
  <c r="E16" i="5"/>
  <c r="AJ15" i="5"/>
  <c r="AI15" i="5"/>
  <c r="AH15" i="5"/>
  <c r="AG15" i="5"/>
  <c r="AF15" i="5"/>
  <c r="AE15" i="5"/>
  <c r="AD15" i="5"/>
  <c r="AC15" i="5"/>
  <c r="AB15" i="5"/>
  <c r="AA15" i="5"/>
  <c r="Z15" i="5"/>
  <c r="Y15" i="5"/>
  <c r="X15" i="5"/>
  <c r="W15" i="5"/>
  <c r="V15" i="5"/>
  <c r="U15" i="5"/>
  <c r="T15" i="5"/>
  <c r="S15" i="5"/>
  <c r="R15" i="5"/>
  <c r="Q15" i="5"/>
  <c r="P15" i="5"/>
  <c r="O15" i="5"/>
  <c r="N15" i="5"/>
  <c r="M15" i="5"/>
  <c r="L15" i="5"/>
  <c r="K15" i="5"/>
  <c r="J15" i="5"/>
  <c r="I15" i="5"/>
  <c r="H15" i="5"/>
  <c r="G15" i="5"/>
  <c r="E15" i="5"/>
  <c r="AJ14" i="5"/>
  <c r="AI14" i="5"/>
  <c r="AH14" i="5"/>
  <c r="AG14" i="5"/>
  <c r="AF14" i="5"/>
  <c r="AE14" i="5"/>
  <c r="AD14" i="5"/>
  <c r="AC14" i="5"/>
  <c r="AB14" i="5"/>
  <c r="AA14" i="5"/>
  <c r="Z14" i="5"/>
  <c r="Y14" i="5"/>
  <c r="X14" i="5"/>
  <c r="W14" i="5"/>
  <c r="V14" i="5"/>
  <c r="U14" i="5"/>
  <c r="T14" i="5"/>
  <c r="S14" i="5"/>
  <c r="R14" i="5"/>
  <c r="Q14" i="5"/>
  <c r="P14" i="5"/>
  <c r="O14" i="5"/>
  <c r="N14" i="5"/>
  <c r="M14" i="5"/>
  <c r="L14" i="5"/>
  <c r="K14" i="5"/>
  <c r="J14" i="5"/>
  <c r="I14" i="5"/>
  <c r="H14" i="5"/>
  <c r="G14" i="5"/>
  <c r="E14" i="5"/>
  <c r="AJ12" i="5"/>
  <c r="AI12" i="5"/>
  <c r="AH12" i="5"/>
  <c r="AG12" i="5"/>
  <c r="AF12" i="5"/>
  <c r="AE12" i="5"/>
  <c r="AD12" i="5"/>
  <c r="AC12" i="5"/>
  <c r="AB12" i="5"/>
  <c r="AA12" i="5"/>
  <c r="Z12" i="5"/>
  <c r="Y12" i="5"/>
  <c r="X12" i="5"/>
  <c r="W12" i="5"/>
  <c r="V12" i="5"/>
  <c r="U12" i="5"/>
  <c r="T12" i="5"/>
  <c r="S12" i="5"/>
  <c r="R12" i="5"/>
  <c r="Q12" i="5"/>
  <c r="P12" i="5"/>
  <c r="O12" i="5"/>
  <c r="N12" i="5"/>
  <c r="M12" i="5"/>
  <c r="L12" i="5"/>
  <c r="K12" i="5"/>
  <c r="J12" i="5"/>
  <c r="I12" i="5"/>
  <c r="H12" i="5"/>
  <c r="G12" i="5"/>
  <c r="E12" i="5"/>
  <c r="AJ11" i="5"/>
  <c r="AI11" i="5"/>
  <c r="AH11" i="5"/>
  <c r="AG11" i="5"/>
  <c r="AF11" i="5"/>
  <c r="AE11" i="5"/>
  <c r="AD11" i="5"/>
  <c r="AC11" i="5"/>
  <c r="AB11" i="5"/>
  <c r="AA11" i="5"/>
  <c r="Z11" i="5"/>
  <c r="Y11" i="5"/>
  <c r="X11" i="5"/>
  <c r="W11" i="5"/>
  <c r="V11" i="5"/>
  <c r="U11" i="5"/>
  <c r="T11" i="5"/>
  <c r="S11" i="5"/>
  <c r="R11" i="5"/>
  <c r="Q11" i="5"/>
  <c r="P11" i="5"/>
  <c r="O11" i="5"/>
  <c r="N11" i="5"/>
  <c r="M11" i="5"/>
  <c r="L11" i="5"/>
  <c r="K11" i="5"/>
  <c r="J11" i="5"/>
  <c r="I11" i="5"/>
  <c r="H11" i="5"/>
  <c r="G11" i="5"/>
  <c r="E11" i="5"/>
  <c r="AJ10" i="5"/>
  <c r="AI10" i="5"/>
  <c r="AH10" i="5"/>
  <c r="AG10" i="5"/>
  <c r="AF10" i="5"/>
  <c r="AE10" i="5"/>
  <c r="AD10" i="5"/>
  <c r="AC10" i="5"/>
  <c r="AB10" i="5"/>
  <c r="AA10" i="5"/>
  <c r="Z10" i="5"/>
  <c r="Y10" i="5"/>
  <c r="X10" i="5"/>
  <c r="W10" i="5"/>
  <c r="V10" i="5"/>
  <c r="U10" i="5"/>
  <c r="T10" i="5"/>
  <c r="S10" i="5"/>
  <c r="R10" i="5"/>
  <c r="Q10" i="5"/>
  <c r="P10" i="5"/>
  <c r="O10" i="5"/>
  <c r="N10" i="5"/>
  <c r="M10" i="5"/>
  <c r="L10" i="5"/>
  <c r="K10" i="5"/>
  <c r="J10" i="5"/>
  <c r="I10" i="5"/>
  <c r="H10" i="5"/>
  <c r="G10" i="5"/>
  <c r="E10" i="5"/>
  <c r="AJ9" i="5"/>
  <c r="AI9" i="5"/>
  <c r="AH9" i="5"/>
  <c r="AG9" i="5"/>
  <c r="AF9" i="5"/>
  <c r="AE9" i="5"/>
  <c r="AD9" i="5"/>
  <c r="AC9" i="5"/>
  <c r="AB9" i="5"/>
  <c r="AA9" i="5"/>
  <c r="Z9" i="5"/>
  <c r="Y9" i="5"/>
  <c r="X9" i="5"/>
  <c r="W9" i="5"/>
  <c r="V9" i="5"/>
  <c r="U9" i="5"/>
  <c r="T9" i="5"/>
  <c r="S9" i="5"/>
  <c r="R9" i="5"/>
  <c r="Q9" i="5"/>
  <c r="P9" i="5"/>
  <c r="O9" i="5"/>
  <c r="N9" i="5"/>
  <c r="M9" i="5"/>
  <c r="L9" i="5"/>
  <c r="K9" i="5"/>
  <c r="J9" i="5"/>
  <c r="I9" i="5"/>
  <c r="H9" i="5"/>
  <c r="G9" i="5"/>
  <c r="E9" i="5"/>
  <c r="AJ8" i="5"/>
  <c r="AI8" i="5"/>
  <c r="AH8" i="5"/>
  <c r="AG8" i="5"/>
  <c r="AF8" i="5"/>
  <c r="AE8" i="5"/>
  <c r="AD8" i="5"/>
  <c r="AC8" i="5"/>
  <c r="AB8" i="5"/>
  <c r="AA8" i="5"/>
  <c r="Z8" i="5"/>
  <c r="Y8" i="5"/>
  <c r="X8" i="5"/>
  <c r="W8" i="5"/>
  <c r="V8" i="5"/>
  <c r="U8" i="5"/>
  <c r="T8" i="5"/>
  <c r="S8" i="5"/>
  <c r="R8" i="5"/>
  <c r="Q8" i="5"/>
  <c r="P8" i="5"/>
  <c r="O8" i="5"/>
  <c r="N8" i="5"/>
  <c r="M8" i="5"/>
  <c r="L8" i="5"/>
  <c r="K8" i="5"/>
  <c r="J8" i="5"/>
  <c r="I8" i="5"/>
  <c r="H8" i="5"/>
  <c r="G8" i="5"/>
  <c r="E8" i="5"/>
  <c r="AJ7" i="5"/>
  <c r="AI7" i="5"/>
  <c r="AH7" i="5"/>
  <c r="AG7" i="5"/>
  <c r="AF7" i="5"/>
  <c r="AE7" i="5"/>
  <c r="AD7" i="5"/>
  <c r="AC7" i="5"/>
  <c r="AB7" i="5"/>
  <c r="AA7" i="5"/>
  <c r="Z7" i="5"/>
  <c r="Y7" i="5"/>
  <c r="X7" i="5"/>
  <c r="W7" i="5"/>
  <c r="V7" i="5"/>
  <c r="U7" i="5"/>
  <c r="T7" i="5"/>
  <c r="S7" i="5"/>
  <c r="R7" i="5"/>
  <c r="Q7" i="5"/>
  <c r="P7" i="5"/>
  <c r="O7" i="5"/>
  <c r="N7" i="5"/>
  <c r="M7" i="5"/>
  <c r="L7" i="5"/>
  <c r="K7" i="5"/>
  <c r="J7" i="5"/>
  <c r="I7" i="5"/>
  <c r="H7" i="5"/>
  <c r="G7" i="5"/>
  <c r="E7"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E6" i="5"/>
  <c r="AJ3" i="5"/>
  <c r="AI3" i="5"/>
  <c r="AH3" i="5"/>
  <c r="AG3" i="5"/>
  <c r="AF3" i="5"/>
  <c r="AE3" i="5"/>
  <c r="AD3" i="5"/>
  <c r="AC3" i="5"/>
  <c r="AB3" i="5"/>
  <c r="AA3" i="5"/>
  <c r="Z3" i="5"/>
  <c r="Y3" i="5"/>
  <c r="X3" i="5"/>
  <c r="W3" i="5"/>
  <c r="V3" i="5"/>
  <c r="U3" i="5"/>
  <c r="T3" i="5"/>
  <c r="S3" i="5"/>
  <c r="R3" i="5"/>
  <c r="Q3" i="5"/>
  <c r="P3" i="5"/>
  <c r="O3" i="5"/>
  <c r="N3" i="5"/>
  <c r="M3" i="5"/>
  <c r="L3" i="5"/>
  <c r="K3" i="5"/>
  <c r="J3" i="5"/>
  <c r="I3" i="5"/>
  <c r="H3" i="5"/>
  <c r="G3" i="5"/>
  <c r="AJ108" i="4"/>
  <c r="AI108" i="4"/>
  <c r="AH108" i="4"/>
  <c r="AG108" i="4"/>
  <c r="AF108" i="4"/>
  <c r="AE108" i="4"/>
  <c r="AD108" i="4"/>
  <c r="AC108" i="4"/>
  <c r="AB108" i="4"/>
  <c r="AA108" i="4"/>
  <c r="Z108" i="4"/>
  <c r="Y108" i="4"/>
  <c r="X108" i="4"/>
  <c r="W108" i="4"/>
  <c r="V108" i="4"/>
  <c r="U108" i="4"/>
  <c r="T108" i="4"/>
  <c r="S108" i="4"/>
  <c r="R108" i="4"/>
  <c r="Q108" i="4"/>
  <c r="P108" i="4"/>
  <c r="O108" i="4"/>
  <c r="N108" i="4"/>
  <c r="M108" i="4"/>
  <c r="L108" i="4"/>
  <c r="K108" i="4"/>
  <c r="J108" i="4"/>
  <c r="I108" i="4"/>
  <c r="H108" i="4"/>
  <c r="G108" i="4"/>
  <c r="AJ107" i="4"/>
  <c r="AI107" i="4"/>
  <c r="AH107" i="4"/>
  <c r="AG107" i="4"/>
  <c r="AF107" i="4"/>
  <c r="AE107" i="4"/>
  <c r="AD107" i="4"/>
  <c r="AC107" i="4"/>
  <c r="AB107" i="4"/>
  <c r="AA107" i="4"/>
  <c r="Z107" i="4"/>
  <c r="Y107" i="4"/>
  <c r="X107" i="4"/>
  <c r="W107" i="4"/>
  <c r="V107" i="4"/>
  <c r="U107" i="4"/>
  <c r="T107" i="4"/>
  <c r="S107" i="4"/>
  <c r="R107" i="4"/>
  <c r="Q107" i="4"/>
  <c r="P107" i="4"/>
  <c r="O107" i="4"/>
  <c r="N107" i="4"/>
  <c r="M107" i="4"/>
  <c r="L107" i="4"/>
  <c r="K107" i="4"/>
  <c r="J107" i="4"/>
  <c r="I107" i="4"/>
  <c r="H107" i="4"/>
  <c r="G107" i="4"/>
  <c r="E107" i="4"/>
  <c r="AJ106" i="4"/>
  <c r="AI106" i="4"/>
  <c r="AH106" i="4"/>
  <c r="AG106" i="4"/>
  <c r="AF106" i="4"/>
  <c r="AE106" i="4"/>
  <c r="AD106" i="4"/>
  <c r="AC106" i="4"/>
  <c r="AB106" i="4"/>
  <c r="AA106" i="4"/>
  <c r="Z106" i="4"/>
  <c r="Y106" i="4"/>
  <c r="X106" i="4"/>
  <c r="W106" i="4"/>
  <c r="V106" i="4"/>
  <c r="U106" i="4"/>
  <c r="T106" i="4"/>
  <c r="S106" i="4"/>
  <c r="R106" i="4"/>
  <c r="Q106" i="4"/>
  <c r="P106" i="4"/>
  <c r="O106" i="4"/>
  <c r="N106" i="4"/>
  <c r="M106" i="4"/>
  <c r="L106" i="4"/>
  <c r="K106" i="4"/>
  <c r="J106" i="4"/>
  <c r="I106" i="4"/>
  <c r="H106" i="4"/>
  <c r="G106" i="4"/>
  <c r="E106" i="4"/>
  <c r="AJ105" i="4"/>
  <c r="AI105" i="4"/>
  <c r="AH105" i="4"/>
  <c r="AG105" i="4"/>
  <c r="AF105" i="4"/>
  <c r="AE105" i="4"/>
  <c r="AD105" i="4"/>
  <c r="AC105" i="4"/>
  <c r="AB105" i="4"/>
  <c r="AA105" i="4"/>
  <c r="Z105" i="4"/>
  <c r="Y105" i="4"/>
  <c r="X105" i="4"/>
  <c r="W105" i="4"/>
  <c r="V105" i="4"/>
  <c r="U105" i="4"/>
  <c r="T105" i="4"/>
  <c r="S105" i="4"/>
  <c r="R105" i="4"/>
  <c r="Q105" i="4"/>
  <c r="P105" i="4"/>
  <c r="O105" i="4"/>
  <c r="N105" i="4"/>
  <c r="M105" i="4"/>
  <c r="L105" i="4"/>
  <c r="K105" i="4"/>
  <c r="J105" i="4"/>
  <c r="I105" i="4"/>
  <c r="H105" i="4"/>
  <c r="G105" i="4"/>
  <c r="E105" i="4"/>
  <c r="AJ104" i="4"/>
  <c r="AI104" i="4"/>
  <c r="AH104" i="4"/>
  <c r="AG104" i="4"/>
  <c r="AF104" i="4"/>
  <c r="AE104" i="4"/>
  <c r="AD104" i="4"/>
  <c r="AC104" i="4"/>
  <c r="AB104" i="4"/>
  <c r="AA104" i="4"/>
  <c r="Z104" i="4"/>
  <c r="Y104" i="4"/>
  <c r="X104" i="4"/>
  <c r="W104" i="4"/>
  <c r="V104" i="4"/>
  <c r="U104" i="4"/>
  <c r="T104" i="4"/>
  <c r="S104" i="4"/>
  <c r="R104" i="4"/>
  <c r="Q104" i="4"/>
  <c r="P104" i="4"/>
  <c r="O104" i="4"/>
  <c r="N104" i="4"/>
  <c r="M104" i="4"/>
  <c r="L104" i="4"/>
  <c r="K104" i="4"/>
  <c r="J104" i="4"/>
  <c r="I104" i="4"/>
  <c r="H104" i="4"/>
  <c r="G104" i="4"/>
  <c r="E104" i="4"/>
  <c r="AJ103" i="4"/>
  <c r="AI103" i="4"/>
  <c r="AH103" i="4"/>
  <c r="AG103" i="4"/>
  <c r="AF103" i="4"/>
  <c r="AE103" i="4"/>
  <c r="AD103" i="4"/>
  <c r="AC103" i="4"/>
  <c r="AB103" i="4"/>
  <c r="AA103" i="4"/>
  <c r="Z103" i="4"/>
  <c r="Y103" i="4"/>
  <c r="X103" i="4"/>
  <c r="W103" i="4"/>
  <c r="V103" i="4"/>
  <c r="U103" i="4"/>
  <c r="T103" i="4"/>
  <c r="S103" i="4"/>
  <c r="R103" i="4"/>
  <c r="Q103" i="4"/>
  <c r="P103" i="4"/>
  <c r="O103" i="4"/>
  <c r="N103" i="4"/>
  <c r="M103" i="4"/>
  <c r="L103" i="4"/>
  <c r="K103" i="4"/>
  <c r="J103" i="4"/>
  <c r="I103" i="4"/>
  <c r="H103" i="4"/>
  <c r="G103" i="4"/>
  <c r="E103" i="4"/>
  <c r="AJ102" i="4"/>
  <c r="AI102" i="4"/>
  <c r="AH102" i="4"/>
  <c r="AG102" i="4"/>
  <c r="AF102" i="4"/>
  <c r="AE102" i="4"/>
  <c r="AD102" i="4"/>
  <c r="AC102" i="4"/>
  <c r="AB102" i="4"/>
  <c r="AA102" i="4"/>
  <c r="Z102" i="4"/>
  <c r="Y102" i="4"/>
  <c r="X102" i="4"/>
  <c r="W102" i="4"/>
  <c r="V102" i="4"/>
  <c r="U102" i="4"/>
  <c r="T102" i="4"/>
  <c r="S102" i="4"/>
  <c r="R102" i="4"/>
  <c r="Q102" i="4"/>
  <c r="P102" i="4"/>
  <c r="O102" i="4"/>
  <c r="N102" i="4"/>
  <c r="M102" i="4"/>
  <c r="L102" i="4"/>
  <c r="K102" i="4"/>
  <c r="J102" i="4"/>
  <c r="I102" i="4"/>
  <c r="H102" i="4"/>
  <c r="G102" i="4"/>
  <c r="E102" i="4"/>
  <c r="AJ101" i="4"/>
  <c r="AI101" i="4"/>
  <c r="AH101" i="4"/>
  <c r="AG101" i="4"/>
  <c r="AF101" i="4"/>
  <c r="AE101" i="4"/>
  <c r="AD101" i="4"/>
  <c r="AC101" i="4"/>
  <c r="AB101" i="4"/>
  <c r="AA101" i="4"/>
  <c r="Z101" i="4"/>
  <c r="Y101" i="4"/>
  <c r="X101" i="4"/>
  <c r="W101" i="4"/>
  <c r="V101" i="4"/>
  <c r="U101" i="4"/>
  <c r="T101" i="4"/>
  <c r="S101" i="4"/>
  <c r="R101" i="4"/>
  <c r="Q101" i="4"/>
  <c r="P101" i="4"/>
  <c r="O101" i="4"/>
  <c r="N101" i="4"/>
  <c r="M101" i="4"/>
  <c r="L101" i="4"/>
  <c r="K101" i="4"/>
  <c r="J101" i="4"/>
  <c r="I101" i="4"/>
  <c r="H101" i="4"/>
  <c r="G101" i="4"/>
  <c r="E101" i="4"/>
  <c r="AJ100" i="4"/>
  <c r="AI100" i="4"/>
  <c r="AH100" i="4"/>
  <c r="AG100" i="4"/>
  <c r="AF100" i="4"/>
  <c r="AE100" i="4"/>
  <c r="AD100" i="4"/>
  <c r="AC100" i="4"/>
  <c r="AB100" i="4"/>
  <c r="AA100" i="4"/>
  <c r="Z100" i="4"/>
  <c r="Y100" i="4"/>
  <c r="X100" i="4"/>
  <c r="W100" i="4"/>
  <c r="V100" i="4"/>
  <c r="U100" i="4"/>
  <c r="T100" i="4"/>
  <c r="S100" i="4"/>
  <c r="R100" i="4"/>
  <c r="Q100" i="4"/>
  <c r="P100" i="4"/>
  <c r="O100" i="4"/>
  <c r="N100" i="4"/>
  <c r="M100" i="4"/>
  <c r="L100" i="4"/>
  <c r="K100" i="4"/>
  <c r="J100" i="4"/>
  <c r="I100" i="4"/>
  <c r="H100" i="4"/>
  <c r="G100" i="4"/>
  <c r="AJ99" i="4"/>
  <c r="AI99" i="4"/>
  <c r="AH99" i="4"/>
  <c r="AG99" i="4"/>
  <c r="AF99" i="4"/>
  <c r="AE99" i="4"/>
  <c r="AD99" i="4"/>
  <c r="AC99" i="4"/>
  <c r="AB99" i="4"/>
  <c r="AA99" i="4"/>
  <c r="Z99" i="4"/>
  <c r="Y99" i="4"/>
  <c r="X99" i="4"/>
  <c r="W99" i="4"/>
  <c r="V99" i="4"/>
  <c r="U99" i="4"/>
  <c r="T99" i="4"/>
  <c r="S99" i="4"/>
  <c r="R99" i="4"/>
  <c r="Q99" i="4"/>
  <c r="P99" i="4"/>
  <c r="O99" i="4"/>
  <c r="N99" i="4"/>
  <c r="M99" i="4"/>
  <c r="L99" i="4"/>
  <c r="K99" i="4"/>
  <c r="J99" i="4"/>
  <c r="I99" i="4"/>
  <c r="H99" i="4"/>
  <c r="G99" i="4"/>
  <c r="E99" i="4"/>
  <c r="AJ98" i="4"/>
  <c r="AI98" i="4"/>
  <c r="AH98" i="4"/>
  <c r="AG98" i="4"/>
  <c r="AF98" i="4"/>
  <c r="AE98" i="4"/>
  <c r="AD98" i="4"/>
  <c r="AC98" i="4"/>
  <c r="AB98" i="4"/>
  <c r="AA98" i="4"/>
  <c r="Z98" i="4"/>
  <c r="Y98" i="4"/>
  <c r="X98" i="4"/>
  <c r="W98" i="4"/>
  <c r="V98" i="4"/>
  <c r="U98" i="4"/>
  <c r="T98" i="4"/>
  <c r="S98" i="4"/>
  <c r="R98" i="4"/>
  <c r="Q98" i="4"/>
  <c r="P98" i="4"/>
  <c r="O98" i="4"/>
  <c r="N98" i="4"/>
  <c r="M98" i="4"/>
  <c r="L98" i="4"/>
  <c r="K98" i="4"/>
  <c r="J98" i="4"/>
  <c r="I98" i="4"/>
  <c r="H98" i="4"/>
  <c r="G98" i="4"/>
  <c r="E98" i="4"/>
  <c r="AJ97" i="4"/>
  <c r="AI97" i="4"/>
  <c r="AH97" i="4"/>
  <c r="AG97" i="4"/>
  <c r="AF97" i="4"/>
  <c r="AE97" i="4"/>
  <c r="AD97" i="4"/>
  <c r="AC97" i="4"/>
  <c r="AB97" i="4"/>
  <c r="AA97" i="4"/>
  <c r="Z97" i="4"/>
  <c r="Y97" i="4"/>
  <c r="X97" i="4"/>
  <c r="W97" i="4"/>
  <c r="V97" i="4"/>
  <c r="U97" i="4"/>
  <c r="T97" i="4"/>
  <c r="S97" i="4"/>
  <c r="R97" i="4"/>
  <c r="Q97" i="4"/>
  <c r="P97" i="4"/>
  <c r="O97" i="4"/>
  <c r="N97" i="4"/>
  <c r="M97" i="4"/>
  <c r="L97" i="4"/>
  <c r="K97" i="4"/>
  <c r="J97" i="4"/>
  <c r="I97" i="4"/>
  <c r="H97" i="4"/>
  <c r="G97" i="4"/>
  <c r="E97" i="4"/>
  <c r="AJ96" i="4"/>
  <c r="AI96" i="4"/>
  <c r="AH96" i="4"/>
  <c r="AG96" i="4"/>
  <c r="AF96" i="4"/>
  <c r="AE96" i="4"/>
  <c r="AD96" i="4"/>
  <c r="AC96" i="4"/>
  <c r="AB96" i="4"/>
  <c r="AA96" i="4"/>
  <c r="Z96" i="4"/>
  <c r="Y96" i="4"/>
  <c r="X96" i="4"/>
  <c r="W96" i="4"/>
  <c r="V96" i="4"/>
  <c r="U96" i="4"/>
  <c r="T96" i="4"/>
  <c r="S96" i="4"/>
  <c r="R96" i="4"/>
  <c r="Q96" i="4"/>
  <c r="P96" i="4"/>
  <c r="O96" i="4"/>
  <c r="N96" i="4"/>
  <c r="M96" i="4"/>
  <c r="L96" i="4"/>
  <c r="K96" i="4"/>
  <c r="J96" i="4"/>
  <c r="I96" i="4"/>
  <c r="H96" i="4"/>
  <c r="G96" i="4"/>
  <c r="E96" i="4"/>
  <c r="AJ95" i="4"/>
  <c r="AI95" i="4"/>
  <c r="AH95" i="4"/>
  <c r="AG95" i="4"/>
  <c r="AF95" i="4"/>
  <c r="AE95" i="4"/>
  <c r="AD95" i="4"/>
  <c r="AC95" i="4"/>
  <c r="AB95" i="4"/>
  <c r="AA95" i="4"/>
  <c r="Z95" i="4"/>
  <c r="Y95" i="4"/>
  <c r="X95" i="4"/>
  <c r="W95" i="4"/>
  <c r="V95" i="4"/>
  <c r="U95" i="4"/>
  <c r="T95" i="4"/>
  <c r="S95" i="4"/>
  <c r="R95" i="4"/>
  <c r="Q95" i="4"/>
  <c r="P95" i="4"/>
  <c r="O95" i="4"/>
  <c r="N95" i="4"/>
  <c r="M95" i="4"/>
  <c r="L95" i="4"/>
  <c r="K95" i="4"/>
  <c r="J95" i="4"/>
  <c r="I95" i="4"/>
  <c r="H95" i="4"/>
  <c r="G95" i="4"/>
  <c r="E95" i="4"/>
  <c r="AJ94" i="4"/>
  <c r="AI94" i="4"/>
  <c r="AH94" i="4"/>
  <c r="AG94" i="4"/>
  <c r="AF94" i="4"/>
  <c r="AE94" i="4"/>
  <c r="AD94" i="4"/>
  <c r="AC94" i="4"/>
  <c r="AB94" i="4"/>
  <c r="AA94" i="4"/>
  <c r="Z94" i="4"/>
  <c r="Y94" i="4"/>
  <c r="X94" i="4"/>
  <c r="W94" i="4"/>
  <c r="V94" i="4"/>
  <c r="U94" i="4"/>
  <c r="T94" i="4"/>
  <c r="S94" i="4"/>
  <c r="R94" i="4"/>
  <c r="Q94" i="4"/>
  <c r="P94" i="4"/>
  <c r="O94" i="4"/>
  <c r="N94" i="4"/>
  <c r="M94" i="4"/>
  <c r="L94" i="4"/>
  <c r="K94" i="4"/>
  <c r="J94" i="4"/>
  <c r="I94" i="4"/>
  <c r="H94" i="4"/>
  <c r="G94" i="4"/>
  <c r="E94" i="4"/>
  <c r="AJ93" i="4"/>
  <c r="AI93" i="4"/>
  <c r="AH93" i="4"/>
  <c r="AG93" i="4"/>
  <c r="AF93" i="4"/>
  <c r="AE93" i="4"/>
  <c r="AD93" i="4"/>
  <c r="AC93" i="4"/>
  <c r="AB93" i="4"/>
  <c r="AA93" i="4"/>
  <c r="Z93" i="4"/>
  <c r="Y93" i="4"/>
  <c r="X93" i="4"/>
  <c r="W93" i="4"/>
  <c r="V93" i="4"/>
  <c r="U93" i="4"/>
  <c r="T93" i="4"/>
  <c r="S93" i="4"/>
  <c r="R93" i="4"/>
  <c r="Q93" i="4"/>
  <c r="P93" i="4"/>
  <c r="O93" i="4"/>
  <c r="N93" i="4"/>
  <c r="M93" i="4"/>
  <c r="L93" i="4"/>
  <c r="K93" i="4"/>
  <c r="J93" i="4"/>
  <c r="I93" i="4"/>
  <c r="H93" i="4"/>
  <c r="G93" i="4"/>
  <c r="E93" i="4"/>
  <c r="AJ92" i="4"/>
  <c r="AI92" i="4"/>
  <c r="AH92" i="4"/>
  <c r="AG92" i="4"/>
  <c r="AF92" i="4"/>
  <c r="AE92" i="4"/>
  <c r="AD92" i="4"/>
  <c r="AC92" i="4"/>
  <c r="AB92" i="4"/>
  <c r="AA92" i="4"/>
  <c r="Z92" i="4"/>
  <c r="Y92" i="4"/>
  <c r="X92" i="4"/>
  <c r="W92" i="4"/>
  <c r="V92" i="4"/>
  <c r="U92" i="4"/>
  <c r="T92" i="4"/>
  <c r="S92" i="4"/>
  <c r="R92" i="4"/>
  <c r="Q92" i="4"/>
  <c r="P92" i="4"/>
  <c r="O92" i="4"/>
  <c r="N92" i="4"/>
  <c r="M92" i="4"/>
  <c r="L92" i="4"/>
  <c r="K92" i="4"/>
  <c r="J92" i="4"/>
  <c r="I92" i="4"/>
  <c r="H92" i="4"/>
  <c r="G92" i="4"/>
  <c r="E92" i="4"/>
  <c r="AJ91" i="4"/>
  <c r="AI91" i="4"/>
  <c r="AH91" i="4"/>
  <c r="AG91" i="4"/>
  <c r="AF91" i="4"/>
  <c r="AE91" i="4"/>
  <c r="AD91" i="4"/>
  <c r="AC91" i="4"/>
  <c r="AB91" i="4"/>
  <c r="AA91" i="4"/>
  <c r="Z91" i="4"/>
  <c r="Y91" i="4"/>
  <c r="X91" i="4"/>
  <c r="W91" i="4"/>
  <c r="V91" i="4"/>
  <c r="U91" i="4"/>
  <c r="T91" i="4"/>
  <c r="S91" i="4"/>
  <c r="R91" i="4"/>
  <c r="Q91" i="4"/>
  <c r="P91" i="4"/>
  <c r="O91" i="4"/>
  <c r="N91" i="4"/>
  <c r="M91" i="4"/>
  <c r="L91" i="4"/>
  <c r="K91" i="4"/>
  <c r="J91" i="4"/>
  <c r="I91" i="4"/>
  <c r="H91" i="4"/>
  <c r="G91" i="4"/>
  <c r="E91" i="4"/>
  <c r="AJ90" i="4"/>
  <c r="AI90" i="4"/>
  <c r="AH90" i="4"/>
  <c r="AG90" i="4"/>
  <c r="AF90" i="4"/>
  <c r="AE90" i="4"/>
  <c r="AD90" i="4"/>
  <c r="AC90" i="4"/>
  <c r="AB90" i="4"/>
  <c r="AA90" i="4"/>
  <c r="Z90" i="4"/>
  <c r="Y90" i="4"/>
  <c r="X90" i="4"/>
  <c r="W90" i="4"/>
  <c r="V90" i="4"/>
  <c r="U90" i="4"/>
  <c r="T90" i="4"/>
  <c r="S90" i="4"/>
  <c r="R90" i="4"/>
  <c r="Q90" i="4"/>
  <c r="P90" i="4"/>
  <c r="O90" i="4"/>
  <c r="N90" i="4"/>
  <c r="M90" i="4"/>
  <c r="L90" i="4"/>
  <c r="K90" i="4"/>
  <c r="J90" i="4"/>
  <c r="I90" i="4"/>
  <c r="H90" i="4"/>
  <c r="G90" i="4"/>
  <c r="AJ89" i="4"/>
  <c r="AI89" i="4"/>
  <c r="AH89" i="4"/>
  <c r="AG89" i="4"/>
  <c r="AF89" i="4"/>
  <c r="AE89" i="4"/>
  <c r="AD89" i="4"/>
  <c r="AC89" i="4"/>
  <c r="AB89" i="4"/>
  <c r="AA89" i="4"/>
  <c r="Z89" i="4"/>
  <c r="Y89" i="4"/>
  <c r="X89" i="4"/>
  <c r="W89" i="4"/>
  <c r="V89" i="4"/>
  <c r="U89" i="4"/>
  <c r="T89" i="4"/>
  <c r="S89" i="4"/>
  <c r="R89" i="4"/>
  <c r="Q89" i="4"/>
  <c r="P89" i="4"/>
  <c r="O89" i="4"/>
  <c r="N89" i="4"/>
  <c r="M89" i="4"/>
  <c r="L89" i="4"/>
  <c r="K89" i="4"/>
  <c r="J89" i="4"/>
  <c r="I89" i="4"/>
  <c r="H89" i="4"/>
  <c r="G89" i="4"/>
  <c r="E89" i="4"/>
  <c r="AJ88" i="4"/>
  <c r="AI88" i="4"/>
  <c r="AH88" i="4"/>
  <c r="AG88" i="4"/>
  <c r="AF88" i="4"/>
  <c r="AE88" i="4"/>
  <c r="AD88" i="4"/>
  <c r="AC88" i="4"/>
  <c r="AB88" i="4"/>
  <c r="AA88" i="4"/>
  <c r="Z88" i="4"/>
  <c r="Y88" i="4"/>
  <c r="X88" i="4"/>
  <c r="W88" i="4"/>
  <c r="V88" i="4"/>
  <c r="U88" i="4"/>
  <c r="T88" i="4"/>
  <c r="S88" i="4"/>
  <c r="R88" i="4"/>
  <c r="Q88" i="4"/>
  <c r="P88" i="4"/>
  <c r="O88" i="4"/>
  <c r="N88" i="4"/>
  <c r="M88" i="4"/>
  <c r="L88" i="4"/>
  <c r="K88" i="4"/>
  <c r="J88" i="4"/>
  <c r="I88" i="4"/>
  <c r="H88" i="4"/>
  <c r="G88" i="4"/>
  <c r="E88" i="4"/>
  <c r="AJ87" i="4"/>
  <c r="AI87" i="4"/>
  <c r="AH87" i="4"/>
  <c r="AG87" i="4"/>
  <c r="AF87" i="4"/>
  <c r="AE87" i="4"/>
  <c r="AD87" i="4"/>
  <c r="AC87" i="4"/>
  <c r="AB87" i="4"/>
  <c r="AA87" i="4"/>
  <c r="Z87" i="4"/>
  <c r="Y87" i="4"/>
  <c r="X87" i="4"/>
  <c r="W87" i="4"/>
  <c r="V87" i="4"/>
  <c r="U87" i="4"/>
  <c r="T87" i="4"/>
  <c r="S87" i="4"/>
  <c r="R87" i="4"/>
  <c r="Q87" i="4"/>
  <c r="P87" i="4"/>
  <c r="O87" i="4"/>
  <c r="N87" i="4"/>
  <c r="M87" i="4"/>
  <c r="L87" i="4"/>
  <c r="K87" i="4"/>
  <c r="J87" i="4"/>
  <c r="I87" i="4"/>
  <c r="H87" i="4"/>
  <c r="G87" i="4"/>
  <c r="E87" i="4"/>
  <c r="AJ86" i="4"/>
  <c r="AI86" i="4"/>
  <c r="AH86" i="4"/>
  <c r="AG86" i="4"/>
  <c r="AF86" i="4"/>
  <c r="AE86" i="4"/>
  <c r="AD86" i="4"/>
  <c r="AC86" i="4"/>
  <c r="AB86" i="4"/>
  <c r="AA86" i="4"/>
  <c r="Z86" i="4"/>
  <c r="Y86" i="4"/>
  <c r="X86" i="4"/>
  <c r="W86" i="4"/>
  <c r="V86" i="4"/>
  <c r="U86" i="4"/>
  <c r="T86" i="4"/>
  <c r="S86" i="4"/>
  <c r="R86" i="4"/>
  <c r="Q86" i="4"/>
  <c r="P86" i="4"/>
  <c r="O86" i="4"/>
  <c r="N86" i="4"/>
  <c r="M86" i="4"/>
  <c r="L86" i="4"/>
  <c r="K86" i="4"/>
  <c r="J86" i="4"/>
  <c r="I86" i="4"/>
  <c r="H86" i="4"/>
  <c r="G86" i="4"/>
  <c r="E86" i="4"/>
  <c r="AJ85" i="4"/>
  <c r="AI85" i="4"/>
  <c r="AH85" i="4"/>
  <c r="AG85" i="4"/>
  <c r="AF85" i="4"/>
  <c r="AE85" i="4"/>
  <c r="AD85" i="4"/>
  <c r="AC85" i="4"/>
  <c r="AB85" i="4"/>
  <c r="AA85" i="4"/>
  <c r="Z85" i="4"/>
  <c r="Y85" i="4"/>
  <c r="X85" i="4"/>
  <c r="W85" i="4"/>
  <c r="V85" i="4"/>
  <c r="U85" i="4"/>
  <c r="T85" i="4"/>
  <c r="S85" i="4"/>
  <c r="R85" i="4"/>
  <c r="Q85" i="4"/>
  <c r="P85" i="4"/>
  <c r="O85" i="4"/>
  <c r="N85" i="4"/>
  <c r="M85" i="4"/>
  <c r="L85" i="4"/>
  <c r="K85" i="4"/>
  <c r="J85" i="4"/>
  <c r="I85" i="4"/>
  <c r="H85" i="4"/>
  <c r="G85" i="4"/>
  <c r="E85" i="4"/>
  <c r="AJ84" i="4"/>
  <c r="AI84" i="4"/>
  <c r="AH84" i="4"/>
  <c r="AG84" i="4"/>
  <c r="AF84" i="4"/>
  <c r="AE84" i="4"/>
  <c r="AD84" i="4"/>
  <c r="AC84" i="4"/>
  <c r="AB84" i="4"/>
  <c r="AA84" i="4"/>
  <c r="Z84" i="4"/>
  <c r="Y84" i="4"/>
  <c r="X84" i="4"/>
  <c r="W84" i="4"/>
  <c r="V84" i="4"/>
  <c r="U84" i="4"/>
  <c r="T84" i="4"/>
  <c r="S84" i="4"/>
  <c r="R84" i="4"/>
  <c r="Q84" i="4"/>
  <c r="P84" i="4"/>
  <c r="O84" i="4"/>
  <c r="N84" i="4"/>
  <c r="M84" i="4"/>
  <c r="L84" i="4"/>
  <c r="K84" i="4"/>
  <c r="J84" i="4"/>
  <c r="I84" i="4"/>
  <c r="H84" i="4"/>
  <c r="G84" i="4"/>
  <c r="E84" i="4"/>
  <c r="AJ83" i="4"/>
  <c r="AI83" i="4"/>
  <c r="AH83" i="4"/>
  <c r="AG83" i="4"/>
  <c r="AF83" i="4"/>
  <c r="AE83" i="4"/>
  <c r="AD83" i="4"/>
  <c r="AC83" i="4"/>
  <c r="AB83" i="4"/>
  <c r="AA83" i="4"/>
  <c r="Z83" i="4"/>
  <c r="Y83" i="4"/>
  <c r="X83" i="4"/>
  <c r="W83" i="4"/>
  <c r="V83" i="4"/>
  <c r="U83" i="4"/>
  <c r="T83" i="4"/>
  <c r="S83" i="4"/>
  <c r="R83" i="4"/>
  <c r="Q83" i="4"/>
  <c r="P83" i="4"/>
  <c r="O83" i="4"/>
  <c r="N83" i="4"/>
  <c r="M83" i="4"/>
  <c r="L83" i="4"/>
  <c r="K83" i="4"/>
  <c r="J83" i="4"/>
  <c r="I83" i="4"/>
  <c r="H83" i="4"/>
  <c r="G83" i="4"/>
  <c r="E83" i="4"/>
  <c r="AJ82" i="4"/>
  <c r="AI82" i="4"/>
  <c r="AH82" i="4"/>
  <c r="AG82" i="4"/>
  <c r="AF82" i="4"/>
  <c r="AE82" i="4"/>
  <c r="AD82" i="4"/>
  <c r="AC82" i="4"/>
  <c r="AB82" i="4"/>
  <c r="AA82" i="4"/>
  <c r="Z82" i="4"/>
  <c r="Y82" i="4"/>
  <c r="X82" i="4"/>
  <c r="W82" i="4"/>
  <c r="V82" i="4"/>
  <c r="U82" i="4"/>
  <c r="T82" i="4"/>
  <c r="S82" i="4"/>
  <c r="R82" i="4"/>
  <c r="Q82" i="4"/>
  <c r="P82" i="4"/>
  <c r="O82" i="4"/>
  <c r="N82" i="4"/>
  <c r="M82" i="4"/>
  <c r="L82" i="4"/>
  <c r="K82" i="4"/>
  <c r="J82" i="4"/>
  <c r="I82" i="4"/>
  <c r="H82" i="4"/>
  <c r="G82" i="4"/>
  <c r="E82" i="4"/>
  <c r="AJ81" i="4"/>
  <c r="AI81" i="4"/>
  <c r="AH81" i="4"/>
  <c r="AG81" i="4"/>
  <c r="AF81" i="4"/>
  <c r="AE81" i="4"/>
  <c r="AD81" i="4"/>
  <c r="AC81" i="4"/>
  <c r="AB81" i="4"/>
  <c r="AA81" i="4"/>
  <c r="Z81" i="4"/>
  <c r="Y81" i="4"/>
  <c r="X81" i="4"/>
  <c r="W81" i="4"/>
  <c r="V81" i="4"/>
  <c r="U81" i="4"/>
  <c r="T81" i="4"/>
  <c r="S81" i="4"/>
  <c r="R81" i="4"/>
  <c r="Q81" i="4"/>
  <c r="P81" i="4"/>
  <c r="O81" i="4"/>
  <c r="N81" i="4"/>
  <c r="M81" i="4"/>
  <c r="L81" i="4"/>
  <c r="K81" i="4"/>
  <c r="J81" i="4"/>
  <c r="I81" i="4"/>
  <c r="H81" i="4"/>
  <c r="G81" i="4"/>
  <c r="E81" i="4"/>
  <c r="AJ79" i="4"/>
  <c r="AI79" i="4"/>
  <c r="AH79" i="4"/>
  <c r="AG79" i="4"/>
  <c r="AF79" i="4"/>
  <c r="AE79" i="4"/>
  <c r="AD79" i="4"/>
  <c r="AC79" i="4"/>
  <c r="AB79" i="4"/>
  <c r="AA79" i="4"/>
  <c r="Z79" i="4"/>
  <c r="Y79" i="4"/>
  <c r="X79" i="4"/>
  <c r="W79" i="4"/>
  <c r="V79" i="4"/>
  <c r="U79" i="4"/>
  <c r="T79" i="4"/>
  <c r="S79" i="4"/>
  <c r="R79" i="4"/>
  <c r="Q79" i="4"/>
  <c r="P79" i="4"/>
  <c r="O79" i="4"/>
  <c r="N79" i="4"/>
  <c r="M79" i="4"/>
  <c r="L79" i="4"/>
  <c r="K79" i="4"/>
  <c r="J79" i="4"/>
  <c r="I79" i="4"/>
  <c r="H79" i="4"/>
  <c r="G79" i="4"/>
  <c r="E79" i="4"/>
  <c r="AJ78" i="4"/>
  <c r="AI78" i="4"/>
  <c r="AH78" i="4"/>
  <c r="AG78" i="4"/>
  <c r="AF78" i="4"/>
  <c r="AE78" i="4"/>
  <c r="AD78" i="4"/>
  <c r="AC78" i="4"/>
  <c r="AB78" i="4"/>
  <c r="AA78" i="4"/>
  <c r="Z78" i="4"/>
  <c r="Y78" i="4"/>
  <c r="X78" i="4"/>
  <c r="W78" i="4"/>
  <c r="V78" i="4"/>
  <c r="U78" i="4"/>
  <c r="T78" i="4"/>
  <c r="S78" i="4"/>
  <c r="R78" i="4"/>
  <c r="Q78" i="4"/>
  <c r="P78" i="4"/>
  <c r="O78" i="4"/>
  <c r="N78" i="4"/>
  <c r="M78" i="4"/>
  <c r="L78" i="4"/>
  <c r="K78" i="4"/>
  <c r="J78" i="4"/>
  <c r="I78" i="4"/>
  <c r="H78" i="4"/>
  <c r="G78" i="4"/>
  <c r="E78" i="4"/>
  <c r="AJ77" i="4"/>
  <c r="AI77" i="4"/>
  <c r="AH77" i="4"/>
  <c r="AG77" i="4"/>
  <c r="AF77" i="4"/>
  <c r="AE77" i="4"/>
  <c r="AD77" i="4"/>
  <c r="AC77" i="4"/>
  <c r="AB77" i="4"/>
  <c r="AA77" i="4"/>
  <c r="Z77" i="4"/>
  <c r="Y77" i="4"/>
  <c r="X77" i="4"/>
  <c r="W77" i="4"/>
  <c r="V77" i="4"/>
  <c r="U77" i="4"/>
  <c r="T77" i="4"/>
  <c r="S77" i="4"/>
  <c r="R77" i="4"/>
  <c r="Q77" i="4"/>
  <c r="P77" i="4"/>
  <c r="O77" i="4"/>
  <c r="N77" i="4"/>
  <c r="M77" i="4"/>
  <c r="L77" i="4"/>
  <c r="K77" i="4"/>
  <c r="J77" i="4"/>
  <c r="I77" i="4"/>
  <c r="H77" i="4"/>
  <c r="G77" i="4"/>
  <c r="E77" i="4"/>
  <c r="AJ76" i="4"/>
  <c r="AI76" i="4"/>
  <c r="AH76" i="4"/>
  <c r="AG76" i="4"/>
  <c r="AF76" i="4"/>
  <c r="AE76" i="4"/>
  <c r="AD76" i="4"/>
  <c r="AC76" i="4"/>
  <c r="AB76" i="4"/>
  <c r="AA76" i="4"/>
  <c r="Z76" i="4"/>
  <c r="Y76" i="4"/>
  <c r="X76" i="4"/>
  <c r="W76" i="4"/>
  <c r="V76" i="4"/>
  <c r="U76" i="4"/>
  <c r="T76" i="4"/>
  <c r="S76" i="4"/>
  <c r="R76" i="4"/>
  <c r="Q76" i="4"/>
  <c r="P76" i="4"/>
  <c r="O76" i="4"/>
  <c r="N76" i="4"/>
  <c r="M76" i="4"/>
  <c r="L76" i="4"/>
  <c r="K76" i="4"/>
  <c r="J76" i="4"/>
  <c r="I76" i="4"/>
  <c r="H76" i="4"/>
  <c r="G76" i="4"/>
  <c r="E76" i="4"/>
  <c r="AJ75" i="4"/>
  <c r="AI75" i="4"/>
  <c r="AH75" i="4"/>
  <c r="AG75" i="4"/>
  <c r="AF75" i="4"/>
  <c r="AE75" i="4"/>
  <c r="AD75" i="4"/>
  <c r="AC75" i="4"/>
  <c r="AB75" i="4"/>
  <c r="AA75" i="4"/>
  <c r="Z75" i="4"/>
  <c r="Y75" i="4"/>
  <c r="X75" i="4"/>
  <c r="W75" i="4"/>
  <c r="V75" i="4"/>
  <c r="U75" i="4"/>
  <c r="T75" i="4"/>
  <c r="S75" i="4"/>
  <c r="R75" i="4"/>
  <c r="Q75" i="4"/>
  <c r="P75" i="4"/>
  <c r="O75" i="4"/>
  <c r="N75" i="4"/>
  <c r="M75" i="4"/>
  <c r="L75" i="4"/>
  <c r="K75" i="4"/>
  <c r="J75" i="4"/>
  <c r="I75" i="4"/>
  <c r="H75" i="4"/>
  <c r="G75" i="4"/>
  <c r="AJ74" i="4"/>
  <c r="AI74" i="4"/>
  <c r="AH74" i="4"/>
  <c r="AG74" i="4"/>
  <c r="AF74" i="4"/>
  <c r="AE74" i="4"/>
  <c r="AD74" i="4"/>
  <c r="AC74" i="4"/>
  <c r="AB74" i="4"/>
  <c r="AA74" i="4"/>
  <c r="Z74" i="4"/>
  <c r="Y74" i="4"/>
  <c r="X74" i="4"/>
  <c r="W74" i="4"/>
  <c r="V74" i="4"/>
  <c r="U74" i="4"/>
  <c r="T74" i="4"/>
  <c r="S74" i="4"/>
  <c r="R74" i="4"/>
  <c r="Q74" i="4"/>
  <c r="P74" i="4"/>
  <c r="O74" i="4"/>
  <c r="N74" i="4"/>
  <c r="M74" i="4"/>
  <c r="L74" i="4"/>
  <c r="K74" i="4"/>
  <c r="J74" i="4"/>
  <c r="I74" i="4"/>
  <c r="H74" i="4"/>
  <c r="G74" i="4"/>
  <c r="E74" i="4"/>
  <c r="AJ73" i="4"/>
  <c r="AI73" i="4"/>
  <c r="AH73" i="4"/>
  <c r="AG73" i="4"/>
  <c r="AF73" i="4"/>
  <c r="AE73" i="4"/>
  <c r="AD73" i="4"/>
  <c r="AC73" i="4"/>
  <c r="AB73" i="4"/>
  <c r="AA73" i="4"/>
  <c r="Z73" i="4"/>
  <c r="Y73" i="4"/>
  <c r="X73" i="4"/>
  <c r="W73" i="4"/>
  <c r="V73" i="4"/>
  <c r="U73" i="4"/>
  <c r="T73" i="4"/>
  <c r="S73" i="4"/>
  <c r="R73" i="4"/>
  <c r="Q73" i="4"/>
  <c r="P73" i="4"/>
  <c r="O73" i="4"/>
  <c r="N73" i="4"/>
  <c r="M73" i="4"/>
  <c r="L73" i="4"/>
  <c r="K73" i="4"/>
  <c r="J73" i="4"/>
  <c r="I73" i="4"/>
  <c r="H73" i="4"/>
  <c r="G73" i="4"/>
  <c r="E73" i="4"/>
  <c r="AJ72" i="4"/>
  <c r="AI72" i="4"/>
  <c r="AH72" i="4"/>
  <c r="AG72" i="4"/>
  <c r="AF72" i="4"/>
  <c r="AE72" i="4"/>
  <c r="AD72" i="4"/>
  <c r="AC72" i="4"/>
  <c r="AB72" i="4"/>
  <c r="AA72" i="4"/>
  <c r="Z72" i="4"/>
  <c r="Y72" i="4"/>
  <c r="X72" i="4"/>
  <c r="W72" i="4"/>
  <c r="V72" i="4"/>
  <c r="U72" i="4"/>
  <c r="T72" i="4"/>
  <c r="S72" i="4"/>
  <c r="R72" i="4"/>
  <c r="Q72" i="4"/>
  <c r="P72" i="4"/>
  <c r="O72" i="4"/>
  <c r="N72" i="4"/>
  <c r="M72" i="4"/>
  <c r="L72" i="4"/>
  <c r="K72" i="4"/>
  <c r="J72" i="4"/>
  <c r="I72" i="4"/>
  <c r="H72" i="4"/>
  <c r="G72" i="4"/>
  <c r="E72" i="4"/>
  <c r="AJ71" i="4"/>
  <c r="AI71" i="4"/>
  <c r="AH71" i="4"/>
  <c r="AG71" i="4"/>
  <c r="AF71" i="4"/>
  <c r="AE71" i="4"/>
  <c r="AD71" i="4"/>
  <c r="AC71" i="4"/>
  <c r="AB71" i="4"/>
  <c r="AA71" i="4"/>
  <c r="Z71" i="4"/>
  <c r="Y71" i="4"/>
  <c r="X71" i="4"/>
  <c r="W71" i="4"/>
  <c r="V71" i="4"/>
  <c r="U71" i="4"/>
  <c r="T71" i="4"/>
  <c r="S71" i="4"/>
  <c r="R71" i="4"/>
  <c r="Q71" i="4"/>
  <c r="P71" i="4"/>
  <c r="O71" i="4"/>
  <c r="N71" i="4"/>
  <c r="M71" i="4"/>
  <c r="L71" i="4"/>
  <c r="K71" i="4"/>
  <c r="J71" i="4"/>
  <c r="I71" i="4"/>
  <c r="H71" i="4"/>
  <c r="G71" i="4"/>
  <c r="E71" i="4"/>
  <c r="AJ70" i="4"/>
  <c r="AI70" i="4"/>
  <c r="AH70" i="4"/>
  <c r="AG70" i="4"/>
  <c r="AF70" i="4"/>
  <c r="AE70" i="4"/>
  <c r="AD70" i="4"/>
  <c r="AC70" i="4"/>
  <c r="AB70" i="4"/>
  <c r="AA70" i="4"/>
  <c r="Z70" i="4"/>
  <c r="Y70" i="4"/>
  <c r="X70" i="4"/>
  <c r="W70" i="4"/>
  <c r="V70" i="4"/>
  <c r="U70" i="4"/>
  <c r="T70" i="4"/>
  <c r="S70" i="4"/>
  <c r="R70" i="4"/>
  <c r="Q70" i="4"/>
  <c r="P70" i="4"/>
  <c r="O70" i="4"/>
  <c r="N70" i="4"/>
  <c r="M70" i="4"/>
  <c r="L70" i="4"/>
  <c r="K70" i="4"/>
  <c r="J70" i="4"/>
  <c r="I70" i="4"/>
  <c r="H70" i="4"/>
  <c r="G70" i="4"/>
  <c r="E70" i="4"/>
  <c r="AJ69" i="4"/>
  <c r="AI69" i="4"/>
  <c r="AH69" i="4"/>
  <c r="AG69" i="4"/>
  <c r="AF69" i="4"/>
  <c r="AE69" i="4"/>
  <c r="AD69" i="4"/>
  <c r="AC69" i="4"/>
  <c r="AB69" i="4"/>
  <c r="AA69" i="4"/>
  <c r="Z69" i="4"/>
  <c r="Y69" i="4"/>
  <c r="X69" i="4"/>
  <c r="W69" i="4"/>
  <c r="V69" i="4"/>
  <c r="U69" i="4"/>
  <c r="T69" i="4"/>
  <c r="S69" i="4"/>
  <c r="R69" i="4"/>
  <c r="Q69" i="4"/>
  <c r="P69" i="4"/>
  <c r="O69" i="4"/>
  <c r="N69" i="4"/>
  <c r="M69" i="4"/>
  <c r="L69" i="4"/>
  <c r="K69" i="4"/>
  <c r="J69" i="4"/>
  <c r="I69" i="4"/>
  <c r="H69" i="4"/>
  <c r="G69" i="4"/>
  <c r="E69" i="4"/>
  <c r="AJ68" i="4"/>
  <c r="AI68" i="4"/>
  <c r="AH68" i="4"/>
  <c r="AG68" i="4"/>
  <c r="AF68" i="4"/>
  <c r="AE68" i="4"/>
  <c r="AD68" i="4"/>
  <c r="AC68" i="4"/>
  <c r="AB68" i="4"/>
  <c r="AA68" i="4"/>
  <c r="Z68" i="4"/>
  <c r="Y68" i="4"/>
  <c r="X68" i="4"/>
  <c r="W68" i="4"/>
  <c r="V68" i="4"/>
  <c r="U68" i="4"/>
  <c r="T68" i="4"/>
  <c r="S68" i="4"/>
  <c r="R68" i="4"/>
  <c r="Q68" i="4"/>
  <c r="P68" i="4"/>
  <c r="O68" i="4"/>
  <c r="N68" i="4"/>
  <c r="M68" i="4"/>
  <c r="L68" i="4"/>
  <c r="K68" i="4"/>
  <c r="J68" i="4"/>
  <c r="I68" i="4"/>
  <c r="H68" i="4"/>
  <c r="G68" i="4"/>
  <c r="AJ67" i="4"/>
  <c r="AI67" i="4"/>
  <c r="AH67" i="4"/>
  <c r="AG67" i="4"/>
  <c r="AF67" i="4"/>
  <c r="AE67" i="4"/>
  <c r="AD67" i="4"/>
  <c r="AC67" i="4"/>
  <c r="AB67" i="4"/>
  <c r="AA67" i="4"/>
  <c r="Z67" i="4"/>
  <c r="Y67" i="4"/>
  <c r="X67" i="4"/>
  <c r="W67" i="4"/>
  <c r="V67" i="4"/>
  <c r="U67" i="4"/>
  <c r="T67" i="4"/>
  <c r="S67" i="4"/>
  <c r="R67" i="4"/>
  <c r="Q67" i="4"/>
  <c r="P67" i="4"/>
  <c r="O67" i="4"/>
  <c r="N67" i="4"/>
  <c r="M67" i="4"/>
  <c r="L67" i="4"/>
  <c r="K67" i="4"/>
  <c r="J67" i="4"/>
  <c r="I67" i="4"/>
  <c r="H67" i="4"/>
  <c r="G67" i="4"/>
  <c r="E67" i="4"/>
  <c r="AJ66" i="4"/>
  <c r="AI66" i="4"/>
  <c r="AH66" i="4"/>
  <c r="AG66" i="4"/>
  <c r="AF66" i="4"/>
  <c r="AE66" i="4"/>
  <c r="AD66" i="4"/>
  <c r="AC66" i="4"/>
  <c r="AB66" i="4"/>
  <c r="AA66" i="4"/>
  <c r="Z66" i="4"/>
  <c r="Y66" i="4"/>
  <c r="X66" i="4"/>
  <c r="W66" i="4"/>
  <c r="V66" i="4"/>
  <c r="U66" i="4"/>
  <c r="T66" i="4"/>
  <c r="S66" i="4"/>
  <c r="R66" i="4"/>
  <c r="Q66" i="4"/>
  <c r="P66" i="4"/>
  <c r="O66" i="4"/>
  <c r="N66" i="4"/>
  <c r="M66" i="4"/>
  <c r="L66" i="4"/>
  <c r="K66" i="4"/>
  <c r="J66" i="4"/>
  <c r="I66" i="4"/>
  <c r="H66" i="4"/>
  <c r="G66" i="4"/>
  <c r="E66" i="4"/>
  <c r="AJ65" i="4"/>
  <c r="AI65" i="4"/>
  <c r="AH65" i="4"/>
  <c r="AG65" i="4"/>
  <c r="AF65" i="4"/>
  <c r="AE65" i="4"/>
  <c r="AD65" i="4"/>
  <c r="AC65" i="4"/>
  <c r="AB65" i="4"/>
  <c r="AA65" i="4"/>
  <c r="Z65" i="4"/>
  <c r="Y65" i="4"/>
  <c r="X65" i="4"/>
  <c r="W65" i="4"/>
  <c r="V65" i="4"/>
  <c r="U65" i="4"/>
  <c r="T65" i="4"/>
  <c r="S65" i="4"/>
  <c r="R65" i="4"/>
  <c r="Q65" i="4"/>
  <c r="P65" i="4"/>
  <c r="O65" i="4"/>
  <c r="N65" i="4"/>
  <c r="M65" i="4"/>
  <c r="L65" i="4"/>
  <c r="K65" i="4"/>
  <c r="J65" i="4"/>
  <c r="I65" i="4"/>
  <c r="H65" i="4"/>
  <c r="G65" i="4"/>
  <c r="E65" i="4"/>
  <c r="AJ64" i="4"/>
  <c r="AI64" i="4"/>
  <c r="AH64" i="4"/>
  <c r="AG64" i="4"/>
  <c r="AF64" i="4"/>
  <c r="AE64" i="4"/>
  <c r="AD64" i="4"/>
  <c r="AC64" i="4"/>
  <c r="AB64" i="4"/>
  <c r="AA64" i="4"/>
  <c r="Z64" i="4"/>
  <c r="Y64" i="4"/>
  <c r="X64" i="4"/>
  <c r="W64" i="4"/>
  <c r="V64" i="4"/>
  <c r="U64" i="4"/>
  <c r="T64" i="4"/>
  <c r="S64" i="4"/>
  <c r="R64" i="4"/>
  <c r="Q64" i="4"/>
  <c r="P64" i="4"/>
  <c r="O64" i="4"/>
  <c r="N64" i="4"/>
  <c r="M64" i="4"/>
  <c r="L64" i="4"/>
  <c r="K64" i="4"/>
  <c r="J64" i="4"/>
  <c r="I64" i="4"/>
  <c r="H64" i="4"/>
  <c r="G64" i="4"/>
  <c r="E64" i="4"/>
  <c r="AJ63" i="4"/>
  <c r="AI63" i="4"/>
  <c r="AH63" i="4"/>
  <c r="AG63" i="4"/>
  <c r="AF63" i="4"/>
  <c r="AE63" i="4"/>
  <c r="AD63" i="4"/>
  <c r="AC63" i="4"/>
  <c r="AB63" i="4"/>
  <c r="AA63" i="4"/>
  <c r="Z63" i="4"/>
  <c r="Y63" i="4"/>
  <c r="X63" i="4"/>
  <c r="W63" i="4"/>
  <c r="V63" i="4"/>
  <c r="U63" i="4"/>
  <c r="T63" i="4"/>
  <c r="S63" i="4"/>
  <c r="R63" i="4"/>
  <c r="Q63" i="4"/>
  <c r="P63" i="4"/>
  <c r="O63" i="4"/>
  <c r="N63" i="4"/>
  <c r="M63" i="4"/>
  <c r="L63" i="4"/>
  <c r="K63" i="4"/>
  <c r="J63" i="4"/>
  <c r="I63" i="4"/>
  <c r="H63" i="4"/>
  <c r="G63" i="4"/>
  <c r="E63" i="4"/>
  <c r="AJ62" i="4"/>
  <c r="AI62" i="4"/>
  <c r="AH62" i="4"/>
  <c r="AG62" i="4"/>
  <c r="AF62" i="4"/>
  <c r="AE62" i="4"/>
  <c r="AD62" i="4"/>
  <c r="AC62" i="4"/>
  <c r="AB62" i="4"/>
  <c r="AA62" i="4"/>
  <c r="Z62" i="4"/>
  <c r="Y62" i="4"/>
  <c r="X62" i="4"/>
  <c r="W62" i="4"/>
  <c r="V62" i="4"/>
  <c r="U62" i="4"/>
  <c r="T62" i="4"/>
  <c r="S62" i="4"/>
  <c r="R62" i="4"/>
  <c r="Q62" i="4"/>
  <c r="P62" i="4"/>
  <c r="O62" i="4"/>
  <c r="N62" i="4"/>
  <c r="M62" i="4"/>
  <c r="L62" i="4"/>
  <c r="K62" i="4"/>
  <c r="J62" i="4"/>
  <c r="I62" i="4"/>
  <c r="H62" i="4"/>
  <c r="G62" i="4"/>
  <c r="AJ61" i="4"/>
  <c r="AI61" i="4"/>
  <c r="AH61" i="4"/>
  <c r="AG61" i="4"/>
  <c r="AF61" i="4"/>
  <c r="AE61" i="4"/>
  <c r="AD61" i="4"/>
  <c r="AC61" i="4"/>
  <c r="AB61" i="4"/>
  <c r="AA61" i="4"/>
  <c r="Z61" i="4"/>
  <c r="Y61" i="4"/>
  <c r="X61" i="4"/>
  <c r="W61" i="4"/>
  <c r="V61" i="4"/>
  <c r="U61" i="4"/>
  <c r="T61" i="4"/>
  <c r="S61" i="4"/>
  <c r="R61" i="4"/>
  <c r="Q61" i="4"/>
  <c r="P61" i="4"/>
  <c r="O61" i="4"/>
  <c r="N61" i="4"/>
  <c r="M61" i="4"/>
  <c r="L61" i="4"/>
  <c r="K61" i="4"/>
  <c r="J61" i="4"/>
  <c r="I61" i="4"/>
  <c r="H61" i="4"/>
  <c r="G61" i="4"/>
  <c r="AJ60" i="4"/>
  <c r="AI60" i="4"/>
  <c r="AH60" i="4"/>
  <c r="AG60" i="4"/>
  <c r="AF60" i="4"/>
  <c r="AE60" i="4"/>
  <c r="AD60" i="4"/>
  <c r="AC60" i="4"/>
  <c r="AB60" i="4"/>
  <c r="AA60" i="4"/>
  <c r="Z60" i="4"/>
  <c r="Y60" i="4"/>
  <c r="X60" i="4"/>
  <c r="W60" i="4"/>
  <c r="V60" i="4"/>
  <c r="U60" i="4"/>
  <c r="T60" i="4"/>
  <c r="S60" i="4"/>
  <c r="R60" i="4"/>
  <c r="Q60" i="4"/>
  <c r="P60" i="4"/>
  <c r="O60" i="4"/>
  <c r="N60" i="4"/>
  <c r="M60" i="4"/>
  <c r="L60" i="4"/>
  <c r="K60" i="4"/>
  <c r="J60" i="4"/>
  <c r="I60" i="4"/>
  <c r="H60" i="4"/>
  <c r="G60" i="4"/>
  <c r="E60" i="4"/>
  <c r="AJ59" i="4"/>
  <c r="AI59" i="4"/>
  <c r="AH59" i="4"/>
  <c r="AG59" i="4"/>
  <c r="AF59" i="4"/>
  <c r="AE59" i="4"/>
  <c r="AD59" i="4"/>
  <c r="AC59" i="4"/>
  <c r="AB59" i="4"/>
  <c r="AA59" i="4"/>
  <c r="Z59" i="4"/>
  <c r="Y59" i="4"/>
  <c r="X59" i="4"/>
  <c r="W59" i="4"/>
  <c r="V59" i="4"/>
  <c r="U59" i="4"/>
  <c r="T59" i="4"/>
  <c r="S59" i="4"/>
  <c r="R59" i="4"/>
  <c r="Q59" i="4"/>
  <c r="P59" i="4"/>
  <c r="O59" i="4"/>
  <c r="N59" i="4"/>
  <c r="M59" i="4"/>
  <c r="L59" i="4"/>
  <c r="K59" i="4"/>
  <c r="J59" i="4"/>
  <c r="I59" i="4"/>
  <c r="H59" i="4"/>
  <c r="G59" i="4"/>
  <c r="E59" i="4"/>
  <c r="AJ58" i="4"/>
  <c r="AI58" i="4"/>
  <c r="AH58" i="4"/>
  <c r="AG58" i="4"/>
  <c r="AF58" i="4"/>
  <c r="AE58" i="4"/>
  <c r="AD58" i="4"/>
  <c r="AC58" i="4"/>
  <c r="AB58" i="4"/>
  <c r="AA58" i="4"/>
  <c r="Z58" i="4"/>
  <c r="Y58" i="4"/>
  <c r="X58" i="4"/>
  <c r="W58" i="4"/>
  <c r="V58" i="4"/>
  <c r="U58" i="4"/>
  <c r="T58" i="4"/>
  <c r="S58" i="4"/>
  <c r="R58" i="4"/>
  <c r="Q58" i="4"/>
  <c r="P58" i="4"/>
  <c r="O58" i="4"/>
  <c r="N58" i="4"/>
  <c r="M58" i="4"/>
  <c r="L58" i="4"/>
  <c r="K58" i="4"/>
  <c r="J58" i="4"/>
  <c r="I58" i="4"/>
  <c r="H58" i="4"/>
  <c r="G58" i="4"/>
  <c r="E58" i="4"/>
  <c r="AJ57" i="4"/>
  <c r="AI57" i="4"/>
  <c r="AH57" i="4"/>
  <c r="AG57" i="4"/>
  <c r="AF57" i="4"/>
  <c r="AE57" i="4"/>
  <c r="AD57" i="4"/>
  <c r="AC57" i="4"/>
  <c r="AB57" i="4"/>
  <c r="AA57" i="4"/>
  <c r="Z57" i="4"/>
  <c r="Y57" i="4"/>
  <c r="X57" i="4"/>
  <c r="W57" i="4"/>
  <c r="V57" i="4"/>
  <c r="U57" i="4"/>
  <c r="T57" i="4"/>
  <c r="S57" i="4"/>
  <c r="R57" i="4"/>
  <c r="Q57" i="4"/>
  <c r="P57" i="4"/>
  <c r="O57" i="4"/>
  <c r="N57" i="4"/>
  <c r="M57" i="4"/>
  <c r="L57" i="4"/>
  <c r="K57" i="4"/>
  <c r="J57" i="4"/>
  <c r="I57" i="4"/>
  <c r="H57" i="4"/>
  <c r="G57" i="4"/>
  <c r="E57" i="4"/>
  <c r="AJ56" i="4"/>
  <c r="AI56" i="4"/>
  <c r="AH56" i="4"/>
  <c r="AG56" i="4"/>
  <c r="AF56" i="4"/>
  <c r="AE56" i="4"/>
  <c r="AD56" i="4"/>
  <c r="AC56" i="4"/>
  <c r="AB56" i="4"/>
  <c r="AA56" i="4"/>
  <c r="Z56" i="4"/>
  <c r="Y56" i="4"/>
  <c r="X56" i="4"/>
  <c r="W56" i="4"/>
  <c r="V56" i="4"/>
  <c r="U56" i="4"/>
  <c r="T56" i="4"/>
  <c r="S56" i="4"/>
  <c r="R56" i="4"/>
  <c r="Q56" i="4"/>
  <c r="P56" i="4"/>
  <c r="O56" i="4"/>
  <c r="N56" i="4"/>
  <c r="M56" i="4"/>
  <c r="L56" i="4"/>
  <c r="K56" i="4"/>
  <c r="J56" i="4"/>
  <c r="I56" i="4"/>
  <c r="H56" i="4"/>
  <c r="G56" i="4"/>
  <c r="E56" i="4"/>
  <c r="AJ55" i="4"/>
  <c r="AI55" i="4"/>
  <c r="AH55" i="4"/>
  <c r="AG55" i="4"/>
  <c r="AF55" i="4"/>
  <c r="AE55" i="4"/>
  <c r="AD55" i="4"/>
  <c r="AC55" i="4"/>
  <c r="AB55" i="4"/>
  <c r="AA55" i="4"/>
  <c r="Z55" i="4"/>
  <c r="Y55" i="4"/>
  <c r="X55" i="4"/>
  <c r="W55" i="4"/>
  <c r="V55" i="4"/>
  <c r="U55" i="4"/>
  <c r="T55" i="4"/>
  <c r="S55" i="4"/>
  <c r="R55" i="4"/>
  <c r="Q55" i="4"/>
  <c r="P55" i="4"/>
  <c r="O55" i="4"/>
  <c r="N55" i="4"/>
  <c r="M55" i="4"/>
  <c r="L55" i="4"/>
  <c r="K55" i="4"/>
  <c r="J55" i="4"/>
  <c r="I55" i="4"/>
  <c r="H55" i="4"/>
  <c r="G55" i="4"/>
  <c r="E55" i="4"/>
  <c r="AJ54" i="4"/>
  <c r="AI54" i="4"/>
  <c r="AH54" i="4"/>
  <c r="AG54" i="4"/>
  <c r="AF54" i="4"/>
  <c r="AE54" i="4"/>
  <c r="AD54" i="4"/>
  <c r="AC54" i="4"/>
  <c r="AB54" i="4"/>
  <c r="AA54" i="4"/>
  <c r="Z54" i="4"/>
  <c r="Y54" i="4"/>
  <c r="X54" i="4"/>
  <c r="W54" i="4"/>
  <c r="V54" i="4"/>
  <c r="U54" i="4"/>
  <c r="T54" i="4"/>
  <c r="S54" i="4"/>
  <c r="R54" i="4"/>
  <c r="Q54" i="4"/>
  <c r="P54" i="4"/>
  <c r="O54" i="4"/>
  <c r="N54" i="4"/>
  <c r="M54" i="4"/>
  <c r="L54" i="4"/>
  <c r="K54" i="4"/>
  <c r="J54" i="4"/>
  <c r="I54" i="4"/>
  <c r="H54" i="4"/>
  <c r="G54" i="4"/>
  <c r="AJ53" i="4"/>
  <c r="AI53" i="4"/>
  <c r="AH53" i="4"/>
  <c r="AG53" i="4"/>
  <c r="AF53" i="4"/>
  <c r="AE53" i="4"/>
  <c r="AD53" i="4"/>
  <c r="AC53" i="4"/>
  <c r="AB53" i="4"/>
  <c r="AA53" i="4"/>
  <c r="Z53" i="4"/>
  <c r="Y53" i="4"/>
  <c r="X53" i="4"/>
  <c r="W53" i="4"/>
  <c r="V53" i="4"/>
  <c r="U53" i="4"/>
  <c r="T53" i="4"/>
  <c r="S53" i="4"/>
  <c r="R53" i="4"/>
  <c r="Q53" i="4"/>
  <c r="P53" i="4"/>
  <c r="O53" i="4"/>
  <c r="N53" i="4"/>
  <c r="M53" i="4"/>
  <c r="L53" i="4"/>
  <c r="K53" i="4"/>
  <c r="J53" i="4"/>
  <c r="I53" i="4"/>
  <c r="H53" i="4"/>
  <c r="G53" i="4"/>
  <c r="E53" i="4"/>
  <c r="AJ52" i="4"/>
  <c r="AI52" i="4"/>
  <c r="AH52" i="4"/>
  <c r="AG52" i="4"/>
  <c r="AF52" i="4"/>
  <c r="AE52" i="4"/>
  <c r="AD52" i="4"/>
  <c r="AC52" i="4"/>
  <c r="AB52" i="4"/>
  <c r="AA52" i="4"/>
  <c r="Z52" i="4"/>
  <c r="Y52" i="4"/>
  <c r="X52" i="4"/>
  <c r="W52" i="4"/>
  <c r="V52" i="4"/>
  <c r="U52" i="4"/>
  <c r="T52" i="4"/>
  <c r="S52" i="4"/>
  <c r="R52" i="4"/>
  <c r="Q52" i="4"/>
  <c r="P52" i="4"/>
  <c r="O52" i="4"/>
  <c r="N52" i="4"/>
  <c r="M52" i="4"/>
  <c r="L52" i="4"/>
  <c r="K52" i="4"/>
  <c r="J52" i="4"/>
  <c r="I52" i="4"/>
  <c r="H52" i="4"/>
  <c r="G52" i="4"/>
  <c r="E52" i="4"/>
  <c r="AJ51" i="4"/>
  <c r="AI51" i="4"/>
  <c r="AH51" i="4"/>
  <c r="AG51" i="4"/>
  <c r="AF51" i="4"/>
  <c r="AE51" i="4"/>
  <c r="AD51" i="4"/>
  <c r="AC51" i="4"/>
  <c r="AB51" i="4"/>
  <c r="AA51" i="4"/>
  <c r="Z51" i="4"/>
  <c r="Y51" i="4"/>
  <c r="X51" i="4"/>
  <c r="W51" i="4"/>
  <c r="V51" i="4"/>
  <c r="U51" i="4"/>
  <c r="T51" i="4"/>
  <c r="S51" i="4"/>
  <c r="R51" i="4"/>
  <c r="Q51" i="4"/>
  <c r="P51" i="4"/>
  <c r="O51" i="4"/>
  <c r="N51" i="4"/>
  <c r="M51" i="4"/>
  <c r="L51" i="4"/>
  <c r="K51" i="4"/>
  <c r="J51" i="4"/>
  <c r="I51" i="4"/>
  <c r="H51" i="4"/>
  <c r="G51" i="4"/>
  <c r="E51" i="4"/>
  <c r="AJ50" i="4"/>
  <c r="AI50" i="4"/>
  <c r="AH50" i="4"/>
  <c r="AG50" i="4"/>
  <c r="AF50" i="4"/>
  <c r="AE50" i="4"/>
  <c r="AD50" i="4"/>
  <c r="AC50" i="4"/>
  <c r="AB50" i="4"/>
  <c r="AA50" i="4"/>
  <c r="Z50" i="4"/>
  <c r="Y50" i="4"/>
  <c r="X50" i="4"/>
  <c r="W50" i="4"/>
  <c r="V50" i="4"/>
  <c r="U50" i="4"/>
  <c r="T50" i="4"/>
  <c r="S50" i="4"/>
  <c r="R50" i="4"/>
  <c r="Q50" i="4"/>
  <c r="P50" i="4"/>
  <c r="O50" i="4"/>
  <c r="N50" i="4"/>
  <c r="M50" i="4"/>
  <c r="L50" i="4"/>
  <c r="K50" i="4"/>
  <c r="J50" i="4"/>
  <c r="I50" i="4"/>
  <c r="H50" i="4"/>
  <c r="G50" i="4"/>
  <c r="E50" i="4"/>
  <c r="AJ49" i="4"/>
  <c r="AI49" i="4"/>
  <c r="AH49" i="4"/>
  <c r="AG49" i="4"/>
  <c r="AF49" i="4"/>
  <c r="AE49" i="4"/>
  <c r="AD49" i="4"/>
  <c r="AC49" i="4"/>
  <c r="AB49" i="4"/>
  <c r="AA49" i="4"/>
  <c r="Z49" i="4"/>
  <c r="Y49" i="4"/>
  <c r="X49" i="4"/>
  <c r="W49" i="4"/>
  <c r="V49" i="4"/>
  <c r="U49" i="4"/>
  <c r="T49" i="4"/>
  <c r="S49" i="4"/>
  <c r="R49" i="4"/>
  <c r="Q49" i="4"/>
  <c r="P49" i="4"/>
  <c r="O49" i="4"/>
  <c r="N49" i="4"/>
  <c r="M49" i="4"/>
  <c r="L49" i="4"/>
  <c r="K49" i="4"/>
  <c r="J49" i="4"/>
  <c r="I49" i="4"/>
  <c r="H49" i="4"/>
  <c r="G49" i="4"/>
  <c r="E49" i="4"/>
  <c r="AJ48" i="4"/>
  <c r="AI48" i="4"/>
  <c r="AH48" i="4"/>
  <c r="AG48" i="4"/>
  <c r="AF48" i="4"/>
  <c r="AE48" i="4"/>
  <c r="AD48" i="4"/>
  <c r="AC48" i="4"/>
  <c r="AB48" i="4"/>
  <c r="AA48" i="4"/>
  <c r="Z48" i="4"/>
  <c r="Y48" i="4"/>
  <c r="X48" i="4"/>
  <c r="W48" i="4"/>
  <c r="V48" i="4"/>
  <c r="U48" i="4"/>
  <c r="T48" i="4"/>
  <c r="S48" i="4"/>
  <c r="R48" i="4"/>
  <c r="Q48" i="4"/>
  <c r="P48" i="4"/>
  <c r="O48" i="4"/>
  <c r="N48" i="4"/>
  <c r="M48" i="4"/>
  <c r="L48" i="4"/>
  <c r="K48" i="4"/>
  <c r="J48" i="4"/>
  <c r="I48" i="4"/>
  <c r="H48" i="4"/>
  <c r="G48" i="4"/>
  <c r="E48" i="4"/>
  <c r="AJ47" i="4"/>
  <c r="AI47" i="4"/>
  <c r="AH47" i="4"/>
  <c r="AG47" i="4"/>
  <c r="AF47" i="4"/>
  <c r="AE47" i="4"/>
  <c r="AD47" i="4"/>
  <c r="AC47" i="4"/>
  <c r="AB47" i="4"/>
  <c r="AA47" i="4"/>
  <c r="Z47" i="4"/>
  <c r="Y47" i="4"/>
  <c r="X47" i="4"/>
  <c r="W47" i="4"/>
  <c r="V47" i="4"/>
  <c r="U47" i="4"/>
  <c r="T47" i="4"/>
  <c r="S47" i="4"/>
  <c r="R47" i="4"/>
  <c r="Q47" i="4"/>
  <c r="P47" i="4"/>
  <c r="O47" i="4"/>
  <c r="N47" i="4"/>
  <c r="M47" i="4"/>
  <c r="L47" i="4"/>
  <c r="K47" i="4"/>
  <c r="J47" i="4"/>
  <c r="I47" i="4"/>
  <c r="H47" i="4"/>
  <c r="G47" i="4"/>
  <c r="E47" i="4"/>
  <c r="AJ46" i="4"/>
  <c r="AI46" i="4"/>
  <c r="AH46" i="4"/>
  <c r="AG46" i="4"/>
  <c r="AF46" i="4"/>
  <c r="AE46" i="4"/>
  <c r="AD46" i="4"/>
  <c r="AC46" i="4"/>
  <c r="AB46" i="4"/>
  <c r="AA46" i="4"/>
  <c r="Z46" i="4"/>
  <c r="Y46" i="4"/>
  <c r="X46" i="4"/>
  <c r="W46" i="4"/>
  <c r="V46" i="4"/>
  <c r="U46" i="4"/>
  <c r="T46" i="4"/>
  <c r="S46" i="4"/>
  <c r="R46" i="4"/>
  <c r="Q46" i="4"/>
  <c r="P46" i="4"/>
  <c r="O46" i="4"/>
  <c r="N46" i="4"/>
  <c r="M46" i="4"/>
  <c r="L46" i="4"/>
  <c r="K46" i="4"/>
  <c r="J46" i="4"/>
  <c r="I46" i="4"/>
  <c r="H46" i="4"/>
  <c r="G46" i="4"/>
  <c r="AJ45" i="4"/>
  <c r="AI45" i="4"/>
  <c r="AH45" i="4"/>
  <c r="AG45" i="4"/>
  <c r="AF45" i="4"/>
  <c r="AE45" i="4"/>
  <c r="AD45" i="4"/>
  <c r="AC45" i="4"/>
  <c r="AB45" i="4"/>
  <c r="AA45" i="4"/>
  <c r="Z45" i="4"/>
  <c r="Y45" i="4"/>
  <c r="X45" i="4"/>
  <c r="W45" i="4"/>
  <c r="V45" i="4"/>
  <c r="U45" i="4"/>
  <c r="T45" i="4"/>
  <c r="S45" i="4"/>
  <c r="R45" i="4"/>
  <c r="Q45" i="4"/>
  <c r="P45" i="4"/>
  <c r="O45" i="4"/>
  <c r="N45" i="4"/>
  <c r="M45" i="4"/>
  <c r="L45" i="4"/>
  <c r="K45" i="4"/>
  <c r="J45" i="4"/>
  <c r="I45" i="4"/>
  <c r="H45" i="4"/>
  <c r="G45" i="4"/>
  <c r="E45" i="4"/>
  <c r="AJ44" i="4"/>
  <c r="AI44" i="4"/>
  <c r="AH44" i="4"/>
  <c r="AG44" i="4"/>
  <c r="AF44" i="4"/>
  <c r="AE44" i="4"/>
  <c r="AD44" i="4"/>
  <c r="AC44" i="4"/>
  <c r="AB44" i="4"/>
  <c r="AA44" i="4"/>
  <c r="Z44" i="4"/>
  <c r="Y44" i="4"/>
  <c r="X44" i="4"/>
  <c r="W44" i="4"/>
  <c r="V44" i="4"/>
  <c r="U44" i="4"/>
  <c r="T44" i="4"/>
  <c r="S44" i="4"/>
  <c r="R44" i="4"/>
  <c r="Q44" i="4"/>
  <c r="P44" i="4"/>
  <c r="O44" i="4"/>
  <c r="N44" i="4"/>
  <c r="M44" i="4"/>
  <c r="L44" i="4"/>
  <c r="K44" i="4"/>
  <c r="J44" i="4"/>
  <c r="I44" i="4"/>
  <c r="H44" i="4"/>
  <c r="G44" i="4"/>
  <c r="E44" i="4"/>
  <c r="AJ43" i="4"/>
  <c r="AI43" i="4"/>
  <c r="AH43" i="4"/>
  <c r="AG43" i="4"/>
  <c r="AF43" i="4"/>
  <c r="AE43" i="4"/>
  <c r="AD43" i="4"/>
  <c r="AC43" i="4"/>
  <c r="AB43" i="4"/>
  <c r="AA43" i="4"/>
  <c r="Z43" i="4"/>
  <c r="Y43" i="4"/>
  <c r="X43" i="4"/>
  <c r="W43" i="4"/>
  <c r="V43" i="4"/>
  <c r="U43" i="4"/>
  <c r="T43" i="4"/>
  <c r="S43" i="4"/>
  <c r="R43" i="4"/>
  <c r="Q43" i="4"/>
  <c r="P43" i="4"/>
  <c r="O43" i="4"/>
  <c r="N43" i="4"/>
  <c r="M43" i="4"/>
  <c r="L43" i="4"/>
  <c r="K43" i="4"/>
  <c r="J43" i="4"/>
  <c r="I43" i="4"/>
  <c r="H43" i="4"/>
  <c r="G43" i="4"/>
  <c r="E43" i="4"/>
  <c r="AJ42" i="4"/>
  <c r="AI42" i="4"/>
  <c r="AH42" i="4"/>
  <c r="AG42" i="4"/>
  <c r="AF42" i="4"/>
  <c r="AE42" i="4"/>
  <c r="AD42" i="4"/>
  <c r="AC42" i="4"/>
  <c r="AB42" i="4"/>
  <c r="AA42" i="4"/>
  <c r="Z42" i="4"/>
  <c r="Y42" i="4"/>
  <c r="X42" i="4"/>
  <c r="W42" i="4"/>
  <c r="V42" i="4"/>
  <c r="U42" i="4"/>
  <c r="T42" i="4"/>
  <c r="S42" i="4"/>
  <c r="R42" i="4"/>
  <c r="Q42" i="4"/>
  <c r="P42" i="4"/>
  <c r="O42" i="4"/>
  <c r="N42" i="4"/>
  <c r="M42" i="4"/>
  <c r="L42" i="4"/>
  <c r="K42" i="4"/>
  <c r="J42" i="4"/>
  <c r="I42" i="4"/>
  <c r="H42" i="4"/>
  <c r="G42" i="4"/>
  <c r="E42" i="4"/>
  <c r="AJ41" i="4"/>
  <c r="AI41" i="4"/>
  <c r="AH41" i="4"/>
  <c r="AG41" i="4"/>
  <c r="AF41" i="4"/>
  <c r="AE41" i="4"/>
  <c r="AD41" i="4"/>
  <c r="AC41" i="4"/>
  <c r="AB41" i="4"/>
  <c r="AA41" i="4"/>
  <c r="Z41" i="4"/>
  <c r="Y41" i="4"/>
  <c r="X41" i="4"/>
  <c r="W41" i="4"/>
  <c r="V41" i="4"/>
  <c r="U41" i="4"/>
  <c r="T41" i="4"/>
  <c r="S41" i="4"/>
  <c r="R41" i="4"/>
  <c r="Q41" i="4"/>
  <c r="P41" i="4"/>
  <c r="O41" i="4"/>
  <c r="N41" i="4"/>
  <c r="M41" i="4"/>
  <c r="L41" i="4"/>
  <c r="K41" i="4"/>
  <c r="J41" i="4"/>
  <c r="I41" i="4"/>
  <c r="H41" i="4"/>
  <c r="G41" i="4"/>
  <c r="AJ40" i="4"/>
  <c r="AI40" i="4"/>
  <c r="AH40" i="4"/>
  <c r="AG40" i="4"/>
  <c r="AF40" i="4"/>
  <c r="AE40" i="4"/>
  <c r="AD40" i="4"/>
  <c r="AC40" i="4"/>
  <c r="AB40" i="4"/>
  <c r="AA40" i="4"/>
  <c r="Z40" i="4"/>
  <c r="Y40" i="4"/>
  <c r="X40" i="4"/>
  <c r="W40" i="4"/>
  <c r="V40" i="4"/>
  <c r="U40" i="4"/>
  <c r="T40" i="4"/>
  <c r="S40" i="4"/>
  <c r="R40" i="4"/>
  <c r="Q40" i="4"/>
  <c r="P40" i="4"/>
  <c r="O40" i="4"/>
  <c r="N40" i="4"/>
  <c r="M40" i="4"/>
  <c r="L40" i="4"/>
  <c r="K40" i="4"/>
  <c r="J40" i="4"/>
  <c r="I40" i="4"/>
  <c r="H40" i="4"/>
  <c r="G40" i="4"/>
  <c r="E40" i="4"/>
  <c r="AJ39" i="4"/>
  <c r="AI39" i="4"/>
  <c r="AH39" i="4"/>
  <c r="AG39" i="4"/>
  <c r="AF39" i="4"/>
  <c r="AE39" i="4"/>
  <c r="AD39" i="4"/>
  <c r="AC39" i="4"/>
  <c r="AB39" i="4"/>
  <c r="AA39" i="4"/>
  <c r="Z39" i="4"/>
  <c r="Y39" i="4"/>
  <c r="X39" i="4"/>
  <c r="W39" i="4"/>
  <c r="V39" i="4"/>
  <c r="U39" i="4"/>
  <c r="T39" i="4"/>
  <c r="S39" i="4"/>
  <c r="R39" i="4"/>
  <c r="Q39" i="4"/>
  <c r="P39" i="4"/>
  <c r="O39" i="4"/>
  <c r="N39" i="4"/>
  <c r="M39" i="4"/>
  <c r="L39" i="4"/>
  <c r="K39" i="4"/>
  <c r="J39" i="4"/>
  <c r="I39" i="4"/>
  <c r="H39" i="4"/>
  <c r="G39" i="4"/>
  <c r="E39" i="4"/>
  <c r="AJ38" i="4"/>
  <c r="AI38" i="4"/>
  <c r="AH38" i="4"/>
  <c r="AG38" i="4"/>
  <c r="AF38" i="4"/>
  <c r="AE38" i="4"/>
  <c r="AD38" i="4"/>
  <c r="AC38" i="4"/>
  <c r="AB38" i="4"/>
  <c r="AA38" i="4"/>
  <c r="Z38" i="4"/>
  <c r="Y38" i="4"/>
  <c r="X38" i="4"/>
  <c r="W38" i="4"/>
  <c r="V38" i="4"/>
  <c r="U38" i="4"/>
  <c r="T38" i="4"/>
  <c r="S38" i="4"/>
  <c r="R38" i="4"/>
  <c r="Q38" i="4"/>
  <c r="P38" i="4"/>
  <c r="O38" i="4"/>
  <c r="N38" i="4"/>
  <c r="M38" i="4"/>
  <c r="L38" i="4"/>
  <c r="K38" i="4"/>
  <c r="J38" i="4"/>
  <c r="I38" i="4"/>
  <c r="H38" i="4"/>
  <c r="G38" i="4"/>
  <c r="E38" i="4"/>
  <c r="AJ37" i="4"/>
  <c r="AI37" i="4"/>
  <c r="AH37" i="4"/>
  <c r="AG37" i="4"/>
  <c r="AF37" i="4"/>
  <c r="AE37" i="4"/>
  <c r="AD37" i="4"/>
  <c r="AC37" i="4"/>
  <c r="AB37" i="4"/>
  <c r="AA37" i="4"/>
  <c r="Z37" i="4"/>
  <c r="Y37" i="4"/>
  <c r="X37" i="4"/>
  <c r="W37" i="4"/>
  <c r="V37" i="4"/>
  <c r="U37" i="4"/>
  <c r="T37" i="4"/>
  <c r="S37" i="4"/>
  <c r="R37" i="4"/>
  <c r="Q37" i="4"/>
  <c r="P37" i="4"/>
  <c r="O37" i="4"/>
  <c r="N37" i="4"/>
  <c r="M37" i="4"/>
  <c r="L37" i="4"/>
  <c r="K37" i="4"/>
  <c r="J37" i="4"/>
  <c r="I37" i="4"/>
  <c r="H37" i="4"/>
  <c r="G37" i="4"/>
  <c r="AJ36" i="4"/>
  <c r="AI36" i="4"/>
  <c r="AH36" i="4"/>
  <c r="AG36" i="4"/>
  <c r="AF36" i="4"/>
  <c r="AE36" i="4"/>
  <c r="AD36" i="4"/>
  <c r="AC36" i="4"/>
  <c r="AB36" i="4"/>
  <c r="AA36" i="4"/>
  <c r="Z36" i="4"/>
  <c r="Y36" i="4"/>
  <c r="X36" i="4"/>
  <c r="W36" i="4"/>
  <c r="V36" i="4"/>
  <c r="U36" i="4"/>
  <c r="T36" i="4"/>
  <c r="S36" i="4"/>
  <c r="R36" i="4"/>
  <c r="Q36" i="4"/>
  <c r="P36" i="4"/>
  <c r="O36" i="4"/>
  <c r="N36" i="4"/>
  <c r="M36" i="4"/>
  <c r="L36" i="4"/>
  <c r="K36" i="4"/>
  <c r="J36" i="4"/>
  <c r="I36" i="4"/>
  <c r="H36" i="4"/>
  <c r="G36" i="4"/>
  <c r="E36" i="4"/>
  <c r="AJ35" i="4"/>
  <c r="AI35" i="4"/>
  <c r="AH35" i="4"/>
  <c r="AG35" i="4"/>
  <c r="AF35" i="4"/>
  <c r="AE35" i="4"/>
  <c r="AD35" i="4"/>
  <c r="AC35" i="4"/>
  <c r="AB35" i="4"/>
  <c r="AA35" i="4"/>
  <c r="Z35" i="4"/>
  <c r="Y35" i="4"/>
  <c r="X35" i="4"/>
  <c r="W35" i="4"/>
  <c r="V35" i="4"/>
  <c r="U35" i="4"/>
  <c r="T35" i="4"/>
  <c r="S35" i="4"/>
  <c r="R35" i="4"/>
  <c r="Q35" i="4"/>
  <c r="P35" i="4"/>
  <c r="O35" i="4"/>
  <c r="N35" i="4"/>
  <c r="M35" i="4"/>
  <c r="L35" i="4"/>
  <c r="K35" i="4"/>
  <c r="J35" i="4"/>
  <c r="I35" i="4"/>
  <c r="H35" i="4"/>
  <c r="G35" i="4"/>
  <c r="E35" i="4"/>
  <c r="AJ34" i="4"/>
  <c r="AI34" i="4"/>
  <c r="AH34" i="4"/>
  <c r="AG34" i="4"/>
  <c r="AF34" i="4"/>
  <c r="AE34" i="4"/>
  <c r="AD34" i="4"/>
  <c r="AC34" i="4"/>
  <c r="AB34" i="4"/>
  <c r="AA34" i="4"/>
  <c r="Z34" i="4"/>
  <c r="Y34" i="4"/>
  <c r="X34" i="4"/>
  <c r="W34" i="4"/>
  <c r="V34" i="4"/>
  <c r="U34" i="4"/>
  <c r="T34" i="4"/>
  <c r="S34" i="4"/>
  <c r="R34" i="4"/>
  <c r="Q34" i="4"/>
  <c r="P34" i="4"/>
  <c r="O34" i="4"/>
  <c r="N34" i="4"/>
  <c r="M34" i="4"/>
  <c r="L34" i="4"/>
  <c r="K34" i="4"/>
  <c r="J34" i="4"/>
  <c r="I34" i="4"/>
  <c r="H34" i="4"/>
  <c r="G34" i="4"/>
  <c r="E34" i="4"/>
  <c r="AJ33" i="4"/>
  <c r="AI33" i="4"/>
  <c r="AH33" i="4"/>
  <c r="AG33" i="4"/>
  <c r="AF33" i="4"/>
  <c r="AE33" i="4"/>
  <c r="AD33" i="4"/>
  <c r="AC33" i="4"/>
  <c r="AB33" i="4"/>
  <c r="AA33" i="4"/>
  <c r="Z33" i="4"/>
  <c r="Y33" i="4"/>
  <c r="X33" i="4"/>
  <c r="W33" i="4"/>
  <c r="V33" i="4"/>
  <c r="U33" i="4"/>
  <c r="T33" i="4"/>
  <c r="S33" i="4"/>
  <c r="R33" i="4"/>
  <c r="Q33" i="4"/>
  <c r="P33" i="4"/>
  <c r="O33" i="4"/>
  <c r="N33" i="4"/>
  <c r="M33" i="4"/>
  <c r="L33" i="4"/>
  <c r="K33" i="4"/>
  <c r="J33" i="4"/>
  <c r="I33" i="4"/>
  <c r="H33" i="4"/>
  <c r="G33" i="4"/>
  <c r="E33" i="4"/>
  <c r="AJ32" i="4"/>
  <c r="AI32" i="4"/>
  <c r="AH32" i="4"/>
  <c r="AG32" i="4"/>
  <c r="AF32" i="4"/>
  <c r="AE32" i="4"/>
  <c r="AD32" i="4"/>
  <c r="AC32" i="4"/>
  <c r="AB32" i="4"/>
  <c r="AA32" i="4"/>
  <c r="Z32" i="4"/>
  <c r="Y32" i="4"/>
  <c r="X32" i="4"/>
  <c r="W32" i="4"/>
  <c r="V32" i="4"/>
  <c r="U32" i="4"/>
  <c r="T32" i="4"/>
  <c r="S32" i="4"/>
  <c r="R32" i="4"/>
  <c r="Q32" i="4"/>
  <c r="P32" i="4"/>
  <c r="O32" i="4"/>
  <c r="N32" i="4"/>
  <c r="M32" i="4"/>
  <c r="L32" i="4"/>
  <c r="K32" i="4"/>
  <c r="J32" i="4"/>
  <c r="I32" i="4"/>
  <c r="H32" i="4"/>
  <c r="G32" i="4"/>
  <c r="E32" i="4"/>
  <c r="AJ31" i="4"/>
  <c r="AI31" i="4"/>
  <c r="AH31" i="4"/>
  <c r="AG31" i="4"/>
  <c r="AF31" i="4"/>
  <c r="AE31" i="4"/>
  <c r="AD31" i="4"/>
  <c r="AC31" i="4"/>
  <c r="AB31" i="4"/>
  <c r="AA31" i="4"/>
  <c r="Z31" i="4"/>
  <c r="Y31" i="4"/>
  <c r="X31" i="4"/>
  <c r="W31" i="4"/>
  <c r="V31" i="4"/>
  <c r="U31" i="4"/>
  <c r="T31" i="4"/>
  <c r="S31" i="4"/>
  <c r="R31" i="4"/>
  <c r="Q31" i="4"/>
  <c r="P31" i="4"/>
  <c r="O31" i="4"/>
  <c r="N31" i="4"/>
  <c r="M31" i="4"/>
  <c r="L31" i="4"/>
  <c r="K31" i="4"/>
  <c r="J31" i="4"/>
  <c r="I31" i="4"/>
  <c r="H31" i="4"/>
  <c r="G31" i="4"/>
  <c r="E31" i="4"/>
  <c r="AJ30" i="4"/>
  <c r="AI30" i="4"/>
  <c r="AH30" i="4"/>
  <c r="AG30" i="4"/>
  <c r="AF30" i="4"/>
  <c r="AE30" i="4"/>
  <c r="AD30" i="4"/>
  <c r="AC30" i="4"/>
  <c r="AB30" i="4"/>
  <c r="AA30" i="4"/>
  <c r="Z30" i="4"/>
  <c r="Y30" i="4"/>
  <c r="X30" i="4"/>
  <c r="W30" i="4"/>
  <c r="V30" i="4"/>
  <c r="U30" i="4"/>
  <c r="T30" i="4"/>
  <c r="S30" i="4"/>
  <c r="R30" i="4"/>
  <c r="Q30" i="4"/>
  <c r="P30" i="4"/>
  <c r="O30" i="4"/>
  <c r="N30" i="4"/>
  <c r="M30" i="4"/>
  <c r="L30" i="4"/>
  <c r="K30" i="4"/>
  <c r="J30" i="4"/>
  <c r="I30" i="4"/>
  <c r="H30" i="4"/>
  <c r="G30" i="4"/>
  <c r="AJ29" i="4"/>
  <c r="AI29" i="4"/>
  <c r="AH29" i="4"/>
  <c r="AG29" i="4"/>
  <c r="AF29" i="4"/>
  <c r="AE29" i="4"/>
  <c r="AD29" i="4"/>
  <c r="AC29" i="4"/>
  <c r="AB29" i="4"/>
  <c r="AA29" i="4"/>
  <c r="Z29" i="4"/>
  <c r="Y29" i="4"/>
  <c r="X29" i="4"/>
  <c r="W29" i="4"/>
  <c r="V29" i="4"/>
  <c r="U29" i="4"/>
  <c r="T29" i="4"/>
  <c r="S29" i="4"/>
  <c r="R29" i="4"/>
  <c r="Q29" i="4"/>
  <c r="P29" i="4"/>
  <c r="O29" i="4"/>
  <c r="N29" i="4"/>
  <c r="M29" i="4"/>
  <c r="L29" i="4"/>
  <c r="K29" i="4"/>
  <c r="J29" i="4"/>
  <c r="I29" i="4"/>
  <c r="H29" i="4"/>
  <c r="G29" i="4"/>
  <c r="E29" i="4"/>
  <c r="AJ28" i="4"/>
  <c r="AI28" i="4"/>
  <c r="AH28" i="4"/>
  <c r="AG28" i="4"/>
  <c r="AF28" i="4"/>
  <c r="AE28" i="4"/>
  <c r="AD28" i="4"/>
  <c r="AC28" i="4"/>
  <c r="AB28" i="4"/>
  <c r="AA28" i="4"/>
  <c r="Z28" i="4"/>
  <c r="Y28" i="4"/>
  <c r="X28" i="4"/>
  <c r="W28" i="4"/>
  <c r="V28" i="4"/>
  <c r="U28" i="4"/>
  <c r="T28" i="4"/>
  <c r="S28" i="4"/>
  <c r="R28" i="4"/>
  <c r="Q28" i="4"/>
  <c r="P28" i="4"/>
  <c r="O28" i="4"/>
  <c r="N28" i="4"/>
  <c r="M28" i="4"/>
  <c r="L28" i="4"/>
  <c r="K28" i="4"/>
  <c r="J28" i="4"/>
  <c r="I28" i="4"/>
  <c r="H28" i="4"/>
  <c r="G28" i="4"/>
  <c r="E28" i="4"/>
  <c r="AJ27" i="4"/>
  <c r="AI27" i="4"/>
  <c r="AH27" i="4"/>
  <c r="AG27" i="4"/>
  <c r="AF27" i="4"/>
  <c r="AE27" i="4"/>
  <c r="AD27" i="4"/>
  <c r="AC27" i="4"/>
  <c r="AB27" i="4"/>
  <c r="AA27" i="4"/>
  <c r="Z27" i="4"/>
  <c r="Y27" i="4"/>
  <c r="X27" i="4"/>
  <c r="W27" i="4"/>
  <c r="V27" i="4"/>
  <c r="U27" i="4"/>
  <c r="T27" i="4"/>
  <c r="S27" i="4"/>
  <c r="R27" i="4"/>
  <c r="Q27" i="4"/>
  <c r="P27" i="4"/>
  <c r="O27" i="4"/>
  <c r="N27" i="4"/>
  <c r="M27" i="4"/>
  <c r="L27" i="4"/>
  <c r="K27" i="4"/>
  <c r="J27" i="4"/>
  <c r="I27" i="4"/>
  <c r="H27" i="4"/>
  <c r="G27" i="4"/>
  <c r="AJ26" i="4"/>
  <c r="AI26" i="4"/>
  <c r="AH26" i="4"/>
  <c r="AG26" i="4"/>
  <c r="AF26" i="4"/>
  <c r="AE26" i="4"/>
  <c r="AD26" i="4"/>
  <c r="AC26" i="4"/>
  <c r="AB26" i="4"/>
  <c r="AA26" i="4"/>
  <c r="Z26" i="4"/>
  <c r="Y26" i="4"/>
  <c r="X26" i="4"/>
  <c r="W26" i="4"/>
  <c r="V26" i="4"/>
  <c r="U26" i="4"/>
  <c r="T26" i="4"/>
  <c r="S26" i="4"/>
  <c r="R26" i="4"/>
  <c r="Q26" i="4"/>
  <c r="P26" i="4"/>
  <c r="O26" i="4"/>
  <c r="N26" i="4"/>
  <c r="M26" i="4"/>
  <c r="L26" i="4"/>
  <c r="K26" i="4"/>
  <c r="J26" i="4"/>
  <c r="I26" i="4"/>
  <c r="H26" i="4"/>
  <c r="G26" i="4"/>
  <c r="E26" i="4"/>
  <c r="AJ24" i="4"/>
  <c r="AI24" i="4"/>
  <c r="AH24" i="4"/>
  <c r="AG24" i="4"/>
  <c r="AF24" i="4"/>
  <c r="AE24" i="4"/>
  <c r="AD24" i="4"/>
  <c r="AC24" i="4"/>
  <c r="AB24" i="4"/>
  <c r="AA24" i="4"/>
  <c r="Z24" i="4"/>
  <c r="Y24" i="4"/>
  <c r="X24" i="4"/>
  <c r="W24" i="4"/>
  <c r="V24" i="4"/>
  <c r="U24" i="4"/>
  <c r="T24" i="4"/>
  <c r="S24" i="4"/>
  <c r="R24" i="4"/>
  <c r="Q24" i="4"/>
  <c r="P24" i="4"/>
  <c r="O24" i="4"/>
  <c r="N24" i="4"/>
  <c r="M24" i="4"/>
  <c r="L24" i="4"/>
  <c r="K24" i="4"/>
  <c r="J24" i="4"/>
  <c r="I24" i="4"/>
  <c r="H24" i="4"/>
  <c r="G24" i="4"/>
  <c r="E24" i="4"/>
  <c r="AJ23" i="4"/>
  <c r="AI23" i="4"/>
  <c r="AH23" i="4"/>
  <c r="AG23" i="4"/>
  <c r="AF23" i="4"/>
  <c r="AE23" i="4"/>
  <c r="AD23" i="4"/>
  <c r="AC23" i="4"/>
  <c r="AB23" i="4"/>
  <c r="AA23" i="4"/>
  <c r="Z23" i="4"/>
  <c r="Y23" i="4"/>
  <c r="X23" i="4"/>
  <c r="W23" i="4"/>
  <c r="V23" i="4"/>
  <c r="U23" i="4"/>
  <c r="T23" i="4"/>
  <c r="S23" i="4"/>
  <c r="R23" i="4"/>
  <c r="Q23" i="4"/>
  <c r="P23" i="4"/>
  <c r="O23" i="4"/>
  <c r="N23" i="4"/>
  <c r="M23" i="4"/>
  <c r="L23" i="4"/>
  <c r="K23" i="4"/>
  <c r="J23" i="4"/>
  <c r="I23" i="4"/>
  <c r="H23" i="4"/>
  <c r="G23" i="4"/>
  <c r="E23" i="4"/>
  <c r="AJ22" i="4"/>
  <c r="AI22" i="4"/>
  <c r="AH22" i="4"/>
  <c r="AG22" i="4"/>
  <c r="AF22" i="4"/>
  <c r="AE22" i="4"/>
  <c r="AD22" i="4"/>
  <c r="AC22" i="4"/>
  <c r="AB22" i="4"/>
  <c r="AA22" i="4"/>
  <c r="Z22" i="4"/>
  <c r="Y22" i="4"/>
  <c r="X22" i="4"/>
  <c r="W22" i="4"/>
  <c r="V22" i="4"/>
  <c r="U22" i="4"/>
  <c r="T22" i="4"/>
  <c r="S22" i="4"/>
  <c r="R22" i="4"/>
  <c r="Q22" i="4"/>
  <c r="P22" i="4"/>
  <c r="O22" i="4"/>
  <c r="N22" i="4"/>
  <c r="M22" i="4"/>
  <c r="L22" i="4"/>
  <c r="K22" i="4"/>
  <c r="J22" i="4"/>
  <c r="I22" i="4"/>
  <c r="H22" i="4"/>
  <c r="G22" i="4"/>
  <c r="E22" i="4"/>
  <c r="AJ21" i="4"/>
  <c r="AI21" i="4"/>
  <c r="AH21" i="4"/>
  <c r="AG21" i="4"/>
  <c r="AF21" i="4"/>
  <c r="AE21" i="4"/>
  <c r="AD21" i="4"/>
  <c r="AC21" i="4"/>
  <c r="AB21" i="4"/>
  <c r="AA21" i="4"/>
  <c r="Z21" i="4"/>
  <c r="Y21" i="4"/>
  <c r="X21" i="4"/>
  <c r="W21" i="4"/>
  <c r="V21" i="4"/>
  <c r="U21" i="4"/>
  <c r="T21" i="4"/>
  <c r="S21" i="4"/>
  <c r="R21" i="4"/>
  <c r="Q21" i="4"/>
  <c r="P21" i="4"/>
  <c r="O21" i="4"/>
  <c r="N21" i="4"/>
  <c r="M21" i="4"/>
  <c r="L21" i="4"/>
  <c r="K21" i="4"/>
  <c r="J21" i="4"/>
  <c r="I21" i="4"/>
  <c r="H21" i="4"/>
  <c r="G21" i="4"/>
  <c r="E21" i="4"/>
  <c r="AJ20" i="4"/>
  <c r="AI20" i="4"/>
  <c r="AH20" i="4"/>
  <c r="AG20" i="4"/>
  <c r="AF20" i="4"/>
  <c r="AE20" i="4"/>
  <c r="AD20" i="4"/>
  <c r="AC20" i="4"/>
  <c r="AB20" i="4"/>
  <c r="AA20" i="4"/>
  <c r="Z20" i="4"/>
  <c r="Y20" i="4"/>
  <c r="X20" i="4"/>
  <c r="W20" i="4"/>
  <c r="V20" i="4"/>
  <c r="U20" i="4"/>
  <c r="T20" i="4"/>
  <c r="S20" i="4"/>
  <c r="R20" i="4"/>
  <c r="Q20" i="4"/>
  <c r="P20" i="4"/>
  <c r="O20" i="4"/>
  <c r="N20" i="4"/>
  <c r="M20" i="4"/>
  <c r="L20" i="4"/>
  <c r="K20" i="4"/>
  <c r="J20" i="4"/>
  <c r="I20" i="4"/>
  <c r="H20" i="4"/>
  <c r="G20" i="4"/>
  <c r="E20" i="4"/>
  <c r="AJ19" i="4"/>
  <c r="AI19" i="4"/>
  <c r="AH19" i="4"/>
  <c r="AG19" i="4"/>
  <c r="AF19" i="4"/>
  <c r="AE19" i="4"/>
  <c r="AD19" i="4"/>
  <c r="AC19" i="4"/>
  <c r="AB19" i="4"/>
  <c r="AA19" i="4"/>
  <c r="Z19" i="4"/>
  <c r="Y19" i="4"/>
  <c r="X19" i="4"/>
  <c r="W19" i="4"/>
  <c r="V19" i="4"/>
  <c r="U19" i="4"/>
  <c r="T19" i="4"/>
  <c r="S19" i="4"/>
  <c r="R19" i="4"/>
  <c r="Q19" i="4"/>
  <c r="P19" i="4"/>
  <c r="O19" i="4"/>
  <c r="N19" i="4"/>
  <c r="M19" i="4"/>
  <c r="L19" i="4"/>
  <c r="K19" i="4"/>
  <c r="J19" i="4"/>
  <c r="I19" i="4"/>
  <c r="H19" i="4"/>
  <c r="G19" i="4"/>
  <c r="E19" i="4"/>
  <c r="AJ18" i="4"/>
  <c r="AI18" i="4"/>
  <c r="AH18" i="4"/>
  <c r="AG18" i="4"/>
  <c r="AF18" i="4"/>
  <c r="AE18" i="4"/>
  <c r="AD18" i="4"/>
  <c r="AC18" i="4"/>
  <c r="AB18" i="4"/>
  <c r="AA18" i="4"/>
  <c r="Z18" i="4"/>
  <c r="Y18" i="4"/>
  <c r="X18" i="4"/>
  <c r="W18" i="4"/>
  <c r="V18" i="4"/>
  <c r="U18" i="4"/>
  <c r="T18" i="4"/>
  <c r="S18" i="4"/>
  <c r="R18" i="4"/>
  <c r="Q18" i="4"/>
  <c r="P18" i="4"/>
  <c r="O18" i="4"/>
  <c r="N18" i="4"/>
  <c r="M18" i="4"/>
  <c r="L18" i="4"/>
  <c r="K18" i="4"/>
  <c r="J18" i="4"/>
  <c r="I18" i="4"/>
  <c r="H18" i="4"/>
  <c r="G18" i="4"/>
  <c r="AJ17" i="4"/>
  <c r="AI17" i="4"/>
  <c r="AH17" i="4"/>
  <c r="AG17" i="4"/>
  <c r="AF17" i="4"/>
  <c r="AE17" i="4"/>
  <c r="AD17" i="4"/>
  <c r="AC17" i="4"/>
  <c r="AB17" i="4"/>
  <c r="AA17" i="4"/>
  <c r="Z17" i="4"/>
  <c r="Y17" i="4"/>
  <c r="X17" i="4"/>
  <c r="W17" i="4"/>
  <c r="V17" i="4"/>
  <c r="U17" i="4"/>
  <c r="T17" i="4"/>
  <c r="S17" i="4"/>
  <c r="R17" i="4"/>
  <c r="Q17" i="4"/>
  <c r="P17" i="4"/>
  <c r="O17" i="4"/>
  <c r="N17" i="4"/>
  <c r="M17" i="4"/>
  <c r="L17" i="4"/>
  <c r="K17" i="4"/>
  <c r="J17" i="4"/>
  <c r="I17" i="4"/>
  <c r="H17" i="4"/>
  <c r="G17" i="4"/>
  <c r="E17" i="4"/>
  <c r="AJ16" i="4"/>
  <c r="AI16" i="4"/>
  <c r="AH16" i="4"/>
  <c r="AG16" i="4"/>
  <c r="AF16" i="4"/>
  <c r="AE16" i="4"/>
  <c r="AD16" i="4"/>
  <c r="AC16" i="4"/>
  <c r="AB16" i="4"/>
  <c r="AA16" i="4"/>
  <c r="Z16" i="4"/>
  <c r="Y16" i="4"/>
  <c r="X16" i="4"/>
  <c r="W16" i="4"/>
  <c r="V16" i="4"/>
  <c r="U16" i="4"/>
  <c r="T16" i="4"/>
  <c r="S16" i="4"/>
  <c r="R16" i="4"/>
  <c r="Q16" i="4"/>
  <c r="P16" i="4"/>
  <c r="O16" i="4"/>
  <c r="N16" i="4"/>
  <c r="M16" i="4"/>
  <c r="L16" i="4"/>
  <c r="K16" i="4"/>
  <c r="J16" i="4"/>
  <c r="I16" i="4"/>
  <c r="H16" i="4"/>
  <c r="G16" i="4"/>
  <c r="AJ15" i="4"/>
  <c r="AI15" i="4"/>
  <c r="AH15" i="4"/>
  <c r="AG15" i="4"/>
  <c r="AF15" i="4"/>
  <c r="AE15" i="4"/>
  <c r="AD15" i="4"/>
  <c r="AC15" i="4"/>
  <c r="AB15" i="4"/>
  <c r="AA15" i="4"/>
  <c r="Z15" i="4"/>
  <c r="Y15" i="4"/>
  <c r="X15" i="4"/>
  <c r="W15" i="4"/>
  <c r="V15" i="4"/>
  <c r="U15" i="4"/>
  <c r="T15" i="4"/>
  <c r="S15" i="4"/>
  <c r="R15" i="4"/>
  <c r="Q15" i="4"/>
  <c r="P15" i="4"/>
  <c r="O15" i="4"/>
  <c r="N15" i="4"/>
  <c r="M15" i="4"/>
  <c r="L15" i="4"/>
  <c r="K15" i="4"/>
  <c r="J15" i="4"/>
  <c r="I15" i="4"/>
  <c r="H15" i="4"/>
  <c r="G15" i="4"/>
  <c r="E15" i="4"/>
  <c r="AJ14" i="4"/>
  <c r="AI14" i="4"/>
  <c r="AH14" i="4"/>
  <c r="AG14" i="4"/>
  <c r="AF14" i="4"/>
  <c r="AE14" i="4"/>
  <c r="AD14" i="4"/>
  <c r="AC14" i="4"/>
  <c r="AB14" i="4"/>
  <c r="AA14" i="4"/>
  <c r="Z14" i="4"/>
  <c r="Y14" i="4"/>
  <c r="X14" i="4"/>
  <c r="W14" i="4"/>
  <c r="V14" i="4"/>
  <c r="U14" i="4"/>
  <c r="T14" i="4"/>
  <c r="S14" i="4"/>
  <c r="R14" i="4"/>
  <c r="Q14" i="4"/>
  <c r="P14" i="4"/>
  <c r="O14" i="4"/>
  <c r="N14" i="4"/>
  <c r="M14" i="4"/>
  <c r="L14" i="4"/>
  <c r="K14" i="4"/>
  <c r="J14" i="4"/>
  <c r="I14" i="4"/>
  <c r="H14" i="4"/>
  <c r="G14" i="4"/>
  <c r="E14" i="4"/>
  <c r="AJ13" i="4"/>
  <c r="AI13" i="4"/>
  <c r="AH13" i="4"/>
  <c r="AG13" i="4"/>
  <c r="AF13" i="4"/>
  <c r="AE13" i="4"/>
  <c r="AD13" i="4"/>
  <c r="AC13" i="4"/>
  <c r="AB13" i="4"/>
  <c r="AA13" i="4"/>
  <c r="Z13" i="4"/>
  <c r="Y13" i="4"/>
  <c r="X13" i="4"/>
  <c r="W13" i="4"/>
  <c r="V13" i="4"/>
  <c r="U13" i="4"/>
  <c r="T13" i="4"/>
  <c r="S13" i="4"/>
  <c r="R13" i="4"/>
  <c r="Q13" i="4"/>
  <c r="P13" i="4"/>
  <c r="O13" i="4"/>
  <c r="N13" i="4"/>
  <c r="M13" i="4"/>
  <c r="L13" i="4"/>
  <c r="K13" i="4"/>
  <c r="J13" i="4"/>
  <c r="I13" i="4"/>
  <c r="H13" i="4"/>
  <c r="G13" i="4"/>
  <c r="E13" i="4"/>
  <c r="AJ12" i="4"/>
  <c r="AI12" i="4"/>
  <c r="AH12" i="4"/>
  <c r="AG12" i="4"/>
  <c r="AF12" i="4"/>
  <c r="AE12" i="4"/>
  <c r="AD12" i="4"/>
  <c r="AC12" i="4"/>
  <c r="AB12" i="4"/>
  <c r="AA12" i="4"/>
  <c r="Z12" i="4"/>
  <c r="Y12" i="4"/>
  <c r="X12" i="4"/>
  <c r="W12" i="4"/>
  <c r="V12" i="4"/>
  <c r="U12" i="4"/>
  <c r="T12" i="4"/>
  <c r="S12" i="4"/>
  <c r="R12" i="4"/>
  <c r="Q12" i="4"/>
  <c r="P12" i="4"/>
  <c r="O12" i="4"/>
  <c r="N12" i="4"/>
  <c r="M12" i="4"/>
  <c r="L12" i="4"/>
  <c r="K12" i="4"/>
  <c r="J12" i="4"/>
  <c r="I12" i="4"/>
  <c r="H12" i="4"/>
  <c r="G12" i="4"/>
  <c r="E12" i="4"/>
  <c r="AJ11" i="4"/>
  <c r="AI11" i="4"/>
  <c r="AH11" i="4"/>
  <c r="AG11" i="4"/>
  <c r="AF11" i="4"/>
  <c r="AE11" i="4"/>
  <c r="AD11" i="4"/>
  <c r="AC11" i="4"/>
  <c r="AB11" i="4"/>
  <c r="AA11" i="4"/>
  <c r="Z11" i="4"/>
  <c r="Y11" i="4"/>
  <c r="X11" i="4"/>
  <c r="W11" i="4"/>
  <c r="V11" i="4"/>
  <c r="U11" i="4"/>
  <c r="T11" i="4"/>
  <c r="S11" i="4"/>
  <c r="R11" i="4"/>
  <c r="Q11" i="4"/>
  <c r="P11" i="4"/>
  <c r="O11" i="4"/>
  <c r="N11" i="4"/>
  <c r="M11" i="4"/>
  <c r="L11" i="4"/>
  <c r="K11" i="4"/>
  <c r="J11" i="4"/>
  <c r="I11" i="4"/>
  <c r="H11" i="4"/>
  <c r="G11" i="4"/>
  <c r="E11" i="4"/>
  <c r="AJ10" i="4"/>
  <c r="AI10" i="4"/>
  <c r="AH10" i="4"/>
  <c r="AG10" i="4"/>
  <c r="AF10" i="4"/>
  <c r="AE10" i="4"/>
  <c r="AD10" i="4"/>
  <c r="AC10" i="4"/>
  <c r="AB10" i="4"/>
  <c r="AA10" i="4"/>
  <c r="Z10" i="4"/>
  <c r="Y10" i="4"/>
  <c r="X10" i="4"/>
  <c r="W10" i="4"/>
  <c r="V10" i="4"/>
  <c r="U10" i="4"/>
  <c r="T10" i="4"/>
  <c r="S10" i="4"/>
  <c r="R10" i="4"/>
  <c r="Q10" i="4"/>
  <c r="P10" i="4"/>
  <c r="O10" i="4"/>
  <c r="N10" i="4"/>
  <c r="M10" i="4"/>
  <c r="L10" i="4"/>
  <c r="K10" i="4"/>
  <c r="J10" i="4"/>
  <c r="I10" i="4"/>
  <c r="H10" i="4"/>
  <c r="G10" i="4"/>
  <c r="AJ9" i="4"/>
  <c r="AI9" i="4"/>
  <c r="AH9" i="4"/>
  <c r="AG9" i="4"/>
  <c r="AF9" i="4"/>
  <c r="AE9" i="4"/>
  <c r="AD9" i="4"/>
  <c r="AC9" i="4"/>
  <c r="AB9" i="4"/>
  <c r="AA9" i="4"/>
  <c r="Z9" i="4"/>
  <c r="Y9" i="4"/>
  <c r="X9" i="4"/>
  <c r="W9" i="4"/>
  <c r="V9" i="4"/>
  <c r="U9" i="4"/>
  <c r="T9" i="4"/>
  <c r="S9" i="4"/>
  <c r="R9" i="4"/>
  <c r="Q9" i="4"/>
  <c r="P9" i="4"/>
  <c r="O9" i="4"/>
  <c r="N9" i="4"/>
  <c r="M9" i="4"/>
  <c r="L9" i="4"/>
  <c r="K9" i="4"/>
  <c r="J9" i="4"/>
  <c r="I9" i="4"/>
  <c r="H9" i="4"/>
  <c r="G9" i="4"/>
  <c r="E9" i="4"/>
  <c r="AJ8" i="4"/>
  <c r="AI8" i="4"/>
  <c r="AH8" i="4"/>
  <c r="AG8" i="4"/>
  <c r="AF8" i="4"/>
  <c r="AE8" i="4"/>
  <c r="AD8" i="4"/>
  <c r="AC8" i="4"/>
  <c r="AB8" i="4"/>
  <c r="AA8" i="4"/>
  <c r="Z8" i="4"/>
  <c r="Y8" i="4"/>
  <c r="X8" i="4"/>
  <c r="W8" i="4"/>
  <c r="V8" i="4"/>
  <c r="U8" i="4"/>
  <c r="T8" i="4"/>
  <c r="S8" i="4"/>
  <c r="R8" i="4"/>
  <c r="Q8" i="4"/>
  <c r="P8" i="4"/>
  <c r="O8" i="4"/>
  <c r="N8" i="4"/>
  <c r="M8" i="4"/>
  <c r="L8" i="4"/>
  <c r="K8" i="4"/>
  <c r="J8" i="4"/>
  <c r="I8" i="4"/>
  <c r="H8" i="4"/>
  <c r="G8" i="4"/>
  <c r="E8" i="4"/>
  <c r="AJ7" i="4"/>
  <c r="AI7" i="4"/>
  <c r="AH7" i="4"/>
  <c r="AG7" i="4"/>
  <c r="AF7" i="4"/>
  <c r="AE7" i="4"/>
  <c r="AD7" i="4"/>
  <c r="AC7" i="4"/>
  <c r="AB7" i="4"/>
  <c r="AA7" i="4"/>
  <c r="Z7" i="4"/>
  <c r="Y7" i="4"/>
  <c r="X7" i="4"/>
  <c r="W7" i="4"/>
  <c r="V7" i="4"/>
  <c r="U7" i="4"/>
  <c r="T7" i="4"/>
  <c r="S7" i="4"/>
  <c r="R7" i="4"/>
  <c r="Q7" i="4"/>
  <c r="P7" i="4"/>
  <c r="O7" i="4"/>
  <c r="N7" i="4"/>
  <c r="M7" i="4"/>
  <c r="L7" i="4"/>
  <c r="K7" i="4"/>
  <c r="J7" i="4"/>
  <c r="I7" i="4"/>
  <c r="H7" i="4"/>
  <c r="G7" i="4"/>
  <c r="E7" i="4"/>
  <c r="AJ6" i="4"/>
  <c r="AI6" i="4"/>
  <c r="AH6" i="4"/>
  <c r="AG6" i="4"/>
  <c r="AF6" i="4"/>
  <c r="AE6" i="4"/>
  <c r="AD6" i="4"/>
  <c r="AC6" i="4"/>
  <c r="AB6" i="4"/>
  <c r="AA6" i="4"/>
  <c r="Z6" i="4"/>
  <c r="Y6" i="4"/>
  <c r="X6" i="4"/>
  <c r="W6" i="4"/>
  <c r="V6" i="4"/>
  <c r="U6" i="4"/>
  <c r="T6" i="4"/>
  <c r="S6" i="4"/>
  <c r="R6" i="4"/>
  <c r="Q6" i="4"/>
  <c r="P6" i="4"/>
  <c r="O6" i="4"/>
  <c r="N6" i="4"/>
  <c r="M6" i="4"/>
  <c r="L6" i="4"/>
  <c r="K6" i="4"/>
  <c r="J6" i="4"/>
  <c r="I6" i="4"/>
  <c r="E6" i="4"/>
  <c r="AJ3" i="4"/>
  <c r="AI3" i="4"/>
  <c r="AH3" i="4"/>
  <c r="AG3" i="4"/>
  <c r="AF3" i="4"/>
  <c r="AE3" i="4"/>
  <c r="AD3" i="4"/>
  <c r="AC3" i="4"/>
  <c r="AB3" i="4"/>
  <c r="AA3" i="4"/>
  <c r="Z3" i="4"/>
  <c r="Y3" i="4"/>
  <c r="X3" i="4"/>
  <c r="W3" i="4"/>
  <c r="V3" i="4"/>
  <c r="U3" i="4"/>
  <c r="T3" i="4"/>
  <c r="S3" i="4"/>
  <c r="R3" i="4"/>
  <c r="Q3" i="4"/>
  <c r="P3" i="4"/>
  <c r="O3" i="4"/>
  <c r="N3" i="4"/>
  <c r="M3" i="4"/>
  <c r="L3" i="4"/>
  <c r="K3" i="4"/>
  <c r="J3" i="4"/>
  <c r="I3" i="4"/>
  <c r="H3" i="4"/>
  <c r="G3" i="4"/>
  <c r="AJ185" i="3"/>
  <c r="AI185" i="3"/>
  <c r="AH185" i="3"/>
  <c r="AG185" i="3"/>
  <c r="AF185" i="3"/>
  <c r="AE185" i="3"/>
  <c r="AD185" i="3"/>
  <c r="AC185" i="3"/>
  <c r="AB185" i="3"/>
  <c r="AA185" i="3"/>
  <c r="Z185" i="3"/>
  <c r="Y185" i="3"/>
  <c r="X185" i="3"/>
  <c r="W185" i="3"/>
  <c r="V185" i="3"/>
  <c r="U185" i="3"/>
  <c r="T185" i="3"/>
  <c r="S185" i="3"/>
  <c r="R185" i="3"/>
  <c r="Q185" i="3"/>
  <c r="P185" i="3"/>
  <c r="O185" i="3"/>
  <c r="N185" i="3"/>
  <c r="M185" i="3"/>
  <c r="L185" i="3"/>
  <c r="K185" i="3"/>
  <c r="J185" i="3"/>
  <c r="I185" i="3"/>
  <c r="H185" i="3"/>
  <c r="G185" i="3"/>
  <c r="AJ184" i="3"/>
  <c r="AI184" i="3"/>
  <c r="AH184" i="3"/>
  <c r="AG184" i="3"/>
  <c r="AF184" i="3"/>
  <c r="AE184" i="3"/>
  <c r="AD184" i="3"/>
  <c r="AC184" i="3"/>
  <c r="AB184" i="3"/>
  <c r="AA184" i="3"/>
  <c r="Z184" i="3"/>
  <c r="Y184" i="3"/>
  <c r="X184" i="3"/>
  <c r="W184" i="3"/>
  <c r="V184" i="3"/>
  <c r="U184" i="3"/>
  <c r="T184" i="3"/>
  <c r="S184" i="3"/>
  <c r="R184" i="3"/>
  <c r="Q184" i="3"/>
  <c r="P184" i="3"/>
  <c r="O184" i="3"/>
  <c r="N184" i="3"/>
  <c r="M184" i="3"/>
  <c r="L184" i="3"/>
  <c r="K184" i="3"/>
  <c r="J184" i="3"/>
  <c r="I184" i="3"/>
  <c r="H184" i="3"/>
  <c r="G184" i="3"/>
  <c r="AJ183" i="3"/>
  <c r="AI183" i="3"/>
  <c r="AH183" i="3"/>
  <c r="AG183" i="3"/>
  <c r="AF183" i="3"/>
  <c r="AE183" i="3"/>
  <c r="AD183" i="3"/>
  <c r="AC183" i="3"/>
  <c r="AB183" i="3"/>
  <c r="AA183" i="3"/>
  <c r="Z183" i="3"/>
  <c r="Y183" i="3"/>
  <c r="X183" i="3"/>
  <c r="W183" i="3"/>
  <c r="V183" i="3"/>
  <c r="U183" i="3"/>
  <c r="T183" i="3"/>
  <c r="S183" i="3"/>
  <c r="R183" i="3"/>
  <c r="Q183" i="3"/>
  <c r="P183" i="3"/>
  <c r="O183" i="3"/>
  <c r="N183" i="3"/>
  <c r="M183" i="3"/>
  <c r="L183" i="3"/>
  <c r="K183" i="3"/>
  <c r="J183" i="3"/>
  <c r="I183" i="3"/>
  <c r="H183" i="3"/>
  <c r="G183" i="3"/>
  <c r="AJ182" i="3"/>
  <c r="AI182" i="3"/>
  <c r="AH182" i="3"/>
  <c r="AG182" i="3"/>
  <c r="AF182" i="3"/>
  <c r="AE182" i="3"/>
  <c r="AD182" i="3"/>
  <c r="AC182" i="3"/>
  <c r="AB182" i="3"/>
  <c r="AA182" i="3"/>
  <c r="Z182" i="3"/>
  <c r="Y182" i="3"/>
  <c r="X182" i="3"/>
  <c r="W182" i="3"/>
  <c r="V182" i="3"/>
  <c r="U182" i="3"/>
  <c r="T182" i="3"/>
  <c r="S182" i="3"/>
  <c r="R182" i="3"/>
  <c r="Q182" i="3"/>
  <c r="P182" i="3"/>
  <c r="O182" i="3"/>
  <c r="N182" i="3"/>
  <c r="M182" i="3"/>
  <c r="L182" i="3"/>
  <c r="K182" i="3"/>
  <c r="J182" i="3"/>
  <c r="I182" i="3"/>
  <c r="H182" i="3"/>
  <c r="G182" i="3"/>
  <c r="AJ181" i="3"/>
  <c r="AI181" i="3"/>
  <c r="AH181" i="3"/>
  <c r="AG181" i="3"/>
  <c r="AF181" i="3"/>
  <c r="AE181" i="3"/>
  <c r="AD181" i="3"/>
  <c r="AC181" i="3"/>
  <c r="AB181" i="3"/>
  <c r="AA181" i="3"/>
  <c r="Z181" i="3"/>
  <c r="Y181" i="3"/>
  <c r="X181" i="3"/>
  <c r="W181" i="3"/>
  <c r="V181" i="3"/>
  <c r="U181" i="3"/>
  <c r="T181" i="3"/>
  <c r="S181" i="3"/>
  <c r="R181" i="3"/>
  <c r="Q181" i="3"/>
  <c r="P181" i="3"/>
  <c r="O181" i="3"/>
  <c r="N181" i="3"/>
  <c r="M181" i="3"/>
  <c r="L181" i="3"/>
  <c r="K181" i="3"/>
  <c r="J181" i="3"/>
  <c r="I181" i="3"/>
  <c r="H181" i="3"/>
  <c r="G181" i="3"/>
  <c r="AJ180" i="3"/>
  <c r="AI180" i="3"/>
  <c r="AH180" i="3"/>
  <c r="AG180" i="3"/>
  <c r="AF180" i="3"/>
  <c r="AE180" i="3"/>
  <c r="AD180" i="3"/>
  <c r="AC180" i="3"/>
  <c r="AB180" i="3"/>
  <c r="AA180" i="3"/>
  <c r="Z180" i="3"/>
  <c r="Y180" i="3"/>
  <c r="X180" i="3"/>
  <c r="W180" i="3"/>
  <c r="V180" i="3"/>
  <c r="U180" i="3"/>
  <c r="T180" i="3"/>
  <c r="S180" i="3"/>
  <c r="R180" i="3"/>
  <c r="Q180" i="3"/>
  <c r="P180" i="3"/>
  <c r="O180" i="3"/>
  <c r="N180" i="3"/>
  <c r="M180" i="3"/>
  <c r="L180" i="3"/>
  <c r="K180" i="3"/>
  <c r="J180" i="3"/>
  <c r="I180" i="3"/>
  <c r="H180" i="3"/>
  <c r="G180" i="3"/>
  <c r="AJ179" i="3"/>
  <c r="AI179" i="3"/>
  <c r="AH179" i="3"/>
  <c r="AG179" i="3"/>
  <c r="AF179" i="3"/>
  <c r="AE179" i="3"/>
  <c r="AD179" i="3"/>
  <c r="AC179" i="3"/>
  <c r="AB179" i="3"/>
  <c r="AA179" i="3"/>
  <c r="Z179" i="3"/>
  <c r="Y179" i="3"/>
  <c r="X179" i="3"/>
  <c r="W179" i="3"/>
  <c r="V179" i="3"/>
  <c r="U179" i="3"/>
  <c r="T179" i="3"/>
  <c r="S179" i="3"/>
  <c r="R179" i="3"/>
  <c r="Q179" i="3"/>
  <c r="P179" i="3"/>
  <c r="O179" i="3"/>
  <c r="N179" i="3"/>
  <c r="M179" i="3"/>
  <c r="L179" i="3"/>
  <c r="K179" i="3"/>
  <c r="J179" i="3"/>
  <c r="I179" i="3"/>
  <c r="H179" i="3"/>
  <c r="G179" i="3"/>
  <c r="AJ178" i="3"/>
  <c r="AI178" i="3"/>
  <c r="AH178" i="3"/>
  <c r="AG178" i="3"/>
  <c r="AF178" i="3"/>
  <c r="AE178" i="3"/>
  <c r="AD178" i="3"/>
  <c r="AC178" i="3"/>
  <c r="AB178" i="3"/>
  <c r="AA178" i="3"/>
  <c r="Z178" i="3"/>
  <c r="Y178" i="3"/>
  <c r="X178" i="3"/>
  <c r="W178" i="3"/>
  <c r="V178" i="3"/>
  <c r="U178" i="3"/>
  <c r="T178" i="3"/>
  <c r="S178" i="3"/>
  <c r="R178" i="3"/>
  <c r="Q178" i="3"/>
  <c r="P178" i="3"/>
  <c r="O178" i="3"/>
  <c r="N178" i="3"/>
  <c r="M178" i="3"/>
  <c r="L178" i="3"/>
  <c r="K178" i="3"/>
  <c r="J178" i="3"/>
  <c r="I178" i="3"/>
  <c r="H178" i="3"/>
  <c r="G178" i="3"/>
  <c r="AJ177" i="3"/>
  <c r="AI177" i="3"/>
  <c r="AH177" i="3"/>
  <c r="AG177" i="3"/>
  <c r="AF177" i="3"/>
  <c r="AE177" i="3"/>
  <c r="AD177" i="3"/>
  <c r="AC177" i="3"/>
  <c r="AB177" i="3"/>
  <c r="AA177" i="3"/>
  <c r="Z177" i="3"/>
  <c r="Y177" i="3"/>
  <c r="X177" i="3"/>
  <c r="W177" i="3"/>
  <c r="V177" i="3"/>
  <c r="U177" i="3"/>
  <c r="T177" i="3"/>
  <c r="S177" i="3"/>
  <c r="R177" i="3"/>
  <c r="Q177" i="3"/>
  <c r="P177" i="3"/>
  <c r="O177" i="3"/>
  <c r="N177" i="3"/>
  <c r="M177" i="3"/>
  <c r="L177" i="3"/>
  <c r="K177" i="3"/>
  <c r="J177" i="3"/>
  <c r="I177" i="3"/>
  <c r="H177" i="3"/>
  <c r="G177" i="3"/>
  <c r="AJ176" i="3"/>
  <c r="AI176" i="3"/>
  <c r="AH176" i="3"/>
  <c r="AG176" i="3"/>
  <c r="AF176" i="3"/>
  <c r="AE176" i="3"/>
  <c r="AD176" i="3"/>
  <c r="AC176" i="3"/>
  <c r="AB176" i="3"/>
  <c r="AA176" i="3"/>
  <c r="Z176" i="3"/>
  <c r="Y176" i="3"/>
  <c r="X176" i="3"/>
  <c r="W176" i="3"/>
  <c r="V176" i="3"/>
  <c r="U176" i="3"/>
  <c r="T176" i="3"/>
  <c r="S176" i="3"/>
  <c r="R176" i="3"/>
  <c r="Q176" i="3"/>
  <c r="P176" i="3"/>
  <c r="O176" i="3"/>
  <c r="N176" i="3"/>
  <c r="M176" i="3"/>
  <c r="L176" i="3"/>
  <c r="K176" i="3"/>
  <c r="J176" i="3"/>
  <c r="I176" i="3"/>
  <c r="H176" i="3"/>
  <c r="G176" i="3"/>
  <c r="AJ174" i="3"/>
  <c r="AI174" i="3"/>
  <c r="AH174" i="3"/>
  <c r="AG174" i="3"/>
  <c r="AF174" i="3"/>
  <c r="AE174" i="3"/>
  <c r="AD174" i="3"/>
  <c r="AC174" i="3"/>
  <c r="AB174" i="3"/>
  <c r="AA174" i="3"/>
  <c r="Z174" i="3"/>
  <c r="Y174" i="3"/>
  <c r="X174" i="3"/>
  <c r="W174" i="3"/>
  <c r="V174" i="3"/>
  <c r="U174" i="3"/>
  <c r="T174" i="3"/>
  <c r="S174" i="3"/>
  <c r="R174" i="3"/>
  <c r="Q174" i="3"/>
  <c r="P174" i="3"/>
  <c r="O174" i="3"/>
  <c r="N174" i="3"/>
  <c r="M174" i="3"/>
  <c r="L174" i="3"/>
  <c r="K174" i="3"/>
  <c r="J174" i="3"/>
  <c r="I174" i="3"/>
  <c r="H174" i="3"/>
  <c r="G174" i="3"/>
  <c r="AJ173" i="3"/>
  <c r="AI173" i="3"/>
  <c r="AH173" i="3"/>
  <c r="AG173" i="3"/>
  <c r="AF173" i="3"/>
  <c r="AE173" i="3"/>
  <c r="AD173" i="3"/>
  <c r="AC173" i="3"/>
  <c r="AB173" i="3"/>
  <c r="AA173" i="3"/>
  <c r="Z173" i="3"/>
  <c r="Y173" i="3"/>
  <c r="X173" i="3"/>
  <c r="W173" i="3"/>
  <c r="V173" i="3"/>
  <c r="U173" i="3"/>
  <c r="T173" i="3"/>
  <c r="S173" i="3"/>
  <c r="R173" i="3"/>
  <c r="Q173" i="3"/>
  <c r="P173" i="3"/>
  <c r="O173" i="3"/>
  <c r="N173" i="3"/>
  <c r="M173" i="3"/>
  <c r="L173" i="3"/>
  <c r="K173" i="3"/>
  <c r="J173" i="3"/>
  <c r="I173" i="3"/>
  <c r="H173" i="3"/>
  <c r="G173" i="3"/>
  <c r="AJ172" i="3"/>
  <c r="AI172" i="3"/>
  <c r="AH172" i="3"/>
  <c r="AG172" i="3"/>
  <c r="AF172" i="3"/>
  <c r="AE172" i="3"/>
  <c r="AD172" i="3"/>
  <c r="AC172" i="3"/>
  <c r="AB172" i="3"/>
  <c r="AA172" i="3"/>
  <c r="Z172" i="3"/>
  <c r="Y172" i="3"/>
  <c r="X172" i="3"/>
  <c r="W172" i="3"/>
  <c r="V172" i="3"/>
  <c r="U172" i="3"/>
  <c r="T172" i="3"/>
  <c r="S172" i="3"/>
  <c r="R172" i="3"/>
  <c r="Q172" i="3"/>
  <c r="P172" i="3"/>
  <c r="O172" i="3"/>
  <c r="N172" i="3"/>
  <c r="M172" i="3"/>
  <c r="L172" i="3"/>
  <c r="K172" i="3"/>
  <c r="J172" i="3"/>
  <c r="I172" i="3"/>
  <c r="H172" i="3"/>
  <c r="G172" i="3"/>
  <c r="AJ171" i="3"/>
  <c r="AI171" i="3"/>
  <c r="AH171" i="3"/>
  <c r="AG171" i="3"/>
  <c r="AF171" i="3"/>
  <c r="AE171" i="3"/>
  <c r="AD171" i="3"/>
  <c r="AC171" i="3"/>
  <c r="AB171" i="3"/>
  <c r="AA171" i="3"/>
  <c r="Z171" i="3"/>
  <c r="Y171" i="3"/>
  <c r="X171" i="3"/>
  <c r="W171" i="3"/>
  <c r="V171" i="3"/>
  <c r="U171" i="3"/>
  <c r="T171" i="3"/>
  <c r="S171" i="3"/>
  <c r="R171" i="3"/>
  <c r="Q171" i="3"/>
  <c r="P171" i="3"/>
  <c r="O171" i="3"/>
  <c r="N171" i="3"/>
  <c r="M171" i="3"/>
  <c r="L171" i="3"/>
  <c r="K171" i="3"/>
  <c r="J171" i="3"/>
  <c r="I171" i="3"/>
  <c r="H171" i="3"/>
  <c r="G171" i="3"/>
  <c r="AJ170" i="3"/>
  <c r="AI170" i="3"/>
  <c r="AH170" i="3"/>
  <c r="AG170" i="3"/>
  <c r="AF170" i="3"/>
  <c r="AE170" i="3"/>
  <c r="AD170" i="3"/>
  <c r="AC170" i="3"/>
  <c r="AB170" i="3"/>
  <c r="AA170" i="3"/>
  <c r="Z170" i="3"/>
  <c r="Y170" i="3"/>
  <c r="X170" i="3"/>
  <c r="W170" i="3"/>
  <c r="V170" i="3"/>
  <c r="U170" i="3"/>
  <c r="T170" i="3"/>
  <c r="S170" i="3"/>
  <c r="R170" i="3"/>
  <c r="Q170" i="3"/>
  <c r="P170" i="3"/>
  <c r="O170" i="3"/>
  <c r="N170" i="3"/>
  <c r="M170" i="3"/>
  <c r="L170" i="3"/>
  <c r="K170" i="3"/>
  <c r="J170" i="3"/>
  <c r="I170" i="3"/>
  <c r="H170" i="3"/>
  <c r="G170" i="3"/>
  <c r="AJ169" i="3"/>
  <c r="AI169" i="3"/>
  <c r="AH169" i="3"/>
  <c r="AG169" i="3"/>
  <c r="AF169" i="3"/>
  <c r="AE169" i="3"/>
  <c r="AD169" i="3"/>
  <c r="AC169" i="3"/>
  <c r="AB169" i="3"/>
  <c r="AA169" i="3"/>
  <c r="Z169" i="3"/>
  <c r="Y169" i="3"/>
  <c r="X169" i="3"/>
  <c r="W169" i="3"/>
  <c r="V169" i="3"/>
  <c r="U169" i="3"/>
  <c r="T169" i="3"/>
  <c r="S169" i="3"/>
  <c r="R169" i="3"/>
  <c r="Q169" i="3"/>
  <c r="P169" i="3"/>
  <c r="O169" i="3"/>
  <c r="N169" i="3"/>
  <c r="M169" i="3"/>
  <c r="L169" i="3"/>
  <c r="K169" i="3"/>
  <c r="J169" i="3"/>
  <c r="I169" i="3"/>
  <c r="H169" i="3"/>
  <c r="G169" i="3"/>
  <c r="AJ168" i="3"/>
  <c r="AI168" i="3"/>
  <c r="AH168" i="3"/>
  <c r="AG168" i="3"/>
  <c r="AF168" i="3"/>
  <c r="AE168" i="3"/>
  <c r="AD168" i="3"/>
  <c r="AC168" i="3"/>
  <c r="AB168" i="3"/>
  <c r="AA168" i="3"/>
  <c r="Z168" i="3"/>
  <c r="Y168" i="3"/>
  <c r="X168" i="3"/>
  <c r="W168" i="3"/>
  <c r="V168" i="3"/>
  <c r="U168" i="3"/>
  <c r="T168" i="3"/>
  <c r="S168" i="3"/>
  <c r="R168" i="3"/>
  <c r="Q168" i="3"/>
  <c r="P168" i="3"/>
  <c r="O168" i="3"/>
  <c r="N168" i="3"/>
  <c r="M168" i="3"/>
  <c r="L168" i="3"/>
  <c r="K168" i="3"/>
  <c r="J168" i="3"/>
  <c r="I168" i="3"/>
  <c r="H168" i="3"/>
  <c r="G168" i="3"/>
  <c r="AJ167" i="3"/>
  <c r="AI167" i="3"/>
  <c r="AH167" i="3"/>
  <c r="AG167" i="3"/>
  <c r="AF167" i="3"/>
  <c r="AE167" i="3"/>
  <c r="AD167" i="3"/>
  <c r="AC167" i="3"/>
  <c r="AB167" i="3"/>
  <c r="AA167" i="3"/>
  <c r="Z167" i="3"/>
  <c r="Y167" i="3"/>
  <c r="X167" i="3"/>
  <c r="W167" i="3"/>
  <c r="V167" i="3"/>
  <c r="U167" i="3"/>
  <c r="T167" i="3"/>
  <c r="S167" i="3"/>
  <c r="R167" i="3"/>
  <c r="Q167" i="3"/>
  <c r="P167" i="3"/>
  <c r="O167" i="3"/>
  <c r="N167" i="3"/>
  <c r="M167" i="3"/>
  <c r="L167" i="3"/>
  <c r="K167" i="3"/>
  <c r="J167" i="3"/>
  <c r="I167" i="3"/>
  <c r="H167" i="3"/>
  <c r="G167" i="3"/>
  <c r="AJ166" i="3"/>
  <c r="AI166" i="3"/>
  <c r="AH166" i="3"/>
  <c r="AG166" i="3"/>
  <c r="AF166" i="3"/>
  <c r="AE166" i="3"/>
  <c r="AD166" i="3"/>
  <c r="AC166" i="3"/>
  <c r="AB166" i="3"/>
  <c r="AA166" i="3"/>
  <c r="Z166" i="3"/>
  <c r="Y166" i="3"/>
  <c r="X166" i="3"/>
  <c r="W166" i="3"/>
  <c r="V166" i="3"/>
  <c r="U166" i="3"/>
  <c r="T166" i="3"/>
  <c r="S166" i="3"/>
  <c r="R166" i="3"/>
  <c r="Q166" i="3"/>
  <c r="P166" i="3"/>
  <c r="O166" i="3"/>
  <c r="N166" i="3"/>
  <c r="M166" i="3"/>
  <c r="L166" i="3"/>
  <c r="K166" i="3"/>
  <c r="J166" i="3"/>
  <c r="I166" i="3"/>
  <c r="H166" i="3"/>
  <c r="G166" i="3"/>
  <c r="AJ165" i="3"/>
  <c r="AI165" i="3"/>
  <c r="AH165" i="3"/>
  <c r="AG165" i="3"/>
  <c r="AF165" i="3"/>
  <c r="AE165" i="3"/>
  <c r="AD165" i="3"/>
  <c r="AC165" i="3"/>
  <c r="AB165" i="3"/>
  <c r="AA165" i="3"/>
  <c r="Z165" i="3"/>
  <c r="Y165" i="3"/>
  <c r="X165" i="3"/>
  <c r="W165" i="3"/>
  <c r="V165" i="3"/>
  <c r="U165" i="3"/>
  <c r="T165" i="3"/>
  <c r="S165" i="3"/>
  <c r="R165" i="3"/>
  <c r="Q165" i="3"/>
  <c r="P165" i="3"/>
  <c r="O165" i="3"/>
  <c r="N165" i="3"/>
  <c r="M165" i="3"/>
  <c r="L165" i="3"/>
  <c r="K165" i="3"/>
  <c r="J165" i="3"/>
  <c r="I165" i="3"/>
  <c r="H165" i="3"/>
  <c r="G165" i="3"/>
  <c r="AJ163" i="3"/>
  <c r="AI163" i="3"/>
  <c r="AH163" i="3"/>
  <c r="AG163" i="3"/>
  <c r="AF163" i="3"/>
  <c r="AE163" i="3"/>
  <c r="AD163" i="3"/>
  <c r="AC163" i="3"/>
  <c r="AB163" i="3"/>
  <c r="AA163" i="3"/>
  <c r="Z163" i="3"/>
  <c r="Y163" i="3"/>
  <c r="X163" i="3"/>
  <c r="W163" i="3"/>
  <c r="V163" i="3"/>
  <c r="U163" i="3"/>
  <c r="T163" i="3"/>
  <c r="S163" i="3"/>
  <c r="R163" i="3"/>
  <c r="Q163" i="3"/>
  <c r="P163" i="3"/>
  <c r="O163" i="3"/>
  <c r="N163" i="3"/>
  <c r="M163" i="3"/>
  <c r="L163" i="3"/>
  <c r="K163" i="3"/>
  <c r="J163" i="3"/>
  <c r="I163" i="3"/>
  <c r="H163" i="3"/>
  <c r="G163" i="3"/>
  <c r="AJ162" i="3"/>
  <c r="AI162" i="3"/>
  <c r="AH162" i="3"/>
  <c r="AG162" i="3"/>
  <c r="AF162" i="3"/>
  <c r="AE162" i="3"/>
  <c r="AD162" i="3"/>
  <c r="AC162" i="3"/>
  <c r="AB162" i="3"/>
  <c r="AA162" i="3"/>
  <c r="Z162" i="3"/>
  <c r="Y162" i="3"/>
  <c r="X162" i="3"/>
  <c r="W162" i="3"/>
  <c r="V162" i="3"/>
  <c r="U162" i="3"/>
  <c r="T162" i="3"/>
  <c r="S162" i="3"/>
  <c r="R162" i="3"/>
  <c r="Q162" i="3"/>
  <c r="P162" i="3"/>
  <c r="O162" i="3"/>
  <c r="N162" i="3"/>
  <c r="M162" i="3"/>
  <c r="L162" i="3"/>
  <c r="K162" i="3"/>
  <c r="J162" i="3"/>
  <c r="I162" i="3"/>
  <c r="H162" i="3"/>
  <c r="G162" i="3"/>
  <c r="AJ161" i="3"/>
  <c r="AI161" i="3"/>
  <c r="AH161" i="3"/>
  <c r="AG161" i="3"/>
  <c r="AF161" i="3"/>
  <c r="AE161" i="3"/>
  <c r="AD161" i="3"/>
  <c r="AC161" i="3"/>
  <c r="AB161" i="3"/>
  <c r="AA161" i="3"/>
  <c r="Z161" i="3"/>
  <c r="Y161" i="3"/>
  <c r="X161" i="3"/>
  <c r="W161" i="3"/>
  <c r="V161" i="3"/>
  <c r="U161" i="3"/>
  <c r="T161" i="3"/>
  <c r="S161" i="3"/>
  <c r="R161" i="3"/>
  <c r="Q161" i="3"/>
  <c r="P161" i="3"/>
  <c r="O161" i="3"/>
  <c r="N161" i="3"/>
  <c r="M161" i="3"/>
  <c r="L161" i="3"/>
  <c r="K161" i="3"/>
  <c r="J161" i="3"/>
  <c r="I161" i="3"/>
  <c r="H161" i="3"/>
  <c r="G161" i="3"/>
  <c r="AJ160" i="3"/>
  <c r="AI160" i="3"/>
  <c r="AH160" i="3"/>
  <c r="AG160" i="3"/>
  <c r="AF160" i="3"/>
  <c r="AE160" i="3"/>
  <c r="AD160" i="3"/>
  <c r="AC160" i="3"/>
  <c r="AB160" i="3"/>
  <c r="AA160" i="3"/>
  <c r="Z160" i="3"/>
  <c r="Y160" i="3"/>
  <c r="X160" i="3"/>
  <c r="W160" i="3"/>
  <c r="V160" i="3"/>
  <c r="U160" i="3"/>
  <c r="T160" i="3"/>
  <c r="S160" i="3"/>
  <c r="R160" i="3"/>
  <c r="Q160" i="3"/>
  <c r="P160" i="3"/>
  <c r="O160" i="3"/>
  <c r="N160" i="3"/>
  <c r="M160" i="3"/>
  <c r="L160" i="3"/>
  <c r="K160" i="3"/>
  <c r="J160" i="3"/>
  <c r="I160" i="3"/>
  <c r="H160" i="3"/>
  <c r="G160" i="3"/>
  <c r="AJ159" i="3"/>
  <c r="AI159" i="3"/>
  <c r="AH159" i="3"/>
  <c r="AG159" i="3"/>
  <c r="AF159" i="3"/>
  <c r="AE159" i="3"/>
  <c r="AD159" i="3"/>
  <c r="AC159" i="3"/>
  <c r="AB159" i="3"/>
  <c r="AA159" i="3"/>
  <c r="Z159" i="3"/>
  <c r="Y159" i="3"/>
  <c r="X159" i="3"/>
  <c r="W159" i="3"/>
  <c r="V159" i="3"/>
  <c r="U159" i="3"/>
  <c r="T159" i="3"/>
  <c r="S159" i="3"/>
  <c r="R159" i="3"/>
  <c r="Q159" i="3"/>
  <c r="P159" i="3"/>
  <c r="O159" i="3"/>
  <c r="N159" i="3"/>
  <c r="M159" i="3"/>
  <c r="L159" i="3"/>
  <c r="K159" i="3"/>
  <c r="J159" i="3"/>
  <c r="I159" i="3"/>
  <c r="H159" i="3"/>
  <c r="G159" i="3"/>
  <c r="AJ158" i="3"/>
  <c r="AI158" i="3"/>
  <c r="AH158" i="3"/>
  <c r="AG158" i="3"/>
  <c r="AF158" i="3"/>
  <c r="AE158" i="3"/>
  <c r="AD158" i="3"/>
  <c r="AC158" i="3"/>
  <c r="AB158" i="3"/>
  <c r="AA158" i="3"/>
  <c r="Z158" i="3"/>
  <c r="Y158" i="3"/>
  <c r="X158" i="3"/>
  <c r="W158" i="3"/>
  <c r="V158" i="3"/>
  <c r="U158" i="3"/>
  <c r="T158" i="3"/>
  <c r="S158" i="3"/>
  <c r="R158" i="3"/>
  <c r="Q158" i="3"/>
  <c r="P158" i="3"/>
  <c r="O158" i="3"/>
  <c r="N158" i="3"/>
  <c r="M158" i="3"/>
  <c r="L158" i="3"/>
  <c r="K158" i="3"/>
  <c r="J158" i="3"/>
  <c r="I158" i="3"/>
  <c r="H158" i="3"/>
  <c r="G158" i="3"/>
  <c r="AJ157" i="3"/>
  <c r="AI157" i="3"/>
  <c r="AH157" i="3"/>
  <c r="AG157" i="3"/>
  <c r="AF157" i="3"/>
  <c r="AE157" i="3"/>
  <c r="AD157" i="3"/>
  <c r="AC157" i="3"/>
  <c r="AB157" i="3"/>
  <c r="AA157" i="3"/>
  <c r="Z157" i="3"/>
  <c r="Y157" i="3"/>
  <c r="X157" i="3"/>
  <c r="W157" i="3"/>
  <c r="V157" i="3"/>
  <c r="U157" i="3"/>
  <c r="T157" i="3"/>
  <c r="S157" i="3"/>
  <c r="R157" i="3"/>
  <c r="Q157" i="3"/>
  <c r="P157" i="3"/>
  <c r="O157" i="3"/>
  <c r="N157" i="3"/>
  <c r="M157" i="3"/>
  <c r="L157" i="3"/>
  <c r="K157" i="3"/>
  <c r="J157" i="3"/>
  <c r="I157" i="3"/>
  <c r="H157" i="3"/>
  <c r="G157" i="3"/>
  <c r="AJ156" i="3"/>
  <c r="AI156" i="3"/>
  <c r="AH156" i="3"/>
  <c r="AG156" i="3"/>
  <c r="AF156" i="3"/>
  <c r="AE156" i="3"/>
  <c r="AD156" i="3"/>
  <c r="AC156" i="3"/>
  <c r="AB156" i="3"/>
  <c r="AA156" i="3"/>
  <c r="Z156" i="3"/>
  <c r="Y156" i="3"/>
  <c r="X156" i="3"/>
  <c r="W156" i="3"/>
  <c r="V156" i="3"/>
  <c r="U156" i="3"/>
  <c r="T156" i="3"/>
  <c r="S156" i="3"/>
  <c r="R156" i="3"/>
  <c r="Q156" i="3"/>
  <c r="P156" i="3"/>
  <c r="O156" i="3"/>
  <c r="N156" i="3"/>
  <c r="M156" i="3"/>
  <c r="L156" i="3"/>
  <c r="K156" i="3"/>
  <c r="J156" i="3"/>
  <c r="I156" i="3"/>
  <c r="H156" i="3"/>
  <c r="G156" i="3"/>
  <c r="AJ155" i="3"/>
  <c r="AI155" i="3"/>
  <c r="AH155" i="3"/>
  <c r="AG155" i="3"/>
  <c r="AF155" i="3"/>
  <c r="AE155" i="3"/>
  <c r="AD155" i="3"/>
  <c r="AC155" i="3"/>
  <c r="AB155" i="3"/>
  <c r="AA155" i="3"/>
  <c r="Z155" i="3"/>
  <c r="Y155" i="3"/>
  <c r="X155" i="3"/>
  <c r="W155" i="3"/>
  <c r="V155" i="3"/>
  <c r="U155" i="3"/>
  <c r="T155" i="3"/>
  <c r="S155" i="3"/>
  <c r="R155" i="3"/>
  <c r="Q155" i="3"/>
  <c r="P155" i="3"/>
  <c r="O155" i="3"/>
  <c r="N155" i="3"/>
  <c r="M155" i="3"/>
  <c r="L155" i="3"/>
  <c r="K155" i="3"/>
  <c r="J155" i="3"/>
  <c r="I155" i="3"/>
  <c r="H155" i="3"/>
  <c r="G155" i="3"/>
  <c r="AJ154" i="3"/>
  <c r="AI154" i="3"/>
  <c r="AH154" i="3"/>
  <c r="AG154" i="3"/>
  <c r="AF154" i="3"/>
  <c r="AE154" i="3"/>
  <c r="AD154" i="3"/>
  <c r="AC154" i="3"/>
  <c r="AB154" i="3"/>
  <c r="AA154" i="3"/>
  <c r="Z154" i="3"/>
  <c r="Y154" i="3"/>
  <c r="X154" i="3"/>
  <c r="W154" i="3"/>
  <c r="V154" i="3"/>
  <c r="U154" i="3"/>
  <c r="T154" i="3"/>
  <c r="S154" i="3"/>
  <c r="R154" i="3"/>
  <c r="Q154" i="3"/>
  <c r="P154" i="3"/>
  <c r="O154" i="3"/>
  <c r="N154" i="3"/>
  <c r="M154" i="3"/>
  <c r="L154" i="3"/>
  <c r="K154" i="3"/>
  <c r="J154" i="3"/>
  <c r="I154" i="3"/>
  <c r="H154" i="3"/>
  <c r="G154" i="3"/>
  <c r="AJ152" i="3"/>
  <c r="AI152" i="3"/>
  <c r="AH152" i="3"/>
  <c r="AG152" i="3"/>
  <c r="AF152" i="3"/>
  <c r="AE152" i="3"/>
  <c r="AD152" i="3"/>
  <c r="AC152" i="3"/>
  <c r="AB152" i="3"/>
  <c r="AA152" i="3"/>
  <c r="Z152" i="3"/>
  <c r="Y152" i="3"/>
  <c r="X152" i="3"/>
  <c r="W152" i="3"/>
  <c r="V152" i="3"/>
  <c r="U152" i="3"/>
  <c r="T152" i="3"/>
  <c r="S152" i="3"/>
  <c r="R152" i="3"/>
  <c r="Q152" i="3"/>
  <c r="P152" i="3"/>
  <c r="O152" i="3"/>
  <c r="N152" i="3"/>
  <c r="M152" i="3"/>
  <c r="L152" i="3"/>
  <c r="K152" i="3"/>
  <c r="J152" i="3"/>
  <c r="I152" i="3"/>
  <c r="H152" i="3"/>
  <c r="G152" i="3"/>
  <c r="AJ151" i="3"/>
  <c r="AI151" i="3"/>
  <c r="AH151" i="3"/>
  <c r="AG151" i="3"/>
  <c r="AF151" i="3"/>
  <c r="AE151" i="3"/>
  <c r="AD151" i="3"/>
  <c r="AC151" i="3"/>
  <c r="AB151" i="3"/>
  <c r="AA151" i="3"/>
  <c r="Z151" i="3"/>
  <c r="Y151" i="3"/>
  <c r="X151" i="3"/>
  <c r="W151" i="3"/>
  <c r="V151" i="3"/>
  <c r="U151" i="3"/>
  <c r="T151" i="3"/>
  <c r="S151" i="3"/>
  <c r="R151" i="3"/>
  <c r="Q151" i="3"/>
  <c r="P151" i="3"/>
  <c r="O151" i="3"/>
  <c r="N151" i="3"/>
  <c r="M151" i="3"/>
  <c r="L151" i="3"/>
  <c r="K151" i="3"/>
  <c r="J151" i="3"/>
  <c r="I151" i="3"/>
  <c r="H151" i="3"/>
  <c r="G151" i="3"/>
  <c r="AJ150" i="3"/>
  <c r="AI150" i="3"/>
  <c r="AH150" i="3"/>
  <c r="AG150" i="3"/>
  <c r="AF150" i="3"/>
  <c r="AE150" i="3"/>
  <c r="AD150" i="3"/>
  <c r="AC150" i="3"/>
  <c r="AB150" i="3"/>
  <c r="AA150" i="3"/>
  <c r="Z150" i="3"/>
  <c r="Y150" i="3"/>
  <c r="X150" i="3"/>
  <c r="W150" i="3"/>
  <c r="V150" i="3"/>
  <c r="U150" i="3"/>
  <c r="T150" i="3"/>
  <c r="S150" i="3"/>
  <c r="R150" i="3"/>
  <c r="Q150" i="3"/>
  <c r="P150" i="3"/>
  <c r="O150" i="3"/>
  <c r="N150" i="3"/>
  <c r="M150" i="3"/>
  <c r="L150" i="3"/>
  <c r="K150" i="3"/>
  <c r="J150" i="3"/>
  <c r="I150" i="3"/>
  <c r="H150" i="3"/>
  <c r="G150" i="3"/>
  <c r="AJ149" i="3"/>
  <c r="AI149" i="3"/>
  <c r="AH149" i="3"/>
  <c r="AG149" i="3"/>
  <c r="AF149" i="3"/>
  <c r="AE149" i="3"/>
  <c r="AD149" i="3"/>
  <c r="AC149" i="3"/>
  <c r="AB149" i="3"/>
  <c r="AA149" i="3"/>
  <c r="Z149" i="3"/>
  <c r="Y149" i="3"/>
  <c r="X149" i="3"/>
  <c r="W149" i="3"/>
  <c r="V149" i="3"/>
  <c r="U149" i="3"/>
  <c r="T149" i="3"/>
  <c r="S149" i="3"/>
  <c r="R149" i="3"/>
  <c r="Q149" i="3"/>
  <c r="P149" i="3"/>
  <c r="O149" i="3"/>
  <c r="N149" i="3"/>
  <c r="M149" i="3"/>
  <c r="L149" i="3"/>
  <c r="K149" i="3"/>
  <c r="J149" i="3"/>
  <c r="I149" i="3"/>
  <c r="H149" i="3"/>
  <c r="G149" i="3"/>
  <c r="AJ147" i="3"/>
  <c r="AI147" i="3"/>
  <c r="AH147" i="3"/>
  <c r="AG147" i="3"/>
  <c r="AF147" i="3"/>
  <c r="AE147" i="3"/>
  <c r="AD147" i="3"/>
  <c r="AC147" i="3"/>
  <c r="AB147" i="3"/>
  <c r="AA147" i="3"/>
  <c r="Z147" i="3"/>
  <c r="Y147" i="3"/>
  <c r="X147" i="3"/>
  <c r="W147" i="3"/>
  <c r="V147" i="3"/>
  <c r="U147" i="3"/>
  <c r="T147" i="3"/>
  <c r="S147" i="3"/>
  <c r="R147" i="3"/>
  <c r="Q147" i="3"/>
  <c r="P147" i="3"/>
  <c r="O147" i="3"/>
  <c r="N147" i="3"/>
  <c r="M147" i="3"/>
  <c r="L147" i="3"/>
  <c r="K147" i="3"/>
  <c r="J147" i="3"/>
  <c r="I147" i="3"/>
  <c r="H147" i="3"/>
  <c r="G147" i="3"/>
  <c r="AJ146" i="3"/>
  <c r="AI146" i="3"/>
  <c r="AH146" i="3"/>
  <c r="AG146" i="3"/>
  <c r="AF146" i="3"/>
  <c r="AE146" i="3"/>
  <c r="AD146" i="3"/>
  <c r="AC146" i="3"/>
  <c r="AB146" i="3"/>
  <c r="AA146" i="3"/>
  <c r="Z146" i="3"/>
  <c r="Y146" i="3"/>
  <c r="X146" i="3"/>
  <c r="W146" i="3"/>
  <c r="V146" i="3"/>
  <c r="U146" i="3"/>
  <c r="T146" i="3"/>
  <c r="S146" i="3"/>
  <c r="R146" i="3"/>
  <c r="Q146" i="3"/>
  <c r="P146" i="3"/>
  <c r="O146" i="3"/>
  <c r="N146" i="3"/>
  <c r="M146" i="3"/>
  <c r="L146" i="3"/>
  <c r="K146" i="3"/>
  <c r="J146" i="3"/>
  <c r="I146" i="3"/>
  <c r="H146" i="3"/>
  <c r="G146" i="3"/>
  <c r="AJ145" i="3"/>
  <c r="AI145" i="3"/>
  <c r="AH145" i="3"/>
  <c r="AG145" i="3"/>
  <c r="AF145" i="3"/>
  <c r="AE145" i="3"/>
  <c r="AD145" i="3"/>
  <c r="AC145" i="3"/>
  <c r="AB145" i="3"/>
  <c r="AA145" i="3"/>
  <c r="Z145" i="3"/>
  <c r="Y145" i="3"/>
  <c r="X145" i="3"/>
  <c r="W145" i="3"/>
  <c r="V145" i="3"/>
  <c r="U145" i="3"/>
  <c r="T145" i="3"/>
  <c r="S145" i="3"/>
  <c r="R145" i="3"/>
  <c r="Q145" i="3"/>
  <c r="P145" i="3"/>
  <c r="O145" i="3"/>
  <c r="N145" i="3"/>
  <c r="M145" i="3"/>
  <c r="L145" i="3"/>
  <c r="K145" i="3"/>
  <c r="J145" i="3"/>
  <c r="I145" i="3"/>
  <c r="H145" i="3"/>
  <c r="G145" i="3"/>
  <c r="AJ144" i="3"/>
  <c r="AI144" i="3"/>
  <c r="AH144" i="3"/>
  <c r="AG144" i="3"/>
  <c r="AF144" i="3"/>
  <c r="AE144" i="3"/>
  <c r="AD144" i="3"/>
  <c r="AC144" i="3"/>
  <c r="AB144" i="3"/>
  <c r="AA144" i="3"/>
  <c r="Z144" i="3"/>
  <c r="Y144" i="3"/>
  <c r="X144" i="3"/>
  <c r="W144" i="3"/>
  <c r="V144" i="3"/>
  <c r="U144" i="3"/>
  <c r="T144" i="3"/>
  <c r="S144" i="3"/>
  <c r="R144" i="3"/>
  <c r="Q144" i="3"/>
  <c r="P144" i="3"/>
  <c r="O144" i="3"/>
  <c r="N144" i="3"/>
  <c r="M144" i="3"/>
  <c r="L144" i="3"/>
  <c r="K144" i="3"/>
  <c r="J144" i="3"/>
  <c r="I144" i="3"/>
  <c r="H144" i="3"/>
  <c r="G144" i="3"/>
  <c r="AJ143" i="3"/>
  <c r="AI143" i="3"/>
  <c r="AH143" i="3"/>
  <c r="AG143" i="3"/>
  <c r="AF143" i="3"/>
  <c r="AE143" i="3"/>
  <c r="AD143" i="3"/>
  <c r="AC143" i="3"/>
  <c r="AB143" i="3"/>
  <c r="AA143" i="3"/>
  <c r="Z143" i="3"/>
  <c r="Y143" i="3"/>
  <c r="X143" i="3"/>
  <c r="W143" i="3"/>
  <c r="V143" i="3"/>
  <c r="U143" i="3"/>
  <c r="T143" i="3"/>
  <c r="S143" i="3"/>
  <c r="R143" i="3"/>
  <c r="Q143" i="3"/>
  <c r="P143" i="3"/>
  <c r="O143" i="3"/>
  <c r="N143" i="3"/>
  <c r="M143" i="3"/>
  <c r="L143" i="3"/>
  <c r="K143" i="3"/>
  <c r="J143" i="3"/>
  <c r="I143" i="3"/>
  <c r="H143" i="3"/>
  <c r="G143" i="3"/>
  <c r="AJ142" i="3"/>
  <c r="AI142" i="3"/>
  <c r="AH142" i="3"/>
  <c r="AG142" i="3"/>
  <c r="AF142" i="3"/>
  <c r="AE142" i="3"/>
  <c r="AD142" i="3"/>
  <c r="AC142" i="3"/>
  <c r="AB142" i="3"/>
  <c r="AA142" i="3"/>
  <c r="Z142" i="3"/>
  <c r="Y142" i="3"/>
  <c r="X142" i="3"/>
  <c r="W142" i="3"/>
  <c r="V142" i="3"/>
  <c r="U142" i="3"/>
  <c r="T142" i="3"/>
  <c r="S142" i="3"/>
  <c r="R142" i="3"/>
  <c r="Q142" i="3"/>
  <c r="P142" i="3"/>
  <c r="O142" i="3"/>
  <c r="N142" i="3"/>
  <c r="M142" i="3"/>
  <c r="L142" i="3"/>
  <c r="K142" i="3"/>
  <c r="J142" i="3"/>
  <c r="I142" i="3"/>
  <c r="H142" i="3"/>
  <c r="G142" i="3"/>
  <c r="AJ141" i="3"/>
  <c r="AI141" i="3"/>
  <c r="AH141" i="3"/>
  <c r="AG141" i="3"/>
  <c r="AF141" i="3"/>
  <c r="AE141" i="3"/>
  <c r="AD141" i="3"/>
  <c r="AC141" i="3"/>
  <c r="AB141" i="3"/>
  <c r="AA141" i="3"/>
  <c r="Z141" i="3"/>
  <c r="Y141" i="3"/>
  <c r="X141" i="3"/>
  <c r="W141" i="3"/>
  <c r="V141" i="3"/>
  <c r="U141" i="3"/>
  <c r="T141" i="3"/>
  <c r="S141" i="3"/>
  <c r="R141" i="3"/>
  <c r="Q141" i="3"/>
  <c r="P141" i="3"/>
  <c r="O141" i="3"/>
  <c r="N141" i="3"/>
  <c r="M141" i="3"/>
  <c r="L141" i="3"/>
  <c r="K141" i="3"/>
  <c r="J141" i="3"/>
  <c r="I141" i="3"/>
  <c r="H141" i="3"/>
  <c r="G141" i="3"/>
  <c r="AJ140" i="3"/>
  <c r="AI140" i="3"/>
  <c r="AH140" i="3"/>
  <c r="AG140" i="3"/>
  <c r="AF140" i="3"/>
  <c r="AE140" i="3"/>
  <c r="AD140" i="3"/>
  <c r="AC140" i="3"/>
  <c r="AB140" i="3"/>
  <c r="AA140" i="3"/>
  <c r="Z140" i="3"/>
  <c r="Y140" i="3"/>
  <c r="X140" i="3"/>
  <c r="W140" i="3"/>
  <c r="V140" i="3"/>
  <c r="U140" i="3"/>
  <c r="T140" i="3"/>
  <c r="S140" i="3"/>
  <c r="R140" i="3"/>
  <c r="Q140" i="3"/>
  <c r="P140" i="3"/>
  <c r="O140" i="3"/>
  <c r="N140" i="3"/>
  <c r="M140" i="3"/>
  <c r="L140" i="3"/>
  <c r="K140" i="3"/>
  <c r="J140" i="3"/>
  <c r="I140" i="3"/>
  <c r="H140" i="3"/>
  <c r="G140" i="3"/>
  <c r="AJ139" i="3"/>
  <c r="AI139" i="3"/>
  <c r="AH139" i="3"/>
  <c r="AG139" i="3"/>
  <c r="AF139" i="3"/>
  <c r="AE139" i="3"/>
  <c r="AD139" i="3"/>
  <c r="AC139" i="3"/>
  <c r="AB139" i="3"/>
  <c r="AA139" i="3"/>
  <c r="Z139" i="3"/>
  <c r="Y139" i="3"/>
  <c r="X139" i="3"/>
  <c r="W139" i="3"/>
  <c r="V139" i="3"/>
  <c r="U139" i="3"/>
  <c r="T139" i="3"/>
  <c r="S139" i="3"/>
  <c r="R139" i="3"/>
  <c r="Q139" i="3"/>
  <c r="P139" i="3"/>
  <c r="O139" i="3"/>
  <c r="N139" i="3"/>
  <c r="M139" i="3"/>
  <c r="L139" i="3"/>
  <c r="K139" i="3"/>
  <c r="J139" i="3"/>
  <c r="I139" i="3"/>
  <c r="H139" i="3"/>
  <c r="G139" i="3"/>
  <c r="AJ138" i="3"/>
  <c r="AI138" i="3"/>
  <c r="AH138" i="3"/>
  <c r="AG138" i="3"/>
  <c r="AF138" i="3"/>
  <c r="AE138" i="3"/>
  <c r="AD138" i="3"/>
  <c r="AC138" i="3"/>
  <c r="AB138" i="3"/>
  <c r="AA138" i="3"/>
  <c r="Z138" i="3"/>
  <c r="Y138" i="3"/>
  <c r="X138" i="3"/>
  <c r="W138" i="3"/>
  <c r="V138" i="3"/>
  <c r="U138" i="3"/>
  <c r="T138" i="3"/>
  <c r="S138" i="3"/>
  <c r="R138" i="3"/>
  <c r="Q138" i="3"/>
  <c r="P138" i="3"/>
  <c r="O138" i="3"/>
  <c r="N138" i="3"/>
  <c r="M138" i="3"/>
  <c r="L138" i="3"/>
  <c r="K138" i="3"/>
  <c r="J138" i="3"/>
  <c r="I138" i="3"/>
  <c r="H138" i="3"/>
  <c r="G138" i="3"/>
  <c r="AJ137" i="3"/>
  <c r="AI137" i="3"/>
  <c r="AH137" i="3"/>
  <c r="AG137" i="3"/>
  <c r="AF137" i="3"/>
  <c r="AE137" i="3"/>
  <c r="AD137" i="3"/>
  <c r="AC137" i="3"/>
  <c r="AB137" i="3"/>
  <c r="AA137" i="3"/>
  <c r="Z137" i="3"/>
  <c r="Y137" i="3"/>
  <c r="X137" i="3"/>
  <c r="W137" i="3"/>
  <c r="V137" i="3"/>
  <c r="U137" i="3"/>
  <c r="T137" i="3"/>
  <c r="S137" i="3"/>
  <c r="R137" i="3"/>
  <c r="Q137" i="3"/>
  <c r="P137" i="3"/>
  <c r="O137" i="3"/>
  <c r="N137" i="3"/>
  <c r="M137" i="3"/>
  <c r="L137" i="3"/>
  <c r="K137" i="3"/>
  <c r="J137" i="3"/>
  <c r="I137" i="3"/>
  <c r="H137" i="3"/>
  <c r="G137" i="3"/>
  <c r="AJ136" i="3"/>
  <c r="AI136" i="3"/>
  <c r="AH136" i="3"/>
  <c r="AG136" i="3"/>
  <c r="AF136" i="3"/>
  <c r="AE136" i="3"/>
  <c r="AD136" i="3"/>
  <c r="AC136" i="3"/>
  <c r="AB136" i="3"/>
  <c r="AA136" i="3"/>
  <c r="Z136" i="3"/>
  <c r="Y136" i="3"/>
  <c r="X136" i="3"/>
  <c r="W136" i="3"/>
  <c r="V136" i="3"/>
  <c r="U136" i="3"/>
  <c r="T136" i="3"/>
  <c r="S136" i="3"/>
  <c r="R136" i="3"/>
  <c r="Q136" i="3"/>
  <c r="P136" i="3"/>
  <c r="O136" i="3"/>
  <c r="N136" i="3"/>
  <c r="M136" i="3"/>
  <c r="L136" i="3"/>
  <c r="K136" i="3"/>
  <c r="J136" i="3"/>
  <c r="I136" i="3"/>
  <c r="H136" i="3"/>
  <c r="G136" i="3"/>
  <c r="AJ135" i="3"/>
  <c r="AI135" i="3"/>
  <c r="AH135" i="3"/>
  <c r="AG135" i="3"/>
  <c r="AF135" i="3"/>
  <c r="AE135" i="3"/>
  <c r="AD135" i="3"/>
  <c r="AC135" i="3"/>
  <c r="AB135" i="3"/>
  <c r="AA135" i="3"/>
  <c r="Z135" i="3"/>
  <c r="Y135" i="3"/>
  <c r="X135" i="3"/>
  <c r="W135" i="3"/>
  <c r="V135" i="3"/>
  <c r="U135" i="3"/>
  <c r="T135" i="3"/>
  <c r="S135" i="3"/>
  <c r="R135" i="3"/>
  <c r="Q135" i="3"/>
  <c r="P135" i="3"/>
  <c r="O135" i="3"/>
  <c r="N135" i="3"/>
  <c r="M135" i="3"/>
  <c r="L135" i="3"/>
  <c r="K135" i="3"/>
  <c r="J135" i="3"/>
  <c r="I135" i="3"/>
  <c r="H135" i="3"/>
  <c r="G135" i="3"/>
  <c r="AJ134" i="3"/>
  <c r="AI134" i="3"/>
  <c r="AH134" i="3"/>
  <c r="AG134" i="3"/>
  <c r="AF134" i="3"/>
  <c r="AE134" i="3"/>
  <c r="AD134" i="3"/>
  <c r="AC134" i="3"/>
  <c r="AB134" i="3"/>
  <c r="AA134" i="3"/>
  <c r="Z134" i="3"/>
  <c r="Y134" i="3"/>
  <c r="X134" i="3"/>
  <c r="W134" i="3"/>
  <c r="V134" i="3"/>
  <c r="U134" i="3"/>
  <c r="T134" i="3"/>
  <c r="S134" i="3"/>
  <c r="R134" i="3"/>
  <c r="Q134" i="3"/>
  <c r="P134" i="3"/>
  <c r="O134" i="3"/>
  <c r="N134" i="3"/>
  <c r="M134" i="3"/>
  <c r="L134" i="3"/>
  <c r="K134" i="3"/>
  <c r="J134" i="3"/>
  <c r="I134" i="3"/>
  <c r="H134" i="3"/>
  <c r="G134" i="3"/>
  <c r="AJ133" i="3"/>
  <c r="AI133" i="3"/>
  <c r="AH133" i="3"/>
  <c r="AG133" i="3"/>
  <c r="AF133" i="3"/>
  <c r="AE133" i="3"/>
  <c r="AD133" i="3"/>
  <c r="AC133" i="3"/>
  <c r="AB133" i="3"/>
  <c r="AA133" i="3"/>
  <c r="Z133" i="3"/>
  <c r="Y133" i="3"/>
  <c r="X133" i="3"/>
  <c r="W133" i="3"/>
  <c r="V133" i="3"/>
  <c r="U133" i="3"/>
  <c r="T133" i="3"/>
  <c r="S133" i="3"/>
  <c r="R133" i="3"/>
  <c r="Q133" i="3"/>
  <c r="P133" i="3"/>
  <c r="O133" i="3"/>
  <c r="N133" i="3"/>
  <c r="M133" i="3"/>
  <c r="L133" i="3"/>
  <c r="K133" i="3"/>
  <c r="J133" i="3"/>
  <c r="I133" i="3"/>
  <c r="H133" i="3"/>
  <c r="G133" i="3"/>
  <c r="AJ132" i="3"/>
  <c r="AI132" i="3"/>
  <c r="AH132" i="3"/>
  <c r="AG132" i="3"/>
  <c r="AF132" i="3"/>
  <c r="AE132" i="3"/>
  <c r="AD132" i="3"/>
  <c r="AC132" i="3"/>
  <c r="AB132" i="3"/>
  <c r="AA132" i="3"/>
  <c r="Z132" i="3"/>
  <c r="Y132" i="3"/>
  <c r="X132" i="3"/>
  <c r="W132" i="3"/>
  <c r="V132" i="3"/>
  <c r="U132" i="3"/>
  <c r="T132" i="3"/>
  <c r="S132" i="3"/>
  <c r="R132" i="3"/>
  <c r="Q132" i="3"/>
  <c r="P132" i="3"/>
  <c r="O132" i="3"/>
  <c r="N132" i="3"/>
  <c r="M132" i="3"/>
  <c r="L132" i="3"/>
  <c r="K132" i="3"/>
  <c r="J132" i="3"/>
  <c r="I132" i="3"/>
  <c r="H132" i="3"/>
  <c r="G132" i="3"/>
  <c r="AJ131" i="3"/>
  <c r="AI131" i="3"/>
  <c r="AH131" i="3"/>
  <c r="AG131" i="3"/>
  <c r="AF131" i="3"/>
  <c r="AE131" i="3"/>
  <c r="AD131" i="3"/>
  <c r="AC131" i="3"/>
  <c r="AB131" i="3"/>
  <c r="AA131" i="3"/>
  <c r="Z131" i="3"/>
  <c r="Y131" i="3"/>
  <c r="X131" i="3"/>
  <c r="W131" i="3"/>
  <c r="V131" i="3"/>
  <c r="U131" i="3"/>
  <c r="T131" i="3"/>
  <c r="S131" i="3"/>
  <c r="R131" i="3"/>
  <c r="Q131" i="3"/>
  <c r="P131" i="3"/>
  <c r="O131" i="3"/>
  <c r="N131" i="3"/>
  <c r="M131" i="3"/>
  <c r="L131" i="3"/>
  <c r="K131" i="3"/>
  <c r="J131" i="3"/>
  <c r="I131" i="3"/>
  <c r="H131" i="3"/>
  <c r="G131" i="3"/>
  <c r="AJ129" i="3"/>
  <c r="AI129" i="3"/>
  <c r="AH129" i="3"/>
  <c r="AG129" i="3"/>
  <c r="AF129" i="3"/>
  <c r="AE129" i="3"/>
  <c r="AD129" i="3"/>
  <c r="AC129" i="3"/>
  <c r="AB129" i="3"/>
  <c r="AA129" i="3"/>
  <c r="Z129" i="3"/>
  <c r="Y129" i="3"/>
  <c r="X129" i="3"/>
  <c r="W129" i="3"/>
  <c r="V129" i="3"/>
  <c r="U129" i="3"/>
  <c r="T129" i="3"/>
  <c r="S129" i="3"/>
  <c r="R129" i="3"/>
  <c r="Q129" i="3"/>
  <c r="P129" i="3"/>
  <c r="O129" i="3"/>
  <c r="N129" i="3"/>
  <c r="M129" i="3"/>
  <c r="L129" i="3"/>
  <c r="K129" i="3"/>
  <c r="J129" i="3"/>
  <c r="I129" i="3"/>
  <c r="H129" i="3"/>
  <c r="G129" i="3"/>
  <c r="AJ128" i="3"/>
  <c r="AI128" i="3"/>
  <c r="AH128" i="3"/>
  <c r="AG128" i="3"/>
  <c r="AF128" i="3"/>
  <c r="AE128" i="3"/>
  <c r="AD128" i="3"/>
  <c r="AC128" i="3"/>
  <c r="AB128" i="3"/>
  <c r="AA128" i="3"/>
  <c r="Z128" i="3"/>
  <c r="Y128" i="3"/>
  <c r="X128" i="3"/>
  <c r="W128" i="3"/>
  <c r="V128" i="3"/>
  <c r="U128" i="3"/>
  <c r="T128" i="3"/>
  <c r="S128" i="3"/>
  <c r="R128" i="3"/>
  <c r="Q128" i="3"/>
  <c r="P128" i="3"/>
  <c r="O128" i="3"/>
  <c r="N128" i="3"/>
  <c r="M128" i="3"/>
  <c r="L128" i="3"/>
  <c r="K128" i="3"/>
  <c r="J128" i="3"/>
  <c r="I128" i="3"/>
  <c r="H128" i="3"/>
  <c r="G128" i="3"/>
  <c r="AJ127" i="3"/>
  <c r="AI127" i="3"/>
  <c r="AH127" i="3"/>
  <c r="AG127" i="3"/>
  <c r="AF127" i="3"/>
  <c r="AE127" i="3"/>
  <c r="AD127" i="3"/>
  <c r="AC127" i="3"/>
  <c r="AB127" i="3"/>
  <c r="AA127" i="3"/>
  <c r="Z127" i="3"/>
  <c r="Y127" i="3"/>
  <c r="X127" i="3"/>
  <c r="W127" i="3"/>
  <c r="V127" i="3"/>
  <c r="U127" i="3"/>
  <c r="T127" i="3"/>
  <c r="S127" i="3"/>
  <c r="R127" i="3"/>
  <c r="Q127" i="3"/>
  <c r="P127" i="3"/>
  <c r="O127" i="3"/>
  <c r="N127" i="3"/>
  <c r="M127" i="3"/>
  <c r="L127" i="3"/>
  <c r="K127" i="3"/>
  <c r="J127" i="3"/>
  <c r="I127" i="3"/>
  <c r="H127" i="3"/>
  <c r="G127" i="3"/>
  <c r="AJ126" i="3"/>
  <c r="AI126" i="3"/>
  <c r="AH126" i="3"/>
  <c r="AG126" i="3"/>
  <c r="AF126" i="3"/>
  <c r="AE126" i="3"/>
  <c r="AD126" i="3"/>
  <c r="AC126" i="3"/>
  <c r="AB126" i="3"/>
  <c r="AA126" i="3"/>
  <c r="Z126" i="3"/>
  <c r="Y126" i="3"/>
  <c r="X126" i="3"/>
  <c r="W126" i="3"/>
  <c r="V126" i="3"/>
  <c r="U126" i="3"/>
  <c r="T126" i="3"/>
  <c r="S126" i="3"/>
  <c r="R126" i="3"/>
  <c r="Q126" i="3"/>
  <c r="P126" i="3"/>
  <c r="O126" i="3"/>
  <c r="N126" i="3"/>
  <c r="M126" i="3"/>
  <c r="L126" i="3"/>
  <c r="K126" i="3"/>
  <c r="J126" i="3"/>
  <c r="I126" i="3"/>
  <c r="H126" i="3"/>
  <c r="G126" i="3"/>
  <c r="AJ125" i="3"/>
  <c r="AI125" i="3"/>
  <c r="AH125" i="3"/>
  <c r="AG125" i="3"/>
  <c r="AF125" i="3"/>
  <c r="AE125" i="3"/>
  <c r="AD125" i="3"/>
  <c r="AC125" i="3"/>
  <c r="AB125" i="3"/>
  <c r="AA125" i="3"/>
  <c r="Z125" i="3"/>
  <c r="Y125" i="3"/>
  <c r="X125" i="3"/>
  <c r="W125" i="3"/>
  <c r="V125" i="3"/>
  <c r="U125" i="3"/>
  <c r="T125" i="3"/>
  <c r="S125" i="3"/>
  <c r="R125" i="3"/>
  <c r="Q125" i="3"/>
  <c r="P125" i="3"/>
  <c r="O125" i="3"/>
  <c r="N125" i="3"/>
  <c r="M125" i="3"/>
  <c r="L125" i="3"/>
  <c r="K125" i="3"/>
  <c r="J125" i="3"/>
  <c r="I125" i="3"/>
  <c r="H125" i="3"/>
  <c r="G125" i="3"/>
  <c r="AJ124" i="3"/>
  <c r="AI124" i="3"/>
  <c r="AH124" i="3"/>
  <c r="AG124" i="3"/>
  <c r="AF124" i="3"/>
  <c r="AE124" i="3"/>
  <c r="AD124" i="3"/>
  <c r="AC124" i="3"/>
  <c r="AB124" i="3"/>
  <c r="AA124" i="3"/>
  <c r="Z124" i="3"/>
  <c r="Y124" i="3"/>
  <c r="X124" i="3"/>
  <c r="W124" i="3"/>
  <c r="V124" i="3"/>
  <c r="U124" i="3"/>
  <c r="T124" i="3"/>
  <c r="S124" i="3"/>
  <c r="R124" i="3"/>
  <c r="Q124" i="3"/>
  <c r="P124" i="3"/>
  <c r="O124" i="3"/>
  <c r="N124" i="3"/>
  <c r="M124" i="3"/>
  <c r="L124" i="3"/>
  <c r="K124" i="3"/>
  <c r="J124" i="3"/>
  <c r="I124" i="3"/>
  <c r="H124" i="3"/>
  <c r="G124" i="3"/>
  <c r="AJ123" i="3"/>
  <c r="AI123" i="3"/>
  <c r="AH123" i="3"/>
  <c r="AG123" i="3"/>
  <c r="AF123" i="3"/>
  <c r="AE123" i="3"/>
  <c r="AD123" i="3"/>
  <c r="AC123" i="3"/>
  <c r="AB123" i="3"/>
  <c r="AA123" i="3"/>
  <c r="Z123" i="3"/>
  <c r="Y123" i="3"/>
  <c r="X123" i="3"/>
  <c r="W123" i="3"/>
  <c r="V123" i="3"/>
  <c r="U123" i="3"/>
  <c r="T123" i="3"/>
  <c r="S123" i="3"/>
  <c r="R123" i="3"/>
  <c r="Q123" i="3"/>
  <c r="P123" i="3"/>
  <c r="O123" i="3"/>
  <c r="N123" i="3"/>
  <c r="M123" i="3"/>
  <c r="L123" i="3"/>
  <c r="K123" i="3"/>
  <c r="J123" i="3"/>
  <c r="I123" i="3"/>
  <c r="H123" i="3"/>
  <c r="G123" i="3"/>
  <c r="AJ122" i="3"/>
  <c r="AI122" i="3"/>
  <c r="AH122" i="3"/>
  <c r="AG122" i="3"/>
  <c r="AF122" i="3"/>
  <c r="AE122" i="3"/>
  <c r="AD122" i="3"/>
  <c r="AC122" i="3"/>
  <c r="AB122" i="3"/>
  <c r="AA122" i="3"/>
  <c r="Z122" i="3"/>
  <c r="Y122" i="3"/>
  <c r="X122" i="3"/>
  <c r="W122" i="3"/>
  <c r="V122" i="3"/>
  <c r="U122" i="3"/>
  <c r="T122" i="3"/>
  <c r="S122" i="3"/>
  <c r="R122" i="3"/>
  <c r="Q122" i="3"/>
  <c r="P122" i="3"/>
  <c r="O122" i="3"/>
  <c r="N122" i="3"/>
  <c r="M122" i="3"/>
  <c r="L122" i="3"/>
  <c r="K122" i="3"/>
  <c r="J122" i="3"/>
  <c r="I122" i="3"/>
  <c r="H122" i="3"/>
  <c r="G122" i="3"/>
  <c r="AJ121" i="3"/>
  <c r="AI121" i="3"/>
  <c r="AH121" i="3"/>
  <c r="AG121" i="3"/>
  <c r="AF121" i="3"/>
  <c r="AE121" i="3"/>
  <c r="AD121" i="3"/>
  <c r="AC121" i="3"/>
  <c r="AB121" i="3"/>
  <c r="AA121" i="3"/>
  <c r="Z121" i="3"/>
  <c r="Y121" i="3"/>
  <c r="X121" i="3"/>
  <c r="W121" i="3"/>
  <c r="V121" i="3"/>
  <c r="U121" i="3"/>
  <c r="T121" i="3"/>
  <c r="S121" i="3"/>
  <c r="R121" i="3"/>
  <c r="Q121" i="3"/>
  <c r="P121" i="3"/>
  <c r="O121" i="3"/>
  <c r="N121" i="3"/>
  <c r="M121" i="3"/>
  <c r="L121" i="3"/>
  <c r="K121" i="3"/>
  <c r="J121" i="3"/>
  <c r="I121" i="3"/>
  <c r="H121" i="3"/>
  <c r="G121" i="3"/>
  <c r="AJ119" i="3"/>
  <c r="AI119" i="3"/>
  <c r="AH119" i="3"/>
  <c r="AG119" i="3"/>
  <c r="AF119" i="3"/>
  <c r="AE119" i="3"/>
  <c r="AD119" i="3"/>
  <c r="AC119" i="3"/>
  <c r="AB119" i="3"/>
  <c r="AA119" i="3"/>
  <c r="Z119" i="3"/>
  <c r="Y119" i="3"/>
  <c r="X119" i="3"/>
  <c r="W119" i="3"/>
  <c r="V119" i="3"/>
  <c r="U119" i="3"/>
  <c r="T119" i="3"/>
  <c r="S119" i="3"/>
  <c r="R119" i="3"/>
  <c r="Q119" i="3"/>
  <c r="P119" i="3"/>
  <c r="O119" i="3"/>
  <c r="N119" i="3"/>
  <c r="M119" i="3"/>
  <c r="L119" i="3"/>
  <c r="K119" i="3"/>
  <c r="J119" i="3"/>
  <c r="I119" i="3"/>
  <c r="H119" i="3"/>
  <c r="G119" i="3"/>
  <c r="AJ118" i="3"/>
  <c r="AI118" i="3"/>
  <c r="AH118" i="3"/>
  <c r="AG118" i="3"/>
  <c r="AF118" i="3"/>
  <c r="AE118" i="3"/>
  <c r="AD118" i="3"/>
  <c r="AC118" i="3"/>
  <c r="AB118" i="3"/>
  <c r="AA118" i="3"/>
  <c r="Z118" i="3"/>
  <c r="Y118" i="3"/>
  <c r="X118" i="3"/>
  <c r="W118" i="3"/>
  <c r="V118" i="3"/>
  <c r="U118" i="3"/>
  <c r="T118" i="3"/>
  <c r="S118" i="3"/>
  <c r="R118" i="3"/>
  <c r="Q118" i="3"/>
  <c r="P118" i="3"/>
  <c r="O118" i="3"/>
  <c r="N118" i="3"/>
  <c r="M118" i="3"/>
  <c r="L118" i="3"/>
  <c r="K118" i="3"/>
  <c r="J118" i="3"/>
  <c r="I118" i="3"/>
  <c r="H118" i="3"/>
  <c r="G118" i="3"/>
  <c r="AJ117" i="3"/>
  <c r="AI117" i="3"/>
  <c r="AH117" i="3"/>
  <c r="AG117" i="3"/>
  <c r="AF117" i="3"/>
  <c r="AE117" i="3"/>
  <c r="AD117" i="3"/>
  <c r="AC117" i="3"/>
  <c r="AB117" i="3"/>
  <c r="AA117" i="3"/>
  <c r="Z117" i="3"/>
  <c r="Y117" i="3"/>
  <c r="X117" i="3"/>
  <c r="W117" i="3"/>
  <c r="V117" i="3"/>
  <c r="U117" i="3"/>
  <c r="T117" i="3"/>
  <c r="S117" i="3"/>
  <c r="R117" i="3"/>
  <c r="Q117" i="3"/>
  <c r="P117" i="3"/>
  <c r="O117" i="3"/>
  <c r="N117" i="3"/>
  <c r="M117" i="3"/>
  <c r="L117" i="3"/>
  <c r="K117" i="3"/>
  <c r="J117" i="3"/>
  <c r="I117" i="3"/>
  <c r="H117" i="3"/>
  <c r="G117" i="3"/>
  <c r="AJ116" i="3"/>
  <c r="AI116" i="3"/>
  <c r="AH116" i="3"/>
  <c r="AG116" i="3"/>
  <c r="AF116" i="3"/>
  <c r="AE116" i="3"/>
  <c r="AD116" i="3"/>
  <c r="AC116" i="3"/>
  <c r="AB116" i="3"/>
  <c r="AA116" i="3"/>
  <c r="Z116" i="3"/>
  <c r="Y116" i="3"/>
  <c r="X116" i="3"/>
  <c r="W116" i="3"/>
  <c r="V116" i="3"/>
  <c r="U116" i="3"/>
  <c r="T116" i="3"/>
  <c r="S116" i="3"/>
  <c r="R116" i="3"/>
  <c r="Q116" i="3"/>
  <c r="P116" i="3"/>
  <c r="O116" i="3"/>
  <c r="N116" i="3"/>
  <c r="M116" i="3"/>
  <c r="L116" i="3"/>
  <c r="K116" i="3"/>
  <c r="J116" i="3"/>
  <c r="I116" i="3"/>
  <c r="H116" i="3"/>
  <c r="G116" i="3"/>
  <c r="AJ115" i="3"/>
  <c r="AI115" i="3"/>
  <c r="AH115" i="3"/>
  <c r="AG115" i="3"/>
  <c r="AF115" i="3"/>
  <c r="AE115" i="3"/>
  <c r="AD115" i="3"/>
  <c r="AC115" i="3"/>
  <c r="AB115" i="3"/>
  <c r="AA115" i="3"/>
  <c r="Z115" i="3"/>
  <c r="Y115" i="3"/>
  <c r="X115" i="3"/>
  <c r="W115" i="3"/>
  <c r="V115" i="3"/>
  <c r="U115" i="3"/>
  <c r="T115" i="3"/>
  <c r="S115" i="3"/>
  <c r="R115" i="3"/>
  <c r="Q115" i="3"/>
  <c r="P115" i="3"/>
  <c r="O115" i="3"/>
  <c r="N115" i="3"/>
  <c r="M115" i="3"/>
  <c r="L115" i="3"/>
  <c r="K115" i="3"/>
  <c r="J115" i="3"/>
  <c r="I115" i="3"/>
  <c r="H115" i="3"/>
  <c r="G115" i="3"/>
  <c r="AJ113" i="3"/>
  <c r="AI113" i="3"/>
  <c r="AH113" i="3"/>
  <c r="AG113" i="3"/>
  <c r="AF113" i="3"/>
  <c r="AE113" i="3"/>
  <c r="AD113" i="3"/>
  <c r="AC113" i="3"/>
  <c r="AB113" i="3"/>
  <c r="AA113" i="3"/>
  <c r="Z113" i="3"/>
  <c r="Y113" i="3"/>
  <c r="X113" i="3"/>
  <c r="W113" i="3"/>
  <c r="V113" i="3"/>
  <c r="U113" i="3"/>
  <c r="T113" i="3"/>
  <c r="S113" i="3"/>
  <c r="R113" i="3"/>
  <c r="Q113" i="3"/>
  <c r="P113" i="3"/>
  <c r="O113" i="3"/>
  <c r="N113" i="3"/>
  <c r="M113" i="3"/>
  <c r="L113" i="3"/>
  <c r="K113" i="3"/>
  <c r="J113" i="3"/>
  <c r="I113" i="3"/>
  <c r="H113" i="3"/>
  <c r="G113" i="3"/>
  <c r="AJ112" i="3"/>
  <c r="AI112" i="3"/>
  <c r="AH112" i="3"/>
  <c r="AG112" i="3"/>
  <c r="AF112" i="3"/>
  <c r="AE112" i="3"/>
  <c r="AD112" i="3"/>
  <c r="AC112" i="3"/>
  <c r="AB112" i="3"/>
  <c r="AA112" i="3"/>
  <c r="Z112" i="3"/>
  <c r="Y112" i="3"/>
  <c r="X112" i="3"/>
  <c r="W112" i="3"/>
  <c r="V112" i="3"/>
  <c r="U112" i="3"/>
  <c r="T112" i="3"/>
  <c r="S112" i="3"/>
  <c r="R112" i="3"/>
  <c r="Q112" i="3"/>
  <c r="P112" i="3"/>
  <c r="O112" i="3"/>
  <c r="N112" i="3"/>
  <c r="M112" i="3"/>
  <c r="L112" i="3"/>
  <c r="K112" i="3"/>
  <c r="J112" i="3"/>
  <c r="I112" i="3"/>
  <c r="H112" i="3"/>
  <c r="G112" i="3"/>
  <c r="AJ111" i="3"/>
  <c r="AI111" i="3"/>
  <c r="AH111" i="3"/>
  <c r="AG111" i="3"/>
  <c r="AF111" i="3"/>
  <c r="AE111" i="3"/>
  <c r="AD111" i="3"/>
  <c r="AC111" i="3"/>
  <c r="AB111" i="3"/>
  <c r="AA111" i="3"/>
  <c r="Z111" i="3"/>
  <c r="Y111" i="3"/>
  <c r="X111" i="3"/>
  <c r="W111" i="3"/>
  <c r="V111" i="3"/>
  <c r="U111" i="3"/>
  <c r="T111" i="3"/>
  <c r="S111" i="3"/>
  <c r="R111" i="3"/>
  <c r="Q111" i="3"/>
  <c r="P111" i="3"/>
  <c r="O111" i="3"/>
  <c r="N111" i="3"/>
  <c r="M111" i="3"/>
  <c r="L111" i="3"/>
  <c r="K111" i="3"/>
  <c r="J111" i="3"/>
  <c r="I111" i="3"/>
  <c r="H111" i="3"/>
  <c r="G111" i="3"/>
  <c r="AJ110" i="3"/>
  <c r="AI110" i="3"/>
  <c r="AH110" i="3"/>
  <c r="AG110" i="3"/>
  <c r="AF110" i="3"/>
  <c r="AE110" i="3"/>
  <c r="AD110" i="3"/>
  <c r="AC110" i="3"/>
  <c r="AB110" i="3"/>
  <c r="AA110" i="3"/>
  <c r="Z110" i="3"/>
  <c r="Y110" i="3"/>
  <c r="X110" i="3"/>
  <c r="W110" i="3"/>
  <c r="V110" i="3"/>
  <c r="U110" i="3"/>
  <c r="T110" i="3"/>
  <c r="S110" i="3"/>
  <c r="R110" i="3"/>
  <c r="Q110" i="3"/>
  <c r="P110" i="3"/>
  <c r="O110" i="3"/>
  <c r="N110" i="3"/>
  <c r="M110" i="3"/>
  <c r="L110" i="3"/>
  <c r="K110" i="3"/>
  <c r="J110" i="3"/>
  <c r="I110" i="3"/>
  <c r="H110" i="3"/>
  <c r="G110" i="3"/>
  <c r="AJ109" i="3"/>
  <c r="AI109" i="3"/>
  <c r="AH109" i="3"/>
  <c r="AG109" i="3"/>
  <c r="AF109" i="3"/>
  <c r="AE109" i="3"/>
  <c r="AD109" i="3"/>
  <c r="AC109" i="3"/>
  <c r="AB109" i="3"/>
  <c r="AA109" i="3"/>
  <c r="Z109" i="3"/>
  <c r="Y109" i="3"/>
  <c r="X109" i="3"/>
  <c r="W109" i="3"/>
  <c r="V109" i="3"/>
  <c r="U109" i="3"/>
  <c r="T109" i="3"/>
  <c r="S109" i="3"/>
  <c r="R109" i="3"/>
  <c r="Q109" i="3"/>
  <c r="P109" i="3"/>
  <c r="O109" i="3"/>
  <c r="N109" i="3"/>
  <c r="M109" i="3"/>
  <c r="L109" i="3"/>
  <c r="K109" i="3"/>
  <c r="J109" i="3"/>
  <c r="I109" i="3"/>
  <c r="H109" i="3"/>
  <c r="G109" i="3"/>
  <c r="AJ108" i="3"/>
  <c r="AI108" i="3"/>
  <c r="AH108" i="3"/>
  <c r="AG108" i="3"/>
  <c r="AF108" i="3"/>
  <c r="AE108" i="3"/>
  <c r="AD108" i="3"/>
  <c r="AC108" i="3"/>
  <c r="AB108" i="3"/>
  <c r="AA108" i="3"/>
  <c r="Z108" i="3"/>
  <c r="Y108" i="3"/>
  <c r="X108" i="3"/>
  <c r="W108" i="3"/>
  <c r="V108" i="3"/>
  <c r="U108" i="3"/>
  <c r="T108" i="3"/>
  <c r="S108" i="3"/>
  <c r="R108" i="3"/>
  <c r="Q108" i="3"/>
  <c r="P108" i="3"/>
  <c r="O108" i="3"/>
  <c r="N108" i="3"/>
  <c r="M108" i="3"/>
  <c r="L108" i="3"/>
  <c r="K108" i="3"/>
  <c r="J108" i="3"/>
  <c r="I108" i="3"/>
  <c r="H108" i="3"/>
  <c r="G108" i="3"/>
  <c r="AJ107" i="3"/>
  <c r="AI107" i="3"/>
  <c r="AH107" i="3"/>
  <c r="AG107" i="3"/>
  <c r="AF107" i="3"/>
  <c r="AE107" i="3"/>
  <c r="AD107" i="3"/>
  <c r="AC107" i="3"/>
  <c r="AB107" i="3"/>
  <c r="AA107" i="3"/>
  <c r="Z107" i="3"/>
  <c r="Y107" i="3"/>
  <c r="X107" i="3"/>
  <c r="W107" i="3"/>
  <c r="V107" i="3"/>
  <c r="U107" i="3"/>
  <c r="T107" i="3"/>
  <c r="S107" i="3"/>
  <c r="R107" i="3"/>
  <c r="Q107" i="3"/>
  <c r="P107" i="3"/>
  <c r="O107" i="3"/>
  <c r="N107" i="3"/>
  <c r="M107" i="3"/>
  <c r="L107" i="3"/>
  <c r="K107" i="3"/>
  <c r="J107" i="3"/>
  <c r="I107" i="3"/>
  <c r="H107" i="3"/>
  <c r="G107" i="3"/>
  <c r="AJ106" i="3"/>
  <c r="AI106" i="3"/>
  <c r="AH106" i="3"/>
  <c r="AG106" i="3"/>
  <c r="AF106" i="3"/>
  <c r="AE106" i="3"/>
  <c r="AD106" i="3"/>
  <c r="AC106" i="3"/>
  <c r="AB106" i="3"/>
  <c r="AA106" i="3"/>
  <c r="Z106" i="3"/>
  <c r="Y106" i="3"/>
  <c r="X106" i="3"/>
  <c r="W106" i="3"/>
  <c r="V106" i="3"/>
  <c r="U106" i="3"/>
  <c r="T106" i="3"/>
  <c r="S106" i="3"/>
  <c r="R106" i="3"/>
  <c r="Q106" i="3"/>
  <c r="P106" i="3"/>
  <c r="O106" i="3"/>
  <c r="N106" i="3"/>
  <c r="M106" i="3"/>
  <c r="L106" i="3"/>
  <c r="K106" i="3"/>
  <c r="J106" i="3"/>
  <c r="I106" i="3"/>
  <c r="H106" i="3"/>
  <c r="G106" i="3"/>
  <c r="AJ105" i="3"/>
  <c r="AI105" i="3"/>
  <c r="AH105" i="3"/>
  <c r="AG105" i="3"/>
  <c r="AF105" i="3"/>
  <c r="AE105" i="3"/>
  <c r="AD105" i="3"/>
  <c r="AC105" i="3"/>
  <c r="AB105" i="3"/>
  <c r="AA105" i="3"/>
  <c r="Z105" i="3"/>
  <c r="Y105" i="3"/>
  <c r="X105" i="3"/>
  <c r="W105" i="3"/>
  <c r="V105" i="3"/>
  <c r="U105" i="3"/>
  <c r="T105" i="3"/>
  <c r="S105" i="3"/>
  <c r="R105" i="3"/>
  <c r="Q105" i="3"/>
  <c r="P105" i="3"/>
  <c r="O105" i="3"/>
  <c r="N105" i="3"/>
  <c r="M105" i="3"/>
  <c r="L105" i="3"/>
  <c r="K105" i="3"/>
  <c r="J105" i="3"/>
  <c r="I105" i="3"/>
  <c r="H105" i="3"/>
  <c r="G105" i="3"/>
  <c r="AJ104" i="3"/>
  <c r="AI104" i="3"/>
  <c r="AH104" i="3"/>
  <c r="AG104" i="3"/>
  <c r="AF104" i="3"/>
  <c r="AE104" i="3"/>
  <c r="AD104" i="3"/>
  <c r="AC104" i="3"/>
  <c r="AB104" i="3"/>
  <c r="AA104" i="3"/>
  <c r="Z104" i="3"/>
  <c r="Y104" i="3"/>
  <c r="X104" i="3"/>
  <c r="W104" i="3"/>
  <c r="V104" i="3"/>
  <c r="U104" i="3"/>
  <c r="T104" i="3"/>
  <c r="S104" i="3"/>
  <c r="R104" i="3"/>
  <c r="Q104" i="3"/>
  <c r="P104" i="3"/>
  <c r="O104" i="3"/>
  <c r="N104" i="3"/>
  <c r="M104" i="3"/>
  <c r="L104" i="3"/>
  <c r="K104" i="3"/>
  <c r="J104" i="3"/>
  <c r="I104" i="3"/>
  <c r="H104" i="3"/>
  <c r="G104" i="3"/>
  <c r="AJ103" i="3"/>
  <c r="AI103" i="3"/>
  <c r="AH103" i="3"/>
  <c r="AG103" i="3"/>
  <c r="AF103" i="3"/>
  <c r="AE103" i="3"/>
  <c r="AD103" i="3"/>
  <c r="AC103" i="3"/>
  <c r="AB103" i="3"/>
  <c r="AA103" i="3"/>
  <c r="Z103" i="3"/>
  <c r="Y103" i="3"/>
  <c r="X103" i="3"/>
  <c r="W103" i="3"/>
  <c r="V103" i="3"/>
  <c r="U103" i="3"/>
  <c r="T103" i="3"/>
  <c r="S103" i="3"/>
  <c r="R103" i="3"/>
  <c r="Q103" i="3"/>
  <c r="P103" i="3"/>
  <c r="O103" i="3"/>
  <c r="N103" i="3"/>
  <c r="M103" i="3"/>
  <c r="L103" i="3"/>
  <c r="K103" i="3"/>
  <c r="J103" i="3"/>
  <c r="I103" i="3"/>
  <c r="H103" i="3"/>
  <c r="G103" i="3"/>
  <c r="AJ102" i="3"/>
  <c r="AI102" i="3"/>
  <c r="AH102" i="3"/>
  <c r="AG102" i="3"/>
  <c r="AF102" i="3"/>
  <c r="AE102" i="3"/>
  <c r="AD102" i="3"/>
  <c r="AC102" i="3"/>
  <c r="AB102" i="3"/>
  <c r="AA102" i="3"/>
  <c r="Z102" i="3"/>
  <c r="Y102" i="3"/>
  <c r="X102" i="3"/>
  <c r="W102" i="3"/>
  <c r="V102" i="3"/>
  <c r="U102" i="3"/>
  <c r="T102" i="3"/>
  <c r="S102" i="3"/>
  <c r="R102" i="3"/>
  <c r="Q102" i="3"/>
  <c r="P102" i="3"/>
  <c r="O102" i="3"/>
  <c r="N102" i="3"/>
  <c r="M102" i="3"/>
  <c r="L102" i="3"/>
  <c r="K102" i="3"/>
  <c r="J102" i="3"/>
  <c r="I102" i="3"/>
  <c r="H102" i="3"/>
  <c r="G102" i="3"/>
  <c r="AJ100" i="3"/>
  <c r="AI100" i="3"/>
  <c r="AH100" i="3"/>
  <c r="AG100" i="3"/>
  <c r="AF100" i="3"/>
  <c r="AE100" i="3"/>
  <c r="AD100" i="3"/>
  <c r="AC100" i="3"/>
  <c r="AB100" i="3"/>
  <c r="AA100" i="3"/>
  <c r="Z100" i="3"/>
  <c r="Y100" i="3"/>
  <c r="X100" i="3"/>
  <c r="W100" i="3"/>
  <c r="V100" i="3"/>
  <c r="U100" i="3"/>
  <c r="T100" i="3"/>
  <c r="S100" i="3"/>
  <c r="R100" i="3"/>
  <c r="Q100" i="3"/>
  <c r="P100" i="3"/>
  <c r="O100" i="3"/>
  <c r="N100" i="3"/>
  <c r="M100" i="3"/>
  <c r="L100" i="3"/>
  <c r="K100" i="3"/>
  <c r="J100" i="3"/>
  <c r="I100" i="3"/>
  <c r="H100" i="3"/>
  <c r="G100" i="3"/>
  <c r="AJ99" i="3"/>
  <c r="AI99" i="3"/>
  <c r="AH99" i="3"/>
  <c r="AG99" i="3"/>
  <c r="AF99" i="3"/>
  <c r="AE99" i="3"/>
  <c r="AD99" i="3"/>
  <c r="AC99" i="3"/>
  <c r="AB99" i="3"/>
  <c r="AA99" i="3"/>
  <c r="Z99" i="3"/>
  <c r="Y99" i="3"/>
  <c r="X99" i="3"/>
  <c r="W99" i="3"/>
  <c r="V99" i="3"/>
  <c r="U99" i="3"/>
  <c r="T99" i="3"/>
  <c r="S99" i="3"/>
  <c r="R99" i="3"/>
  <c r="Q99" i="3"/>
  <c r="P99" i="3"/>
  <c r="O99" i="3"/>
  <c r="N99" i="3"/>
  <c r="M99" i="3"/>
  <c r="L99" i="3"/>
  <c r="K99" i="3"/>
  <c r="J99" i="3"/>
  <c r="I99" i="3"/>
  <c r="H99" i="3"/>
  <c r="G99" i="3"/>
  <c r="AJ98" i="3"/>
  <c r="AI98" i="3"/>
  <c r="AH98" i="3"/>
  <c r="AG98" i="3"/>
  <c r="AF98" i="3"/>
  <c r="AE98" i="3"/>
  <c r="AD98" i="3"/>
  <c r="AC98" i="3"/>
  <c r="AB98" i="3"/>
  <c r="AA98" i="3"/>
  <c r="Z98" i="3"/>
  <c r="Y98" i="3"/>
  <c r="X98" i="3"/>
  <c r="W98" i="3"/>
  <c r="V98" i="3"/>
  <c r="U98" i="3"/>
  <c r="T98" i="3"/>
  <c r="S98" i="3"/>
  <c r="R98" i="3"/>
  <c r="Q98" i="3"/>
  <c r="P98" i="3"/>
  <c r="O98" i="3"/>
  <c r="N98" i="3"/>
  <c r="M98" i="3"/>
  <c r="L98" i="3"/>
  <c r="K98" i="3"/>
  <c r="J98" i="3"/>
  <c r="I98" i="3"/>
  <c r="H98" i="3"/>
  <c r="G98" i="3"/>
  <c r="AJ97" i="3"/>
  <c r="AI97" i="3"/>
  <c r="AH97" i="3"/>
  <c r="AG97" i="3"/>
  <c r="AF97" i="3"/>
  <c r="AE97" i="3"/>
  <c r="AD97" i="3"/>
  <c r="AC97" i="3"/>
  <c r="AB97" i="3"/>
  <c r="AA97" i="3"/>
  <c r="Z97" i="3"/>
  <c r="Y97" i="3"/>
  <c r="X97" i="3"/>
  <c r="W97" i="3"/>
  <c r="V97" i="3"/>
  <c r="U97" i="3"/>
  <c r="T97" i="3"/>
  <c r="S97" i="3"/>
  <c r="R97" i="3"/>
  <c r="Q97" i="3"/>
  <c r="P97" i="3"/>
  <c r="O97" i="3"/>
  <c r="N97" i="3"/>
  <c r="M97" i="3"/>
  <c r="L97" i="3"/>
  <c r="K97" i="3"/>
  <c r="J97" i="3"/>
  <c r="I97" i="3"/>
  <c r="H97" i="3"/>
  <c r="G97" i="3"/>
  <c r="AJ96" i="3"/>
  <c r="AI96" i="3"/>
  <c r="AH96" i="3"/>
  <c r="AG96" i="3"/>
  <c r="AF96" i="3"/>
  <c r="AE96" i="3"/>
  <c r="AD96" i="3"/>
  <c r="AC96" i="3"/>
  <c r="AB96" i="3"/>
  <c r="AA96" i="3"/>
  <c r="Z96" i="3"/>
  <c r="Y96" i="3"/>
  <c r="X96" i="3"/>
  <c r="W96" i="3"/>
  <c r="V96" i="3"/>
  <c r="U96" i="3"/>
  <c r="T96" i="3"/>
  <c r="S96" i="3"/>
  <c r="R96" i="3"/>
  <c r="Q96" i="3"/>
  <c r="P96" i="3"/>
  <c r="O96" i="3"/>
  <c r="N96" i="3"/>
  <c r="M96" i="3"/>
  <c r="L96" i="3"/>
  <c r="K96" i="3"/>
  <c r="J96" i="3"/>
  <c r="I96" i="3"/>
  <c r="H96" i="3"/>
  <c r="G96" i="3"/>
  <c r="AJ95" i="3"/>
  <c r="AI95" i="3"/>
  <c r="AH95" i="3"/>
  <c r="AG95" i="3"/>
  <c r="AF95" i="3"/>
  <c r="AE95" i="3"/>
  <c r="AD95" i="3"/>
  <c r="AC95" i="3"/>
  <c r="AB95" i="3"/>
  <c r="AA95" i="3"/>
  <c r="Z95" i="3"/>
  <c r="Y95" i="3"/>
  <c r="X95" i="3"/>
  <c r="W95" i="3"/>
  <c r="V95" i="3"/>
  <c r="U95" i="3"/>
  <c r="T95" i="3"/>
  <c r="S95" i="3"/>
  <c r="R95" i="3"/>
  <c r="Q95" i="3"/>
  <c r="P95" i="3"/>
  <c r="O95" i="3"/>
  <c r="N95" i="3"/>
  <c r="M95" i="3"/>
  <c r="L95" i="3"/>
  <c r="K95" i="3"/>
  <c r="J95" i="3"/>
  <c r="I95" i="3"/>
  <c r="H95" i="3"/>
  <c r="G95" i="3"/>
  <c r="AJ94" i="3"/>
  <c r="AI94" i="3"/>
  <c r="AH94" i="3"/>
  <c r="AG94" i="3"/>
  <c r="AF94" i="3"/>
  <c r="AE94" i="3"/>
  <c r="AD94" i="3"/>
  <c r="AC94" i="3"/>
  <c r="AB94" i="3"/>
  <c r="AA94" i="3"/>
  <c r="Z94" i="3"/>
  <c r="Y94" i="3"/>
  <c r="X94" i="3"/>
  <c r="W94" i="3"/>
  <c r="V94" i="3"/>
  <c r="U94" i="3"/>
  <c r="T94" i="3"/>
  <c r="S94" i="3"/>
  <c r="R94" i="3"/>
  <c r="Q94" i="3"/>
  <c r="P94" i="3"/>
  <c r="O94" i="3"/>
  <c r="N94" i="3"/>
  <c r="M94" i="3"/>
  <c r="L94" i="3"/>
  <c r="K94" i="3"/>
  <c r="J94" i="3"/>
  <c r="I94" i="3"/>
  <c r="H94" i="3"/>
  <c r="G94" i="3"/>
  <c r="AJ93" i="3"/>
  <c r="AI93" i="3"/>
  <c r="AH93" i="3"/>
  <c r="AG93" i="3"/>
  <c r="AF93" i="3"/>
  <c r="AE93" i="3"/>
  <c r="AD93" i="3"/>
  <c r="AC93" i="3"/>
  <c r="AB93" i="3"/>
  <c r="AA93" i="3"/>
  <c r="Z93" i="3"/>
  <c r="Y93" i="3"/>
  <c r="X93" i="3"/>
  <c r="W93" i="3"/>
  <c r="V93" i="3"/>
  <c r="U93" i="3"/>
  <c r="T93" i="3"/>
  <c r="S93" i="3"/>
  <c r="R93" i="3"/>
  <c r="Q93" i="3"/>
  <c r="P93" i="3"/>
  <c r="O93" i="3"/>
  <c r="N93" i="3"/>
  <c r="M93" i="3"/>
  <c r="L93" i="3"/>
  <c r="K93" i="3"/>
  <c r="J93" i="3"/>
  <c r="I93" i="3"/>
  <c r="H93" i="3"/>
  <c r="G93" i="3"/>
  <c r="AJ91" i="3"/>
  <c r="AI91" i="3"/>
  <c r="AH91" i="3"/>
  <c r="AG91" i="3"/>
  <c r="AF91" i="3"/>
  <c r="AE91" i="3"/>
  <c r="AD91" i="3"/>
  <c r="AC91" i="3"/>
  <c r="AB91" i="3"/>
  <c r="AA91" i="3"/>
  <c r="Z91" i="3"/>
  <c r="Y91" i="3"/>
  <c r="X91" i="3"/>
  <c r="W91" i="3"/>
  <c r="V91" i="3"/>
  <c r="U91" i="3"/>
  <c r="T91" i="3"/>
  <c r="S91" i="3"/>
  <c r="R91" i="3"/>
  <c r="Q91" i="3"/>
  <c r="P91" i="3"/>
  <c r="O91" i="3"/>
  <c r="N91" i="3"/>
  <c r="M91" i="3"/>
  <c r="L91" i="3"/>
  <c r="K91" i="3"/>
  <c r="J91" i="3"/>
  <c r="I91" i="3"/>
  <c r="H91" i="3"/>
  <c r="G91" i="3"/>
  <c r="AJ90" i="3"/>
  <c r="AI90" i="3"/>
  <c r="AH90" i="3"/>
  <c r="AG90" i="3"/>
  <c r="AF90" i="3"/>
  <c r="AE90" i="3"/>
  <c r="AD90" i="3"/>
  <c r="AC90" i="3"/>
  <c r="AB90" i="3"/>
  <c r="AA90" i="3"/>
  <c r="Z90" i="3"/>
  <c r="Y90" i="3"/>
  <c r="X90" i="3"/>
  <c r="W90" i="3"/>
  <c r="V90" i="3"/>
  <c r="U90" i="3"/>
  <c r="T90" i="3"/>
  <c r="S90" i="3"/>
  <c r="R90" i="3"/>
  <c r="Q90" i="3"/>
  <c r="P90" i="3"/>
  <c r="O90" i="3"/>
  <c r="N90" i="3"/>
  <c r="M90" i="3"/>
  <c r="L90" i="3"/>
  <c r="K90" i="3"/>
  <c r="J90" i="3"/>
  <c r="I90" i="3"/>
  <c r="H90" i="3"/>
  <c r="G90" i="3"/>
  <c r="AJ89" i="3"/>
  <c r="AI89" i="3"/>
  <c r="AH89" i="3"/>
  <c r="AG89" i="3"/>
  <c r="AF89" i="3"/>
  <c r="AE89" i="3"/>
  <c r="AD89" i="3"/>
  <c r="AC89" i="3"/>
  <c r="AB89" i="3"/>
  <c r="AA89" i="3"/>
  <c r="Z89" i="3"/>
  <c r="Y89" i="3"/>
  <c r="X89" i="3"/>
  <c r="W89" i="3"/>
  <c r="V89" i="3"/>
  <c r="U89" i="3"/>
  <c r="T89" i="3"/>
  <c r="S89" i="3"/>
  <c r="R89" i="3"/>
  <c r="Q89" i="3"/>
  <c r="P89" i="3"/>
  <c r="O89" i="3"/>
  <c r="N89" i="3"/>
  <c r="M89" i="3"/>
  <c r="L89" i="3"/>
  <c r="K89" i="3"/>
  <c r="J89" i="3"/>
  <c r="I89" i="3"/>
  <c r="H89" i="3"/>
  <c r="G89" i="3"/>
  <c r="AJ88" i="3"/>
  <c r="AI88" i="3"/>
  <c r="AH88" i="3"/>
  <c r="AG88" i="3"/>
  <c r="AF88" i="3"/>
  <c r="AE88" i="3"/>
  <c r="AD88" i="3"/>
  <c r="AC88" i="3"/>
  <c r="AB88" i="3"/>
  <c r="AA88" i="3"/>
  <c r="Z88" i="3"/>
  <c r="Y88" i="3"/>
  <c r="X88" i="3"/>
  <c r="W88" i="3"/>
  <c r="V88" i="3"/>
  <c r="U88" i="3"/>
  <c r="T88" i="3"/>
  <c r="S88" i="3"/>
  <c r="R88" i="3"/>
  <c r="Q88" i="3"/>
  <c r="P88" i="3"/>
  <c r="O88" i="3"/>
  <c r="N88" i="3"/>
  <c r="M88" i="3"/>
  <c r="L88" i="3"/>
  <c r="K88" i="3"/>
  <c r="J88" i="3"/>
  <c r="I88" i="3"/>
  <c r="H88" i="3"/>
  <c r="G88" i="3"/>
  <c r="AJ87" i="3"/>
  <c r="AI87" i="3"/>
  <c r="AH87" i="3"/>
  <c r="AG87" i="3"/>
  <c r="AF87" i="3"/>
  <c r="AE87" i="3"/>
  <c r="AD87" i="3"/>
  <c r="AC87" i="3"/>
  <c r="AB87" i="3"/>
  <c r="AA87" i="3"/>
  <c r="Z87" i="3"/>
  <c r="Y87" i="3"/>
  <c r="X87" i="3"/>
  <c r="W87" i="3"/>
  <c r="V87" i="3"/>
  <c r="U87" i="3"/>
  <c r="T87" i="3"/>
  <c r="S87" i="3"/>
  <c r="R87" i="3"/>
  <c r="Q87" i="3"/>
  <c r="P87" i="3"/>
  <c r="O87" i="3"/>
  <c r="N87" i="3"/>
  <c r="M87" i="3"/>
  <c r="L87" i="3"/>
  <c r="K87" i="3"/>
  <c r="J87" i="3"/>
  <c r="I87" i="3"/>
  <c r="H87" i="3"/>
  <c r="G87" i="3"/>
  <c r="AJ86" i="3"/>
  <c r="AI86" i="3"/>
  <c r="AH86" i="3"/>
  <c r="AG86" i="3"/>
  <c r="AF86" i="3"/>
  <c r="AE86" i="3"/>
  <c r="AD86" i="3"/>
  <c r="AC86" i="3"/>
  <c r="AB86" i="3"/>
  <c r="AA86" i="3"/>
  <c r="Z86" i="3"/>
  <c r="Y86" i="3"/>
  <c r="X86" i="3"/>
  <c r="W86" i="3"/>
  <c r="V86" i="3"/>
  <c r="U86" i="3"/>
  <c r="T86" i="3"/>
  <c r="S86" i="3"/>
  <c r="R86" i="3"/>
  <c r="Q86" i="3"/>
  <c r="P86" i="3"/>
  <c r="O86" i="3"/>
  <c r="N86" i="3"/>
  <c r="M86" i="3"/>
  <c r="L86" i="3"/>
  <c r="K86" i="3"/>
  <c r="J86" i="3"/>
  <c r="I86" i="3"/>
  <c r="H86" i="3"/>
  <c r="G86" i="3"/>
  <c r="AJ85" i="3"/>
  <c r="AI85" i="3"/>
  <c r="AH85" i="3"/>
  <c r="AG85" i="3"/>
  <c r="AF85" i="3"/>
  <c r="AE85" i="3"/>
  <c r="AD85" i="3"/>
  <c r="AC85" i="3"/>
  <c r="AB85" i="3"/>
  <c r="AA85" i="3"/>
  <c r="Z85" i="3"/>
  <c r="Y85" i="3"/>
  <c r="X85" i="3"/>
  <c r="W85" i="3"/>
  <c r="V85" i="3"/>
  <c r="U85" i="3"/>
  <c r="T85" i="3"/>
  <c r="S85" i="3"/>
  <c r="R85" i="3"/>
  <c r="Q85" i="3"/>
  <c r="P85" i="3"/>
  <c r="O85" i="3"/>
  <c r="N85" i="3"/>
  <c r="M85" i="3"/>
  <c r="L85" i="3"/>
  <c r="K85" i="3"/>
  <c r="J85" i="3"/>
  <c r="I85" i="3"/>
  <c r="H85" i="3"/>
  <c r="G85" i="3"/>
  <c r="AJ84" i="3"/>
  <c r="AI84" i="3"/>
  <c r="AH84" i="3"/>
  <c r="AG84" i="3"/>
  <c r="AF84" i="3"/>
  <c r="AE84" i="3"/>
  <c r="AD84" i="3"/>
  <c r="AC84" i="3"/>
  <c r="AB84" i="3"/>
  <c r="AA84" i="3"/>
  <c r="Z84" i="3"/>
  <c r="Y84" i="3"/>
  <c r="X84" i="3"/>
  <c r="W84" i="3"/>
  <c r="V84" i="3"/>
  <c r="U84" i="3"/>
  <c r="T84" i="3"/>
  <c r="S84" i="3"/>
  <c r="R84" i="3"/>
  <c r="Q84" i="3"/>
  <c r="P84" i="3"/>
  <c r="O84" i="3"/>
  <c r="N84" i="3"/>
  <c r="M84" i="3"/>
  <c r="L84" i="3"/>
  <c r="K84" i="3"/>
  <c r="J84" i="3"/>
  <c r="I84" i="3"/>
  <c r="H84" i="3"/>
  <c r="G84" i="3"/>
  <c r="AJ83" i="3"/>
  <c r="AI83" i="3"/>
  <c r="AH83" i="3"/>
  <c r="AG83" i="3"/>
  <c r="AF83" i="3"/>
  <c r="AE83" i="3"/>
  <c r="AD83" i="3"/>
  <c r="AC83" i="3"/>
  <c r="AB83" i="3"/>
  <c r="AA83" i="3"/>
  <c r="Z83" i="3"/>
  <c r="Y83" i="3"/>
  <c r="X83" i="3"/>
  <c r="W83" i="3"/>
  <c r="V83" i="3"/>
  <c r="U83" i="3"/>
  <c r="T83" i="3"/>
  <c r="S83" i="3"/>
  <c r="R83" i="3"/>
  <c r="Q83" i="3"/>
  <c r="P83" i="3"/>
  <c r="O83" i="3"/>
  <c r="N83" i="3"/>
  <c r="M83" i="3"/>
  <c r="L83" i="3"/>
  <c r="K83" i="3"/>
  <c r="J83" i="3"/>
  <c r="I83" i="3"/>
  <c r="H83" i="3"/>
  <c r="G83" i="3"/>
  <c r="AJ82" i="3"/>
  <c r="AI82" i="3"/>
  <c r="AH82" i="3"/>
  <c r="AG82" i="3"/>
  <c r="AF82" i="3"/>
  <c r="AE82" i="3"/>
  <c r="AD82" i="3"/>
  <c r="AC82" i="3"/>
  <c r="AB82" i="3"/>
  <c r="AA82" i="3"/>
  <c r="Z82" i="3"/>
  <c r="Y82" i="3"/>
  <c r="X82" i="3"/>
  <c r="W82" i="3"/>
  <c r="V82" i="3"/>
  <c r="U82" i="3"/>
  <c r="T82" i="3"/>
  <c r="S82" i="3"/>
  <c r="R82" i="3"/>
  <c r="Q82" i="3"/>
  <c r="P82" i="3"/>
  <c r="O82" i="3"/>
  <c r="N82" i="3"/>
  <c r="M82" i="3"/>
  <c r="L82" i="3"/>
  <c r="K82" i="3"/>
  <c r="J82" i="3"/>
  <c r="I82" i="3"/>
  <c r="H82" i="3"/>
  <c r="G82" i="3"/>
  <c r="AJ81" i="3"/>
  <c r="AI81" i="3"/>
  <c r="AH81" i="3"/>
  <c r="AG81" i="3"/>
  <c r="AF81" i="3"/>
  <c r="AE81" i="3"/>
  <c r="AD81" i="3"/>
  <c r="AC81" i="3"/>
  <c r="AB81" i="3"/>
  <c r="AA81" i="3"/>
  <c r="Z81" i="3"/>
  <c r="Y81" i="3"/>
  <c r="X81" i="3"/>
  <c r="W81" i="3"/>
  <c r="V81" i="3"/>
  <c r="U81" i="3"/>
  <c r="T81" i="3"/>
  <c r="S81" i="3"/>
  <c r="R81" i="3"/>
  <c r="Q81" i="3"/>
  <c r="P81" i="3"/>
  <c r="O81" i="3"/>
  <c r="N81" i="3"/>
  <c r="M81" i="3"/>
  <c r="L81" i="3"/>
  <c r="K81" i="3"/>
  <c r="J81" i="3"/>
  <c r="I81" i="3"/>
  <c r="H81" i="3"/>
  <c r="G81" i="3"/>
  <c r="AJ80" i="3"/>
  <c r="AI80" i="3"/>
  <c r="AH80" i="3"/>
  <c r="AG80" i="3"/>
  <c r="AF80" i="3"/>
  <c r="AE80" i="3"/>
  <c r="AD80" i="3"/>
  <c r="AC80" i="3"/>
  <c r="AB80" i="3"/>
  <c r="AA80" i="3"/>
  <c r="Z80" i="3"/>
  <c r="Y80" i="3"/>
  <c r="X80" i="3"/>
  <c r="W80" i="3"/>
  <c r="V80" i="3"/>
  <c r="U80" i="3"/>
  <c r="T80" i="3"/>
  <c r="S80" i="3"/>
  <c r="R80" i="3"/>
  <c r="Q80" i="3"/>
  <c r="P80" i="3"/>
  <c r="O80" i="3"/>
  <c r="N80" i="3"/>
  <c r="M80" i="3"/>
  <c r="L80" i="3"/>
  <c r="K80" i="3"/>
  <c r="J80" i="3"/>
  <c r="I80" i="3"/>
  <c r="H80" i="3"/>
  <c r="G80" i="3"/>
  <c r="AJ78" i="3"/>
  <c r="AI78" i="3"/>
  <c r="AH78" i="3"/>
  <c r="AG78" i="3"/>
  <c r="AF78" i="3"/>
  <c r="AE78" i="3"/>
  <c r="AD78" i="3"/>
  <c r="AC78" i="3"/>
  <c r="AB78" i="3"/>
  <c r="AA78" i="3"/>
  <c r="Z78" i="3"/>
  <c r="Y78" i="3"/>
  <c r="X78" i="3"/>
  <c r="W78" i="3"/>
  <c r="V78" i="3"/>
  <c r="U78" i="3"/>
  <c r="T78" i="3"/>
  <c r="S78" i="3"/>
  <c r="R78" i="3"/>
  <c r="Q78" i="3"/>
  <c r="P78" i="3"/>
  <c r="O78" i="3"/>
  <c r="N78" i="3"/>
  <c r="M78" i="3"/>
  <c r="L78" i="3"/>
  <c r="K78" i="3"/>
  <c r="J78" i="3"/>
  <c r="I78" i="3"/>
  <c r="H78" i="3"/>
  <c r="G78" i="3"/>
  <c r="AJ77" i="3"/>
  <c r="AI77" i="3"/>
  <c r="AH77" i="3"/>
  <c r="AG77" i="3"/>
  <c r="AF77" i="3"/>
  <c r="AE77" i="3"/>
  <c r="AD77" i="3"/>
  <c r="AC77" i="3"/>
  <c r="AB77" i="3"/>
  <c r="AA77" i="3"/>
  <c r="Z77" i="3"/>
  <c r="Y77" i="3"/>
  <c r="X77" i="3"/>
  <c r="W77" i="3"/>
  <c r="V77" i="3"/>
  <c r="U77" i="3"/>
  <c r="T77" i="3"/>
  <c r="S77" i="3"/>
  <c r="R77" i="3"/>
  <c r="Q77" i="3"/>
  <c r="P77" i="3"/>
  <c r="O77" i="3"/>
  <c r="N77" i="3"/>
  <c r="M77" i="3"/>
  <c r="L77" i="3"/>
  <c r="K77" i="3"/>
  <c r="J77" i="3"/>
  <c r="I77" i="3"/>
  <c r="H77" i="3"/>
  <c r="G77" i="3"/>
  <c r="AJ76" i="3"/>
  <c r="AI76" i="3"/>
  <c r="AH76" i="3"/>
  <c r="AG76" i="3"/>
  <c r="AF76" i="3"/>
  <c r="AE76" i="3"/>
  <c r="AD76" i="3"/>
  <c r="AC76" i="3"/>
  <c r="AB76" i="3"/>
  <c r="AA76" i="3"/>
  <c r="Z76" i="3"/>
  <c r="Y76" i="3"/>
  <c r="X76" i="3"/>
  <c r="W76" i="3"/>
  <c r="V76" i="3"/>
  <c r="U76" i="3"/>
  <c r="T76" i="3"/>
  <c r="S76" i="3"/>
  <c r="R76" i="3"/>
  <c r="Q76" i="3"/>
  <c r="P76" i="3"/>
  <c r="O76" i="3"/>
  <c r="N76" i="3"/>
  <c r="M76" i="3"/>
  <c r="L76" i="3"/>
  <c r="K76" i="3"/>
  <c r="J76" i="3"/>
  <c r="I76" i="3"/>
  <c r="H76" i="3"/>
  <c r="G76" i="3"/>
  <c r="AJ75" i="3"/>
  <c r="AI75" i="3"/>
  <c r="AH75" i="3"/>
  <c r="AG75" i="3"/>
  <c r="AF75" i="3"/>
  <c r="AE75" i="3"/>
  <c r="AD75" i="3"/>
  <c r="AC75" i="3"/>
  <c r="AB75" i="3"/>
  <c r="AA75" i="3"/>
  <c r="Z75" i="3"/>
  <c r="Y75" i="3"/>
  <c r="X75" i="3"/>
  <c r="W75" i="3"/>
  <c r="V75" i="3"/>
  <c r="U75" i="3"/>
  <c r="T75" i="3"/>
  <c r="S75" i="3"/>
  <c r="R75" i="3"/>
  <c r="Q75" i="3"/>
  <c r="P75" i="3"/>
  <c r="O75" i="3"/>
  <c r="N75" i="3"/>
  <c r="M75" i="3"/>
  <c r="L75" i="3"/>
  <c r="K75" i="3"/>
  <c r="J75" i="3"/>
  <c r="I75" i="3"/>
  <c r="H75" i="3"/>
  <c r="G75" i="3"/>
  <c r="AJ74" i="3"/>
  <c r="AI74" i="3"/>
  <c r="AH74" i="3"/>
  <c r="AG74" i="3"/>
  <c r="AF74" i="3"/>
  <c r="AE74" i="3"/>
  <c r="AD74" i="3"/>
  <c r="AC74" i="3"/>
  <c r="AB74" i="3"/>
  <c r="AA74" i="3"/>
  <c r="Z74" i="3"/>
  <c r="Y74" i="3"/>
  <c r="X74" i="3"/>
  <c r="W74" i="3"/>
  <c r="V74" i="3"/>
  <c r="U74" i="3"/>
  <c r="T74" i="3"/>
  <c r="S74" i="3"/>
  <c r="R74" i="3"/>
  <c r="Q74" i="3"/>
  <c r="P74" i="3"/>
  <c r="O74" i="3"/>
  <c r="N74" i="3"/>
  <c r="M74" i="3"/>
  <c r="L74" i="3"/>
  <c r="K74" i="3"/>
  <c r="J74" i="3"/>
  <c r="I74" i="3"/>
  <c r="H74" i="3"/>
  <c r="G74" i="3"/>
  <c r="AJ73" i="3"/>
  <c r="AI73" i="3"/>
  <c r="AH73" i="3"/>
  <c r="AG73" i="3"/>
  <c r="AF73" i="3"/>
  <c r="AE73" i="3"/>
  <c r="AD73" i="3"/>
  <c r="AC73" i="3"/>
  <c r="AB73" i="3"/>
  <c r="AA73" i="3"/>
  <c r="Z73" i="3"/>
  <c r="Y73" i="3"/>
  <c r="X73" i="3"/>
  <c r="W73" i="3"/>
  <c r="V73" i="3"/>
  <c r="U73" i="3"/>
  <c r="T73" i="3"/>
  <c r="S73" i="3"/>
  <c r="R73" i="3"/>
  <c r="Q73" i="3"/>
  <c r="P73" i="3"/>
  <c r="O73" i="3"/>
  <c r="N73" i="3"/>
  <c r="M73" i="3"/>
  <c r="L73" i="3"/>
  <c r="K73" i="3"/>
  <c r="J73" i="3"/>
  <c r="I73" i="3"/>
  <c r="H73" i="3"/>
  <c r="G73" i="3"/>
  <c r="AJ72" i="3"/>
  <c r="AI72" i="3"/>
  <c r="AH72" i="3"/>
  <c r="AG72" i="3"/>
  <c r="AF72" i="3"/>
  <c r="AE72" i="3"/>
  <c r="AD72" i="3"/>
  <c r="AC72" i="3"/>
  <c r="AB72" i="3"/>
  <c r="AA72" i="3"/>
  <c r="Z72" i="3"/>
  <c r="Y72" i="3"/>
  <c r="X72" i="3"/>
  <c r="W72" i="3"/>
  <c r="V72" i="3"/>
  <c r="U72" i="3"/>
  <c r="T72" i="3"/>
  <c r="S72" i="3"/>
  <c r="R72" i="3"/>
  <c r="Q72" i="3"/>
  <c r="P72" i="3"/>
  <c r="O72" i="3"/>
  <c r="N72" i="3"/>
  <c r="M72" i="3"/>
  <c r="L72" i="3"/>
  <c r="K72" i="3"/>
  <c r="J72" i="3"/>
  <c r="I72" i="3"/>
  <c r="H72" i="3"/>
  <c r="G72" i="3"/>
  <c r="AJ71" i="3"/>
  <c r="AI71" i="3"/>
  <c r="AH71" i="3"/>
  <c r="AG71" i="3"/>
  <c r="AF71" i="3"/>
  <c r="AE71" i="3"/>
  <c r="AD71" i="3"/>
  <c r="AC71" i="3"/>
  <c r="AB71" i="3"/>
  <c r="AA71" i="3"/>
  <c r="Z71" i="3"/>
  <c r="Y71" i="3"/>
  <c r="X71" i="3"/>
  <c r="W71" i="3"/>
  <c r="V71" i="3"/>
  <c r="U71" i="3"/>
  <c r="T71" i="3"/>
  <c r="S71" i="3"/>
  <c r="R71" i="3"/>
  <c r="Q71" i="3"/>
  <c r="P71" i="3"/>
  <c r="O71" i="3"/>
  <c r="N71" i="3"/>
  <c r="M71" i="3"/>
  <c r="L71" i="3"/>
  <c r="K71" i="3"/>
  <c r="J71" i="3"/>
  <c r="I71" i="3"/>
  <c r="H71" i="3"/>
  <c r="G71" i="3"/>
  <c r="AJ70" i="3"/>
  <c r="AI70" i="3"/>
  <c r="AH70" i="3"/>
  <c r="AG70" i="3"/>
  <c r="AF70" i="3"/>
  <c r="AE70" i="3"/>
  <c r="AD70" i="3"/>
  <c r="AC70" i="3"/>
  <c r="AB70" i="3"/>
  <c r="AA70" i="3"/>
  <c r="Z70" i="3"/>
  <c r="Y70" i="3"/>
  <c r="X70" i="3"/>
  <c r="W70" i="3"/>
  <c r="V70" i="3"/>
  <c r="U70" i="3"/>
  <c r="T70" i="3"/>
  <c r="S70" i="3"/>
  <c r="R70" i="3"/>
  <c r="Q70" i="3"/>
  <c r="P70" i="3"/>
  <c r="O70" i="3"/>
  <c r="N70" i="3"/>
  <c r="M70" i="3"/>
  <c r="L70" i="3"/>
  <c r="K70" i="3"/>
  <c r="J70" i="3"/>
  <c r="I70" i="3"/>
  <c r="H70" i="3"/>
  <c r="G70" i="3"/>
  <c r="AJ69" i="3"/>
  <c r="AI69" i="3"/>
  <c r="AH69" i="3"/>
  <c r="AG69" i="3"/>
  <c r="AF69" i="3"/>
  <c r="AE69" i="3"/>
  <c r="AD69" i="3"/>
  <c r="AC69" i="3"/>
  <c r="AB69" i="3"/>
  <c r="AA69" i="3"/>
  <c r="Z69" i="3"/>
  <c r="Y69" i="3"/>
  <c r="X69" i="3"/>
  <c r="W69" i="3"/>
  <c r="V69" i="3"/>
  <c r="U69" i="3"/>
  <c r="T69" i="3"/>
  <c r="S69" i="3"/>
  <c r="R69" i="3"/>
  <c r="Q69" i="3"/>
  <c r="P69" i="3"/>
  <c r="O69" i="3"/>
  <c r="N69" i="3"/>
  <c r="M69" i="3"/>
  <c r="L69" i="3"/>
  <c r="K69" i="3"/>
  <c r="J69" i="3"/>
  <c r="I69" i="3"/>
  <c r="H69" i="3"/>
  <c r="G69" i="3"/>
  <c r="AJ68" i="3"/>
  <c r="AI68" i="3"/>
  <c r="AH68" i="3"/>
  <c r="AG68" i="3"/>
  <c r="AF68" i="3"/>
  <c r="AE68" i="3"/>
  <c r="AD68" i="3"/>
  <c r="AC68" i="3"/>
  <c r="AB68" i="3"/>
  <c r="AA68" i="3"/>
  <c r="Z68" i="3"/>
  <c r="Y68" i="3"/>
  <c r="X68" i="3"/>
  <c r="W68" i="3"/>
  <c r="V68" i="3"/>
  <c r="U68" i="3"/>
  <c r="T68" i="3"/>
  <c r="S68" i="3"/>
  <c r="R68" i="3"/>
  <c r="Q68" i="3"/>
  <c r="P68" i="3"/>
  <c r="O68" i="3"/>
  <c r="N68" i="3"/>
  <c r="M68" i="3"/>
  <c r="L68" i="3"/>
  <c r="K68" i="3"/>
  <c r="J68" i="3"/>
  <c r="I68" i="3"/>
  <c r="H68" i="3"/>
  <c r="G68" i="3"/>
  <c r="AJ67" i="3"/>
  <c r="AI67" i="3"/>
  <c r="AH67" i="3"/>
  <c r="AG67" i="3"/>
  <c r="AF67" i="3"/>
  <c r="AE67" i="3"/>
  <c r="AD67" i="3"/>
  <c r="AC67" i="3"/>
  <c r="AB67" i="3"/>
  <c r="AA67" i="3"/>
  <c r="Z67" i="3"/>
  <c r="Y67" i="3"/>
  <c r="X67" i="3"/>
  <c r="W67" i="3"/>
  <c r="V67" i="3"/>
  <c r="U67" i="3"/>
  <c r="T67" i="3"/>
  <c r="S67" i="3"/>
  <c r="R67" i="3"/>
  <c r="Q67" i="3"/>
  <c r="P67" i="3"/>
  <c r="O67" i="3"/>
  <c r="N67" i="3"/>
  <c r="M67" i="3"/>
  <c r="L67" i="3"/>
  <c r="K67" i="3"/>
  <c r="J67" i="3"/>
  <c r="I67" i="3"/>
  <c r="H67" i="3"/>
  <c r="G67" i="3"/>
  <c r="AJ65" i="3"/>
  <c r="AI65" i="3"/>
  <c r="AH65" i="3"/>
  <c r="AG65" i="3"/>
  <c r="AF65" i="3"/>
  <c r="AE65" i="3"/>
  <c r="AD65" i="3"/>
  <c r="AC65" i="3"/>
  <c r="AB65" i="3"/>
  <c r="AA65" i="3"/>
  <c r="Z65" i="3"/>
  <c r="Y65" i="3"/>
  <c r="X65" i="3"/>
  <c r="W65" i="3"/>
  <c r="V65" i="3"/>
  <c r="U65" i="3"/>
  <c r="T65" i="3"/>
  <c r="S65" i="3"/>
  <c r="R65" i="3"/>
  <c r="Q65" i="3"/>
  <c r="P65" i="3"/>
  <c r="O65" i="3"/>
  <c r="N65" i="3"/>
  <c r="M65" i="3"/>
  <c r="L65" i="3"/>
  <c r="K65" i="3"/>
  <c r="J65" i="3"/>
  <c r="I65" i="3"/>
  <c r="H65" i="3"/>
  <c r="G65" i="3"/>
  <c r="AJ64" i="3"/>
  <c r="AI64" i="3"/>
  <c r="AH64" i="3"/>
  <c r="AG64" i="3"/>
  <c r="AF64" i="3"/>
  <c r="AE64" i="3"/>
  <c r="AD64" i="3"/>
  <c r="AC64" i="3"/>
  <c r="AB64" i="3"/>
  <c r="AA64" i="3"/>
  <c r="Z64" i="3"/>
  <c r="Y64" i="3"/>
  <c r="X64" i="3"/>
  <c r="W64" i="3"/>
  <c r="V64" i="3"/>
  <c r="U64" i="3"/>
  <c r="T64" i="3"/>
  <c r="S64" i="3"/>
  <c r="R64" i="3"/>
  <c r="Q64" i="3"/>
  <c r="P64" i="3"/>
  <c r="O64" i="3"/>
  <c r="N64" i="3"/>
  <c r="M64" i="3"/>
  <c r="L64" i="3"/>
  <c r="K64" i="3"/>
  <c r="J64" i="3"/>
  <c r="I64" i="3"/>
  <c r="H64" i="3"/>
  <c r="G64" i="3"/>
  <c r="AJ63" i="3"/>
  <c r="AI63" i="3"/>
  <c r="AH63" i="3"/>
  <c r="AG63" i="3"/>
  <c r="AF63" i="3"/>
  <c r="AE63" i="3"/>
  <c r="AD63" i="3"/>
  <c r="AC63" i="3"/>
  <c r="AB63" i="3"/>
  <c r="AA63" i="3"/>
  <c r="Z63" i="3"/>
  <c r="Y63" i="3"/>
  <c r="X63" i="3"/>
  <c r="W63" i="3"/>
  <c r="V63" i="3"/>
  <c r="U63" i="3"/>
  <c r="T63" i="3"/>
  <c r="S63" i="3"/>
  <c r="R63" i="3"/>
  <c r="Q63" i="3"/>
  <c r="P63" i="3"/>
  <c r="O63" i="3"/>
  <c r="N63" i="3"/>
  <c r="M63" i="3"/>
  <c r="L63" i="3"/>
  <c r="K63" i="3"/>
  <c r="J63" i="3"/>
  <c r="I63" i="3"/>
  <c r="H63" i="3"/>
  <c r="G63" i="3"/>
  <c r="AJ62" i="3"/>
  <c r="AI62" i="3"/>
  <c r="AH62" i="3"/>
  <c r="AG62" i="3"/>
  <c r="AF62" i="3"/>
  <c r="AE62" i="3"/>
  <c r="AD62" i="3"/>
  <c r="AC62" i="3"/>
  <c r="AB62" i="3"/>
  <c r="AA62" i="3"/>
  <c r="Z62" i="3"/>
  <c r="Y62" i="3"/>
  <c r="X62" i="3"/>
  <c r="W62" i="3"/>
  <c r="V62" i="3"/>
  <c r="U62" i="3"/>
  <c r="T62" i="3"/>
  <c r="S62" i="3"/>
  <c r="R62" i="3"/>
  <c r="Q62" i="3"/>
  <c r="P62" i="3"/>
  <c r="O62" i="3"/>
  <c r="N62" i="3"/>
  <c r="M62" i="3"/>
  <c r="L62" i="3"/>
  <c r="K62" i="3"/>
  <c r="J62" i="3"/>
  <c r="I62" i="3"/>
  <c r="H62" i="3"/>
  <c r="G62" i="3"/>
  <c r="AJ61" i="3"/>
  <c r="AI61" i="3"/>
  <c r="AH61" i="3"/>
  <c r="AG61" i="3"/>
  <c r="AF61" i="3"/>
  <c r="AE61" i="3"/>
  <c r="AD61" i="3"/>
  <c r="AC61" i="3"/>
  <c r="AB61" i="3"/>
  <c r="AA61" i="3"/>
  <c r="Z61" i="3"/>
  <c r="Y61" i="3"/>
  <c r="X61" i="3"/>
  <c r="W61" i="3"/>
  <c r="V61" i="3"/>
  <c r="U61" i="3"/>
  <c r="T61" i="3"/>
  <c r="S61" i="3"/>
  <c r="R61" i="3"/>
  <c r="Q61" i="3"/>
  <c r="P61" i="3"/>
  <c r="O61" i="3"/>
  <c r="N61" i="3"/>
  <c r="M61" i="3"/>
  <c r="L61" i="3"/>
  <c r="K61" i="3"/>
  <c r="J61" i="3"/>
  <c r="I61" i="3"/>
  <c r="H61" i="3"/>
  <c r="G61" i="3"/>
  <c r="AJ60" i="3"/>
  <c r="AI60" i="3"/>
  <c r="AH60" i="3"/>
  <c r="AG60" i="3"/>
  <c r="AF60" i="3"/>
  <c r="AE60" i="3"/>
  <c r="AD60" i="3"/>
  <c r="AC60" i="3"/>
  <c r="AB60" i="3"/>
  <c r="AA60" i="3"/>
  <c r="Z60" i="3"/>
  <c r="Y60" i="3"/>
  <c r="X60" i="3"/>
  <c r="W60" i="3"/>
  <c r="V60" i="3"/>
  <c r="U60" i="3"/>
  <c r="T60" i="3"/>
  <c r="S60" i="3"/>
  <c r="R60" i="3"/>
  <c r="Q60" i="3"/>
  <c r="P60" i="3"/>
  <c r="O60" i="3"/>
  <c r="N60" i="3"/>
  <c r="M60" i="3"/>
  <c r="L60" i="3"/>
  <c r="K60" i="3"/>
  <c r="J60" i="3"/>
  <c r="I60" i="3"/>
  <c r="H60" i="3"/>
  <c r="G60" i="3"/>
  <c r="AJ59" i="3"/>
  <c r="AI59" i="3"/>
  <c r="AH59" i="3"/>
  <c r="AG59" i="3"/>
  <c r="AF59" i="3"/>
  <c r="AE59" i="3"/>
  <c r="AD59" i="3"/>
  <c r="AC59" i="3"/>
  <c r="AB59" i="3"/>
  <c r="AA59" i="3"/>
  <c r="Z59" i="3"/>
  <c r="Y59" i="3"/>
  <c r="X59" i="3"/>
  <c r="W59" i="3"/>
  <c r="V59" i="3"/>
  <c r="U59" i="3"/>
  <c r="T59" i="3"/>
  <c r="S59" i="3"/>
  <c r="R59" i="3"/>
  <c r="Q59" i="3"/>
  <c r="P59" i="3"/>
  <c r="O59" i="3"/>
  <c r="N59" i="3"/>
  <c r="M59" i="3"/>
  <c r="L59" i="3"/>
  <c r="K59" i="3"/>
  <c r="J59" i="3"/>
  <c r="I59" i="3"/>
  <c r="H59" i="3"/>
  <c r="G59" i="3"/>
  <c r="AJ58" i="3"/>
  <c r="AI58" i="3"/>
  <c r="AH58" i="3"/>
  <c r="AG58" i="3"/>
  <c r="AF58" i="3"/>
  <c r="AE58" i="3"/>
  <c r="AD58" i="3"/>
  <c r="AC58" i="3"/>
  <c r="AB58" i="3"/>
  <c r="AA58" i="3"/>
  <c r="Z58" i="3"/>
  <c r="Y58" i="3"/>
  <c r="X58" i="3"/>
  <c r="W58" i="3"/>
  <c r="V58" i="3"/>
  <c r="U58" i="3"/>
  <c r="T58" i="3"/>
  <c r="S58" i="3"/>
  <c r="R58" i="3"/>
  <c r="Q58" i="3"/>
  <c r="P58" i="3"/>
  <c r="O58" i="3"/>
  <c r="N58" i="3"/>
  <c r="M58" i="3"/>
  <c r="L58" i="3"/>
  <c r="K58" i="3"/>
  <c r="J58" i="3"/>
  <c r="I58" i="3"/>
  <c r="H58" i="3"/>
  <c r="G58" i="3"/>
  <c r="AJ57" i="3"/>
  <c r="AI57" i="3"/>
  <c r="AH57" i="3"/>
  <c r="AG57" i="3"/>
  <c r="AF57" i="3"/>
  <c r="AE57" i="3"/>
  <c r="AD57" i="3"/>
  <c r="AC57" i="3"/>
  <c r="AB57" i="3"/>
  <c r="AA57" i="3"/>
  <c r="Z57" i="3"/>
  <c r="Y57" i="3"/>
  <c r="X57" i="3"/>
  <c r="W57" i="3"/>
  <c r="V57" i="3"/>
  <c r="U57" i="3"/>
  <c r="T57" i="3"/>
  <c r="S57" i="3"/>
  <c r="R57" i="3"/>
  <c r="Q57" i="3"/>
  <c r="P57" i="3"/>
  <c r="O57" i="3"/>
  <c r="N57" i="3"/>
  <c r="M57" i="3"/>
  <c r="L57" i="3"/>
  <c r="K57" i="3"/>
  <c r="J57" i="3"/>
  <c r="I57" i="3"/>
  <c r="H57" i="3"/>
  <c r="G57" i="3"/>
  <c r="AJ56" i="3"/>
  <c r="AI56" i="3"/>
  <c r="AH56" i="3"/>
  <c r="AG56" i="3"/>
  <c r="AF56" i="3"/>
  <c r="AE56" i="3"/>
  <c r="AD56" i="3"/>
  <c r="AC56" i="3"/>
  <c r="AB56" i="3"/>
  <c r="AA56" i="3"/>
  <c r="Z56" i="3"/>
  <c r="Y56" i="3"/>
  <c r="X56" i="3"/>
  <c r="W56" i="3"/>
  <c r="V56" i="3"/>
  <c r="U56" i="3"/>
  <c r="T56" i="3"/>
  <c r="S56" i="3"/>
  <c r="R56" i="3"/>
  <c r="Q56" i="3"/>
  <c r="P56" i="3"/>
  <c r="O56" i="3"/>
  <c r="N56" i="3"/>
  <c r="M56" i="3"/>
  <c r="L56" i="3"/>
  <c r="K56" i="3"/>
  <c r="J56" i="3"/>
  <c r="I56" i="3"/>
  <c r="H56" i="3"/>
  <c r="G56" i="3"/>
  <c r="AJ55" i="3"/>
  <c r="AI55" i="3"/>
  <c r="AH55" i="3"/>
  <c r="AG55" i="3"/>
  <c r="AF55" i="3"/>
  <c r="AE55" i="3"/>
  <c r="AD55" i="3"/>
  <c r="AC55" i="3"/>
  <c r="AB55" i="3"/>
  <c r="AA55" i="3"/>
  <c r="Z55" i="3"/>
  <c r="Y55" i="3"/>
  <c r="X55" i="3"/>
  <c r="W55" i="3"/>
  <c r="V55" i="3"/>
  <c r="U55" i="3"/>
  <c r="T55" i="3"/>
  <c r="S55" i="3"/>
  <c r="R55" i="3"/>
  <c r="Q55" i="3"/>
  <c r="P55" i="3"/>
  <c r="O55" i="3"/>
  <c r="N55" i="3"/>
  <c r="M55" i="3"/>
  <c r="L55" i="3"/>
  <c r="K55" i="3"/>
  <c r="J55" i="3"/>
  <c r="I55" i="3"/>
  <c r="H55" i="3"/>
  <c r="G55" i="3"/>
  <c r="AJ53" i="3"/>
  <c r="AI53" i="3"/>
  <c r="AH53" i="3"/>
  <c r="AG53" i="3"/>
  <c r="AF53" i="3"/>
  <c r="AE53" i="3"/>
  <c r="AD53" i="3"/>
  <c r="AC53" i="3"/>
  <c r="AB53" i="3"/>
  <c r="AA53" i="3"/>
  <c r="Z53" i="3"/>
  <c r="Y53" i="3"/>
  <c r="X53" i="3"/>
  <c r="W53" i="3"/>
  <c r="V53" i="3"/>
  <c r="U53" i="3"/>
  <c r="T53" i="3"/>
  <c r="S53" i="3"/>
  <c r="R53" i="3"/>
  <c r="Q53" i="3"/>
  <c r="P53" i="3"/>
  <c r="O53" i="3"/>
  <c r="N53" i="3"/>
  <c r="M53" i="3"/>
  <c r="L53" i="3"/>
  <c r="K53" i="3"/>
  <c r="J53" i="3"/>
  <c r="I53" i="3"/>
  <c r="H53" i="3"/>
  <c r="G53" i="3"/>
  <c r="AJ52" i="3"/>
  <c r="AI52" i="3"/>
  <c r="AH52" i="3"/>
  <c r="AG52" i="3"/>
  <c r="AF52" i="3"/>
  <c r="AE52" i="3"/>
  <c r="AD52" i="3"/>
  <c r="AC52" i="3"/>
  <c r="AB52" i="3"/>
  <c r="AA52" i="3"/>
  <c r="Z52" i="3"/>
  <c r="Y52" i="3"/>
  <c r="X52" i="3"/>
  <c r="W52" i="3"/>
  <c r="V52" i="3"/>
  <c r="U52" i="3"/>
  <c r="T52" i="3"/>
  <c r="S52" i="3"/>
  <c r="R52" i="3"/>
  <c r="Q52" i="3"/>
  <c r="P52" i="3"/>
  <c r="O52" i="3"/>
  <c r="N52" i="3"/>
  <c r="M52" i="3"/>
  <c r="L52" i="3"/>
  <c r="K52" i="3"/>
  <c r="J52" i="3"/>
  <c r="I52" i="3"/>
  <c r="H52" i="3"/>
  <c r="G52" i="3"/>
  <c r="AJ51" i="3"/>
  <c r="AI51" i="3"/>
  <c r="AH51" i="3"/>
  <c r="AG51" i="3"/>
  <c r="AF51" i="3"/>
  <c r="AE51" i="3"/>
  <c r="AD51" i="3"/>
  <c r="AC51" i="3"/>
  <c r="AB51" i="3"/>
  <c r="AA51" i="3"/>
  <c r="Z51" i="3"/>
  <c r="Y51" i="3"/>
  <c r="X51" i="3"/>
  <c r="W51" i="3"/>
  <c r="V51" i="3"/>
  <c r="U51" i="3"/>
  <c r="T51" i="3"/>
  <c r="S51" i="3"/>
  <c r="R51" i="3"/>
  <c r="Q51" i="3"/>
  <c r="P51" i="3"/>
  <c r="O51" i="3"/>
  <c r="N51" i="3"/>
  <c r="M51" i="3"/>
  <c r="L51" i="3"/>
  <c r="K51" i="3"/>
  <c r="J51" i="3"/>
  <c r="I51" i="3"/>
  <c r="H51" i="3"/>
  <c r="G51" i="3"/>
  <c r="AJ50" i="3"/>
  <c r="AI50" i="3"/>
  <c r="AH50" i="3"/>
  <c r="AG50" i="3"/>
  <c r="AF50" i="3"/>
  <c r="AE50" i="3"/>
  <c r="AD50" i="3"/>
  <c r="AC50" i="3"/>
  <c r="AB50" i="3"/>
  <c r="AA50" i="3"/>
  <c r="Z50" i="3"/>
  <c r="Y50" i="3"/>
  <c r="X50" i="3"/>
  <c r="W50" i="3"/>
  <c r="V50" i="3"/>
  <c r="U50" i="3"/>
  <c r="T50" i="3"/>
  <c r="S50" i="3"/>
  <c r="R50" i="3"/>
  <c r="Q50" i="3"/>
  <c r="P50" i="3"/>
  <c r="O50" i="3"/>
  <c r="N50" i="3"/>
  <c r="M50" i="3"/>
  <c r="L50" i="3"/>
  <c r="K50" i="3"/>
  <c r="J50" i="3"/>
  <c r="I50" i="3"/>
  <c r="H50" i="3"/>
  <c r="G50" i="3"/>
  <c r="AJ49" i="3"/>
  <c r="AI49" i="3"/>
  <c r="AH49" i="3"/>
  <c r="AG49" i="3"/>
  <c r="AF49" i="3"/>
  <c r="AE49" i="3"/>
  <c r="AD49" i="3"/>
  <c r="AC49" i="3"/>
  <c r="AB49" i="3"/>
  <c r="AA49" i="3"/>
  <c r="Z49" i="3"/>
  <c r="Y49" i="3"/>
  <c r="X49" i="3"/>
  <c r="W49" i="3"/>
  <c r="V49" i="3"/>
  <c r="U49" i="3"/>
  <c r="T49" i="3"/>
  <c r="S49" i="3"/>
  <c r="R49" i="3"/>
  <c r="Q49" i="3"/>
  <c r="P49" i="3"/>
  <c r="O49" i="3"/>
  <c r="N49" i="3"/>
  <c r="M49" i="3"/>
  <c r="L49" i="3"/>
  <c r="K49" i="3"/>
  <c r="J49" i="3"/>
  <c r="I49" i="3"/>
  <c r="H49" i="3"/>
  <c r="G49" i="3"/>
  <c r="AJ48" i="3"/>
  <c r="AI48" i="3"/>
  <c r="AH48" i="3"/>
  <c r="AG48" i="3"/>
  <c r="AF48" i="3"/>
  <c r="AE48" i="3"/>
  <c r="AD48" i="3"/>
  <c r="AC48" i="3"/>
  <c r="AB48" i="3"/>
  <c r="AA48" i="3"/>
  <c r="Z48" i="3"/>
  <c r="Y48" i="3"/>
  <c r="X48" i="3"/>
  <c r="W48" i="3"/>
  <c r="V48" i="3"/>
  <c r="U48" i="3"/>
  <c r="T48" i="3"/>
  <c r="S48" i="3"/>
  <c r="R48" i="3"/>
  <c r="Q48" i="3"/>
  <c r="P48" i="3"/>
  <c r="O48" i="3"/>
  <c r="N48" i="3"/>
  <c r="M48" i="3"/>
  <c r="L48" i="3"/>
  <c r="K48" i="3"/>
  <c r="J48" i="3"/>
  <c r="I48" i="3"/>
  <c r="H48" i="3"/>
  <c r="G48" i="3"/>
  <c r="AJ47" i="3"/>
  <c r="AI47" i="3"/>
  <c r="AH47" i="3"/>
  <c r="AG47" i="3"/>
  <c r="AF47" i="3"/>
  <c r="AE47" i="3"/>
  <c r="AD47" i="3"/>
  <c r="AC47" i="3"/>
  <c r="AB47" i="3"/>
  <c r="AA47" i="3"/>
  <c r="Z47" i="3"/>
  <c r="Y47" i="3"/>
  <c r="X47" i="3"/>
  <c r="W47" i="3"/>
  <c r="V47" i="3"/>
  <c r="U47" i="3"/>
  <c r="T47" i="3"/>
  <c r="S47" i="3"/>
  <c r="R47" i="3"/>
  <c r="Q47" i="3"/>
  <c r="P47" i="3"/>
  <c r="O47" i="3"/>
  <c r="N47" i="3"/>
  <c r="M47" i="3"/>
  <c r="L47" i="3"/>
  <c r="K47" i="3"/>
  <c r="J47" i="3"/>
  <c r="I47" i="3"/>
  <c r="H47" i="3"/>
  <c r="G47" i="3"/>
  <c r="AJ46" i="3"/>
  <c r="AI46" i="3"/>
  <c r="AH46" i="3"/>
  <c r="AG46" i="3"/>
  <c r="AF46" i="3"/>
  <c r="AE46" i="3"/>
  <c r="AD46" i="3"/>
  <c r="AC46" i="3"/>
  <c r="AB46" i="3"/>
  <c r="AA46" i="3"/>
  <c r="Z46" i="3"/>
  <c r="Y46" i="3"/>
  <c r="X46" i="3"/>
  <c r="W46" i="3"/>
  <c r="V46" i="3"/>
  <c r="U46" i="3"/>
  <c r="T46" i="3"/>
  <c r="S46" i="3"/>
  <c r="R46" i="3"/>
  <c r="Q46" i="3"/>
  <c r="P46" i="3"/>
  <c r="O46" i="3"/>
  <c r="N46" i="3"/>
  <c r="M46" i="3"/>
  <c r="L46" i="3"/>
  <c r="K46" i="3"/>
  <c r="J46" i="3"/>
  <c r="I46" i="3"/>
  <c r="H46" i="3"/>
  <c r="G46" i="3"/>
  <c r="AJ45" i="3"/>
  <c r="AI45" i="3"/>
  <c r="AH45" i="3"/>
  <c r="AG45" i="3"/>
  <c r="AF45" i="3"/>
  <c r="AE45" i="3"/>
  <c r="AD45" i="3"/>
  <c r="AC45" i="3"/>
  <c r="AB45" i="3"/>
  <c r="AA45" i="3"/>
  <c r="Z45" i="3"/>
  <c r="Y45" i="3"/>
  <c r="X45" i="3"/>
  <c r="W45" i="3"/>
  <c r="V45" i="3"/>
  <c r="U45" i="3"/>
  <c r="T45" i="3"/>
  <c r="S45" i="3"/>
  <c r="R45" i="3"/>
  <c r="Q45" i="3"/>
  <c r="P45" i="3"/>
  <c r="O45" i="3"/>
  <c r="N45" i="3"/>
  <c r="M45" i="3"/>
  <c r="L45" i="3"/>
  <c r="K45" i="3"/>
  <c r="J45" i="3"/>
  <c r="I45" i="3"/>
  <c r="H45" i="3"/>
  <c r="G45" i="3"/>
  <c r="AJ44" i="3"/>
  <c r="AI44" i="3"/>
  <c r="AH44" i="3"/>
  <c r="AG44" i="3"/>
  <c r="AF44" i="3"/>
  <c r="AE44" i="3"/>
  <c r="AD44" i="3"/>
  <c r="AC44" i="3"/>
  <c r="AB44" i="3"/>
  <c r="AA44" i="3"/>
  <c r="Z44" i="3"/>
  <c r="Y44" i="3"/>
  <c r="X44" i="3"/>
  <c r="W44" i="3"/>
  <c r="V44" i="3"/>
  <c r="U44" i="3"/>
  <c r="T44" i="3"/>
  <c r="S44" i="3"/>
  <c r="R44" i="3"/>
  <c r="Q44" i="3"/>
  <c r="P44" i="3"/>
  <c r="O44" i="3"/>
  <c r="N44" i="3"/>
  <c r="M44" i="3"/>
  <c r="L44" i="3"/>
  <c r="K44" i="3"/>
  <c r="J44" i="3"/>
  <c r="I44" i="3"/>
  <c r="H44" i="3"/>
  <c r="G44" i="3"/>
  <c r="AJ42" i="3"/>
  <c r="AI42" i="3"/>
  <c r="AH42" i="3"/>
  <c r="AG42" i="3"/>
  <c r="AF42" i="3"/>
  <c r="AE42" i="3"/>
  <c r="AD42" i="3"/>
  <c r="AC42" i="3"/>
  <c r="AB42" i="3"/>
  <c r="AA42" i="3"/>
  <c r="Z42" i="3"/>
  <c r="Y42" i="3"/>
  <c r="X42" i="3"/>
  <c r="W42" i="3"/>
  <c r="V42" i="3"/>
  <c r="U42" i="3"/>
  <c r="T42" i="3"/>
  <c r="S42" i="3"/>
  <c r="R42" i="3"/>
  <c r="Q42" i="3"/>
  <c r="P42" i="3"/>
  <c r="O42" i="3"/>
  <c r="N42" i="3"/>
  <c r="M42" i="3"/>
  <c r="L42" i="3"/>
  <c r="K42" i="3"/>
  <c r="J42" i="3"/>
  <c r="I42" i="3"/>
  <c r="H42" i="3"/>
  <c r="G42" i="3"/>
  <c r="AJ41" i="3"/>
  <c r="AI41" i="3"/>
  <c r="AH41" i="3"/>
  <c r="AG41" i="3"/>
  <c r="AF41" i="3"/>
  <c r="AE41" i="3"/>
  <c r="AD41" i="3"/>
  <c r="AC41" i="3"/>
  <c r="AB41" i="3"/>
  <c r="AA41" i="3"/>
  <c r="Z41" i="3"/>
  <c r="Y41" i="3"/>
  <c r="X41" i="3"/>
  <c r="W41" i="3"/>
  <c r="V41" i="3"/>
  <c r="U41" i="3"/>
  <c r="T41" i="3"/>
  <c r="S41" i="3"/>
  <c r="R41" i="3"/>
  <c r="Q41" i="3"/>
  <c r="P41" i="3"/>
  <c r="O41" i="3"/>
  <c r="N41" i="3"/>
  <c r="M41" i="3"/>
  <c r="L41" i="3"/>
  <c r="K41" i="3"/>
  <c r="J41" i="3"/>
  <c r="I41" i="3"/>
  <c r="H41" i="3"/>
  <c r="G41" i="3"/>
  <c r="AJ40" i="3"/>
  <c r="AI40" i="3"/>
  <c r="AH40" i="3"/>
  <c r="AG40" i="3"/>
  <c r="AF40" i="3"/>
  <c r="AE40" i="3"/>
  <c r="AD40" i="3"/>
  <c r="AC40" i="3"/>
  <c r="AB40" i="3"/>
  <c r="AA40" i="3"/>
  <c r="Z40" i="3"/>
  <c r="Y40" i="3"/>
  <c r="X40" i="3"/>
  <c r="W40" i="3"/>
  <c r="V40" i="3"/>
  <c r="U40" i="3"/>
  <c r="T40" i="3"/>
  <c r="S40" i="3"/>
  <c r="R40" i="3"/>
  <c r="Q40" i="3"/>
  <c r="P40" i="3"/>
  <c r="O40" i="3"/>
  <c r="N40" i="3"/>
  <c r="M40" i="3"/>
  <c r="L40" i="3"/>
  <c r="K40" i="3"/>
  <c r="J40" i="3"/>
  <c r="I40" i="3"/>
  <c r="H40" i="3"/>
  <c r="G40" i="3"/>
  <c r="AJ39" i="3"/>
  <c r="AI39" i="3"/>
  <c r="AH39" i="3"/>
  <c r="AG39" i="3"/>
  <c r="AF39" i="3"/>
  <c r="AE39" i="3"/>
  <c r="AD39" i="3"/>
  <c r="AC39" i="3"/>
  <c r="AB39" i="3"/>
  <c r="AA39" i="3"/>
  <c r="Z39" i="3"/>
  <c r="Y39" i="3"/>
  <c r="X39" i="3"/>
  <c r="W39" i="3"/>
  <c r="V39" i="3"/>
  <c r="U39" i="3"/>
  <c r="T39" i="3"/>
  <c r="S39" i="3"/>
  <c r="R39" i="3"/>
  <c r="Q39" i="3"/>
  <c r="P39" i="3"/>
  <c r="O39" i="3"/>
  <c r="N39" i="3"/>
  <c r="M39" i="3"/>
  <c r="L39" i="3"/>
  <c r="K39" i="3"/>
  <c r="J39" i="3"/>
  <c r="I39" i="3"/>
  <c r="H39" i="3"/>
  <c r="G39" i="3"/>
  <c r="AJ38" i="3"/>
  <c r="AI38" i="3"/>
  <c r="AH38" i="3"/>
  <c r="AG38" i="3"/>
  <c r="AF38" i="3"/>
  <c r="AE38" i="3"/>
  <c r="AD38" i="3"/>
  <c r="AC38" i="3"/>
  <c r="AB38" i="3"/>
  <c r="AA38" i="3"/>
  <c r="Z38" i="3"/>
  <c r="Y38" i="3"/>
  <c r="X38" i="3"/>
  <c r="W38" i="3"/>
  <c r="V38" i="3"/>
  <c r="U38" i="3"/>
  <c r="T38" i="3"/>
  <c r="S38" i="3"/>
  <c r="R38" i="3"/>
  <c r="Q38" i="3"/>
  <c r="P38" i="3"/>
  <c r="O38" i="3"/>
  <c r="N38" i="3"/>
  <c r="M38" i="3"/>
  <c r="L38" i="3"/>
  <c r="K38" i="3"/>
  <c r="J38" i="3"/>
  <c r="I38" i="3"/>
  <c r="H38" i="3"/>
  <c r="G38" i="3"/>
  <c r="AJ37" i="3"/>
  <c r="AI37" i="3"/>
  <c r="AH37" i="3"/>
  <c r="AG37" i="3"/>
  <c r="AF37" i="3"/>
  <c r="AE37" i="3"/>
  <c r="AD37" i="3"/>
  <c r="AC37" i="3"/>
  <c r="AB37" i="3"/>
  <c r="AA37" i="3"/>
  <c r="Z37" i="3"/>
  <c r="Y37" i="3"/>
  <c r="X37" i="3"/>
  <c r="W37" i="3"/>
  <c r="V37" i="3"/>
  <c r="U37" i="3"/>
  <c r="T37" i="3"/>
  <c r="S37" i="3"/>
  <c r="R37" i="3"/>
  <c r="Q37" i="3"/>
  <c r="P37" i="3"/>
  <c r="O37" i="3"/>
  <c r="N37" i="3"/>
  <c r="M37" i="3"/>
  <c r="L37" i="3"/>
  <c r="K37" i="3"/>
  <c r="J37" i="3"/>
  <c r="I37" i="3"/>
  <c r="H37" i="3"/>
  <c r="G37" i="3"/>
  <c r="AJ35" i="3"/>
  <c r="AI35" i="3"/>
  <c r="AH35" i="3"/>
  <c r="AG35" i="3"/>
  <c r="AF35" i="3"/>
  <c r="AE35" i="3"/>
  <c r="AD35" i="3"/>
  <c r="AC35" i="3"/>
  <c r="AB35" i="3"/>
  <c r="AA35" i="3"/>
  <c r="Z35" i="3"/>
  <c r="Y35" i="3"/>
  <c r="X35" i="3"/>
  <c r="W35" i="3"/>
  <c r="V35" i="3"/>
  <c r="U35" i="3"/>
  <c r="T35" i="3"/>
  <c r="S35" i="3"/>
  <c r="R35" i="3"/>
  <c r="Q35" i="3"/>
  <c r="P35" i="3"/>
  <c r="O35" i="3"/>
  <c r="N35" i="3"/>
  <c r="M35" i="3"/>
  <c r="L35" i="3"/>
  <c r="K35" i="3"/>
  <c r="J35" i="3"/>
  <c r="I35" i="3"/>
  <c r="H35" i="3"/>
  <c r="G35" i="3"/>
  <c r="AJ34" i="3"/>
  <c r="AI34" i="3"/>
  <c r="AH34" i="3"/>
  <c r="AG34" i="3"/>
  <c r="AF34" i="3"/>
  <c r="AE34" i="3"/>
  <c r="AD34" i="3"/>
  <c r="AC34" i="3"/>
  <c r="AB34" i="3"/>
  <c r="AA34" i="3"/>
  <c r="Z34" i="3"/>
  <c r="Y34" i="3"/>
  <c r="X34" i="3"/>
  <c r="W34" i="3"/>
  <c r="V34" i="3"/>
  <c r="U34" i="3"/>
  <c r="T34" i="3"/>
  <c r="S34" i="3"/>
  <c r="R34" i="3"/>
  <c r="Q34" i="3"/>
  <c r="P34" i="3"/>
  <c r="O34" i="3"/>
  <c r="N34" i="3"/>
  <c r="M34" i="3"/>
  <c r="L34" i="3"/>
  <c r="K34" i="3"/>
  <c r="J34" i="3"/>
  <c r="I34" i="3"/>
  <c r="H34" i="3"/>
  <c r="G34" i="3"/>
  <c r="AJ33" i="3"/>
  <c r="AI33" i="3"/>
  <c r="AH33" i="3"/>
  <c r="AG33" i="3"/>
  <c r="AF33" i="3"/>
  <c r="AE33" i="3"/>
  <c r="AD33" i="3"/>
  <c r="AC33" i="3"/>
  <c r="AB33" i="3"/>
  <c r="AA33" i="3"/>
  <c r="Z33" i="3"/>
  <c r="Y33" i="3"/>
  <c r="X33" i="3"/>
  <c r="W33" i="3"/>
  <c r="V33" i="3"/>
  <c r="U33" i="3"/>
  <c r="T33" i="3"/>
  <c r="S33" i="3"/>
  <c r="R33" i="3"/>
  <c r="Q33" i="3"/>
  <c r="P33" i="3"/>
  <c r="O33" i="3"/>
  <c r="N33" i="3"/>
  <c r="M33" i="3"/>
  <c r="L33" i="3"/>
  <c r="K33" i="3"/>
  <c r="J33" i="3"/>
  <c r="I33" i="3"/>
  <c r="H33" i="3"/>
  <c r="G33" i="3"/>
  <c r="AJ32" i="3"/>
  <c r="AI32" i="3"/>
  <c r="AH32" i="3"/>
  <c r="AG32" i="3"/>
  <c r="AF32" i="3"/>
  <c r="AE32" i="3"/>
  <c r="AD32" i="3"/>
  <c r="AC32" i="3"/>
  <c r="AB32" i="3"/>
  <c r="AA32" i="3"/>
  <c r="Z32" i="3"/>
  <c r="Y32" i="3"/>
  <c r="X32" i="3"/>
  <c r="W32" i="3"/>
  <c r="V32" i="3"/>
  <c r="U32" i="3"/>
  <c r="T32" i="3"/>
  <c r="S32" i="3"/>
  <c r="R32" i="3"/>
  <c r="Q32" i="3"/>
  <c r="P32" i="3"/>
  <c r="O32" i="3"/>
  <c r="N32" i="3"/>
  <c r="M32" i="3"/>
  <c r="L32" i="3"/>
  <c r="K32" i="3"/>
  <c r="J32" i="3"/>
  <c r="I32" i="3"/>
  <c r="H32" i="3"/>
  <c r="G32" i="3"/>
  <c r="AJ31" i="3"/>
  <c r="AI31" i="3"/>
  <c r="AH31" i="3"/>
  <c r="AG31" i="3"/>
  <c r="AF31" i="3"/>
  <c r="AE31" i="3"/>
  <c r="AD31" i="3"/>
  <c r="AC31" i="3"/>
  <c r="AB31" i="3"/>
  <c r="AA31" i="3"/>
  <c r="Z31" i="3"/>
  <c r="Y31" i="3"/>
  <c r="X31" i="3"/>
  <c r="W31" i="3"/>
  <c r="V31" i="3"/>
  <c r="U31" i="3"/>
  <c r="T31" i="3"/>
  <c r="S31" i="3"/>
  <c r="R31" i="3"/>
  <c r="Q31" i="3"/>
  <c r="P31" i="3"/>
  <c r="O31" i="3"/>
  <c r="N31" i="3"/>
  <c r="M31" i="3"/>
  <c r="L31" i="3"/>
  <c r="K31" i="3"/>
  <c r="J31" i="3"/>
  <c r="I31" i="3"/>
  <c r="H31" i="3"/>
  <c r="G31" i="3"/>
  <c r="AJ30" i="3"/>
  <c r="AI30" i="3"/>
  <c r="AH30" i="3"/>
  <c r="AG30" i="3"/>
  <c r="AF30" i="3"/>
  <c r="AE30" i="3"/>
  <c r="AD30" i="3"/>
  <c r="AC30" i="3"/>
  <c r="AB30" i="3"/>
  <c r="AA30" i="3"/>
  <c r="Z30" i="3"/>
  <c r="Y30" i="3"/>
  <c r="X30" i="3"/>
  <c r="W30" i="3"/>
  <c r="V30" i="3"/>
  <c r="U30" i="3"/>
  <c r="T30" i="3"/>
  <c r="S30" i="3"/>
  <c r="R30" i="3"/>
  <c r="Q30" i="3"/>
  <c r="P30" i="3"/>
  <c r="O30" i="3"/>
  <c r="N30" i="3"/>
  <c r="M30" i="3"/>
  <c r="L30" i="3"/>
  <c r="K30" i="3"/>
  <c r="J30" i="3"/>
  <c r="I30" i="3"/>
  <c r="H30" i="3"/>
  <c r="G30" i="3"/>
  <c r="AJ28" i="3"/>
  <c r="AI28" i="3"/>
  <c r="AH28" i="3"/>
  <c r="AG28" i="3"/>
  <c r="AF28" i="3"/>
  <c r="AE28" i="3"/>
  <c r="AD28" i="3"/>
  <c r="AC28" i="3"/>
  <c r="AB28" i="3"/>
  <c r="AA28" i="3"/>
  <c r="Z28" i="3"/>
  <c r="Y28" i="3"/>
  <c r="X28" i="3"/>
  <c r="W28" i="3"/>
  <c r="V28" i="3"/>
  <c r="U28" i="3"/>
  <c r="T28" i="3"/>
  <c r="S28" i="3"/>
  <c r="R28" i="3"/>
  <c r="Q28" i="3"/>
  <c r="P28" i="3"/>
  <c r="O28" i="3"/>
  <c r="N28" i="3"/>
  <c r="M28" i="3"/>
  <c r="L28" i="3"/>
  <c r="K28" i="3"/>
  <c r="J28" i="3"/>
  <c r="I28" i="3"/>
  <c r="H28" i="3"/>
  <c r="G28" i="3"/>
  <c r="AJ27" i="3"/>
  <c r="AI27" i="3"/>
  <c r="AH27" i="3"/>
  <c r="AG27" i="3"/>
  <c r="AF27" i="3"/>
  <c r="AE27" i="3"/>
  <c r="AD27" i="3"/>
  <c r="AC27" i="3"/>
  <c r="AB27" i="3"/>
  <c r="AA27" i="3"/>
  <c r="Z27" i="3"/>
  <c r="Y27" i="3"/>
  <c r="X27" i="3"/>
  <c r="W27" i="3"/>
  <c r="V27" i="3"/>
  <c r="U27" i="3"/>
  <c r="T27" i="3"/>
  <c r="S27" i="3"/>
  <c r="R27" i="3"/>
  <c r="Q27" i="3"/>
  <c r="P27" i="3"/>
  <c r="O27" i="3"/>
  <c r="N27" i="3"/>
  <c r="M27" i="3"/>
  <c r="L27" i="3"/>
  <c r="K27" i="3"/>
  <c r="J27" i="3"/>
  <c r="I27" i="3"/>
  <c r="H27" i="3"/>
  <c r="G27" i="3"/>
  <c r="AJ26" i="3"/>
  <c r="AI26" i="3"/>
  <c r="AH26" i="3"/>
  <c r="AG26" i="3"/>
  <c r="AF26" i="3"/>
  <c r="AE26" i="3"/>
  <c r="AD26" i="3"/>
  <c r="AC26" i="3"/>
  <c r="AB26" i="3"/>
  <c r="AA26" i="3"/>
  <c r="Z26" i="3"/>
  <c r="Y26" i="3"/>
  <c r="X26" i="3"/>
  <c r="W26" i="3"/>
  <c r="V26" i="3"/>
  <c r="U26" i="3"/>
  <c r="T26" i="3"/>
  <c r="S26" i="3"/>
  <c r="R26" i="3"/>
  <c r="Q26" i="3"/>
  <c r="P26" i="3"/>
  <c r="O26" i="3"/>
  <c r="N26" i="3"/>
  <c r="M26" i="3"/>
  <c r="L26" i="3"/>
  <c r="K26" i="3"/>
  <c r="J26" i="3"/>
  <c r="I26" i="3"/>
  <c r="H26" i="3"/>
  <c r="G26" i="3"/>
  <c r="AJ25" i="3"/>
  <c r="AI25" i="3"/>
  <c r="AH25" i="3"/>
  <c r="AG25" i="3"/>
  <c r="AF25" i="3"/>
  <c r="AE25" i="3"/>
  <c r="AD25" i="3"/>
  <c r="AC25" i="3"/>
  <c r="AB25" i="3"/>
  <c r="AA25" i="3"/>
  <c r="Z25" i="3"/>
  <c r="Y25" i="3"/>
  <c r="X25" i="3"/>
  <c r="W25" i="3"/>
  <c r="V25" i="3"/>
  <c r="U25" i="3"/>
  <c r="T25" i="3"/>
  <c r="S25" i="3"/>
  <c r="R25" i="3"/>
  <c r="Q25" i="3"/>
  <c r="P25" i="3"/>
  <c r="O25" i="3"/>
  <c r="N25" i="3"/>
  <c r="M25" i="3"/>
  <c r="L25" i="3"/>
  <c r="K25" i="3"/>
  <c r="J25" i="3"/>
  <c r="I25" i="3"/>
  <c r="H25" i="3"/>
  <c r="G25" i="3"/>
  <c r="AJ24" i="3"/>
  <c r="AI24" i="3"/>
  <c r="AH24" i="3"/>
  <c r="AG24" i="3"/>
  <c r="AF24" i="3"/>
  <c r="AE24" i="3"/>
  <c r="AD24" i="3"/>
  <c r="AC24" i="3"/>
  <c r="AB24" i="3"/>
  <c r="AA24" i="3"/>
  <c r="Z24" i="3"/>
  <c r="Y24" i="3"/>
  <c r="X24" i="3"/>
  <c r="W24" i="3"/>
  <c r="V24" i="3"/>
  <c r="U24" i="3"/>
  <c r="T24" i="3"/>
  <c r="S24" i="3"/>
  <c r="R24" i="3"/>
  <c r="Q24" i="3"/>
  <c r="P24" i="3"/>
  <c r="O24" i="3"/>
  <c r="N24" i="3"/>
  <c r="M24" i="3"/>
  <c r="L24" i="3"/>
  <c r="K24" i="3"/>
  <c r="J24" i="3"/>
  <c r="I24" i="3"/>
  <c r="H24" i="3"/>
  <c r="G24" i="3"/>
  <c r="AJ23" i="3"/>
  <c r="AI23" i="3"/>
  <c r="AH23" i="3"/>
  <c r="AG23" i="3"/>
  <c r="AF23" i="3"/>
  <c r="AE23" i="3"/>
  <c r="AD23" i="3"/>
  <c r="AC23" i="3"/>
  <c r="AB23" i="3"/>
  <c r="AA23" i="3"/>
  <c r="Z23" i="3"/>
  <c r="Y23" i="3"/>
  <c r="X23" i="3"/>
  <c r="W23" i="3"/>
  <c r="V23" i="3"/>
  <c r="U23" i="3"/>
  <c r="T23" i="3"/>
  <c r="S23" i="3"/>
  <c r="R23" i="3"/>
  <c r="Q23" i="3"/>
  <c r="P23" i="3"/>
  <c r="O23" i="3"/>
  <c r="N23" i="3"/>
  <c r="M23" i="3"/>
  <c r="L23" i="3"/>
  <c r="K23" i="3"/>
  <c r="J23" i="3"/>
  <c r="I23" i="3"/>
  <c r="H23" i="3"/>
  <c r="G23" i="3"/>
  <c r="AJ21" i="3"/>
  <c r="AI21" i="3"/>
  <c r="AH21" i="3"/>
  <c r="AG21" i="3"/>
  <c r="AF21" i="3"/>
  <c r="AE21" i="3"/>
  <c r="AD21" i="3"/>
  <c r="AC21" i="3"/>
  <c r="AB21" i="3"/>
  <c r="AA21" i="3"/>
  <c r="Z21" i="3"/>
  <c r="Y21" i="3"/>
  <c r="X21" i="3"/>
  <c r="W21" i="3"/>
  <c r="V21" i="3"/>
  <c r="U21" i="3"/>
  <c r="T21" i="3"/>
  <c r="S21" i="3"/>
  <c r="R21" i="3"/>
  <c r="Q21" i="3"/>
  <c r="P21" i="3"/>
  <c r="O21" i="3"/>
  <c r="N21" i="3"/>
  <c r="M21" i="3"/>
  <c r="L21" i="3"/>
  <c r="K21" i="3"/>
  <c r="J21" i="3"/>
  <c r="I21" i="3"/>
  <c r="H21" i="3"/>
  <c r="G21" i="3"/>
  <c r="AJ20" i="3"/>
  <c r="AI20" i="3"/>
  <c r="AH20" i="3"/>
  <c r="AG20" i="3"/>
  <c r="AF20" i="3"/>
  <c r="AE20" i="3"/>
  <c r="AD20" i="3"/>
  <c r="AC20" i="3"/>
  <c r="AB20" i="3"/>
  <c r="AA20" i="3"/>
  <c r="Z20" i="3"/>
  <c r="Y20" i="3"/>
  <c r="X20" i="3"/>
  <c r="W20" i="3"/>
  <c r="V20" i="3"/>
  <c r="U20" i="3"/>
  <c r="T20" i="3"/>
  <c r="S20" i="3"/>
  <c r="R20" i="3"/>
  <c r="Q20" i="3"/>
  <c r="P20" i="3"/>
  <c r="O20" i="3"/>
  <c r="N20" i="3"/>
  <c r="M20" i="3"/>
  <c r="L20" i="3"/>
  <c r="K20" i="3"/>
  <c r="J20" i="3"/>
  <c r="I20" i="3"/>
  <c r="H20" i="3"/>
  <c r="G20" i="3"/>
  <c r="AJ19" i="3"/>
  <c r="AI19" i="3"/>
  <c r="AH19" i="3"/>
  <c r="AG19" i="3"/>
  <c r="AF19" i="3"/>
  <c r="AE19" i="3"/>
  <c r="AD19" i="3"/>
  <c r="AC19" i="3"/>
  <c r="AB19" i="3"/>
  <c r="AA19" i="3"/>
  <c r="Z19" i="3"/>
  <c r="Y19" i="3"/>
  <c r="X19" i="3"/>
  <c r="W19" i="3"/>
  <c r="V19" i="3"/>
  <c r="U19" i="3"/>
  <c r="T19" i="3"/>
  <c r="S19" i="3"/>
  <c r="R19" i="3"/>
  <c r="Q19" i="3"/>
  <c r="P19" i="3"/>
  <c r="O19" i="3"/>
  <c r="N19" i="3"/>
  <c r="M19" i="3"/>
  <c r="L19" i="3"/>
  <c r="K19" i="3"/>
  <c r="J19" i="3"/>
  <c r="I19" i="3"/>
  <c r="H19" i="3"/>
  <c r="G19" i="3"/>
  <c r="AJ18" i="3"/>
  <c r="AI18" i="3"/>
  <c r="AH18" i="3"/>
  <c r="AG18" i="3"/>
  <c r="AF18" i="3"/>
  <c r="AE18" i="3"/>
  <c r="AD18" i="3"/>
  <c r="AC18" i="3"/>
  <c r="AB18" i="3"/>
  <c r="AA18" i="3"/>
  <c r="Z18" i="3"/>
  <c r="Y18" i="3"/>
  <c r="X18" i="3"/>
  <c r="W18" i="3"/>
  <c r="V18" i="3"/>
  <c r="U18" i="3"/>
  <c r="T18" i="3"/>
  <c r="S18" i="3"/>
  <c r="R18" i="3"/>
  <c r="Q18" i="3"/>
  <c r="P18" i="3"/>
  <c r="O18" i="3"/>
  <c r="N18" i="3"/>
  <c r="M18" i="3"/>
  <c r="L18" i="3"/>
  <c r="K18" i="3"/>
  <c r="J18" i="3"/>
  <c r="I18" i="3"/>
  <c r="H18" i="3"/>
  <c r="G18" i="3"/>
  <c r="AJ17" i="3"/>
  <c r="AI17" i="3"/>
  <c r="AH17" i="3"/>
  <c r="AG17" i="3"/>
  <c r="AF17" i="3"/>
  <c r="AE17" i="3"/>
  <c r="AD17" i="3"/>
  <c r="AC17" i="3"/>
  <c r="AB17" i="3"/>
  <c r="AA17" i="3"/>
  <c r="Z17" i="3"/>
  <c r="Y17" i="3"/>
  <c r="X17" i="3"/>
  <c r="W17" i="3"/>
  <c r="V17" i="3"/>
  <c r="U17" i="3"/>
  <c r="T17" i="3"/>
  <c r="S17" i="3"/>
  <c r="R17" i="3"/>
  <c r="Q17" i="3"/>
  <c r="P17" i="3"/>
  <c r="O17" i="3"/>
  <c r="N17" i="3"/>
  <c r="M17" i="3"/>
  <c r="L17" i="3"/>
  <c r="K17" i="3"/>
  <c r="J17" i="3"/>
  <c r="I17" i="3"/>
  <c r="H17" i="3"/>
  <c r="G17" i="3"/>
  <c r="AJ16" i="3"/>
  <c r="AI16" i="3"/>
  <c r="AH16" i="3"/>
  <c r="AG16" i="3"/>
  <c r="AF16" i="3"/>
  <c r="AE16" i="3"/>
  <c r="AD16" i="3"/>
  <c r="AC16" i="3"/>
  <c r="AB16" i="3"/>
  <c r="AA16" i="3"/>
  <c r="Z16" i="3"/>
  <c r="Y16" i="3"/>
  <c r="X16" i="3"/>
  <c r="W16" i="3"/>
  <c r="V16" i="3"/>
  <c r="U16" i="3"/>
  <c r="T16" i="3"/>
  <c r="S16" i="3"/>
  <c r="R16" i="3"/>
  <c r="Q16" i="3"/>
  <c r="P16" i="3"/>
  <c r="O16" i="3"/>
  <c r="N16" i="3"/>
  <c r="M16" i="3"/>
  <c r="L16" i="3"/>
  <c r="K16" i="3"/>
  <c r="J16" i="3"/>
  <c r="I16" i="3"/>
  <c r="H16" i="3"/>
  <c r="G16" i="3"/>
  <c r="AJ15" i="3"/>
  <c r="AI15" i="3"/>
  <c r="AH15" i="3"/>
  <c r="AG15" i="3"/>
  <c r="AF15" i="3"/>
  <c r="AE15" i="3"/>
  <c r="AD15" i="3"/>
  <c r="AC15" i="3"/>
  <c r="AB15" i="3"/>
  <c r="AA15" i="3"/>
  <c r="Z15" i="3"/>
  <c r="Y15" i="3"/>
  <c r="X15" i="3"/>
  <c r="W15" i="3"/>
  <c r="V15" i="3"/>
  <c r="U15" i="3"/>
  <c r="T15" i="3"/>
  <c r="S15" i="3"/>
  <c r="R15" i="3"/>
  <c r="Q15" i="3"/>
  <c r="P15" i="3"/>
  <c r="O15" i="3"/>
  <c r="N15" i="3"/>
  <c r="M15" i="3"/>
  <c r="L15" i="3"/>
  <c r="K15" i="3"/>
  <c r="J15" i="3"/>
  <c r="I15" i="3"/>
  <c r="H15" i="3"/>
  <c r="G15" i="3"/>
  <c r="AJ14" i="3"/>
  <c r="AI14" i="3"/>
  <c r="AH14" i="3"/>
  <c r="AG14" i="3"/>
  <c r="AF14" i="3"/>
  <c r="AE14" i="3"/>
  <c r="AD14" i="3"/>
  <c r="AC14" i="3"/>
  <c r="AB14" i="3"/>
  <c r="AA14" i="3"/>
  <c r="Z14" i="3"/>
  <c r="Y14" i="3"/>
  <c r="X14" i="3"/>
  <c r="W14" i="3"/>
  <c r="V14" i="3"/>
  <c r="U14" i="3"/>
  <c r="T14" i="3"/>
  <c r="S14" i="3"/>
  <c r="R14" i="3"/>
  <c r="Q14" i="3"/>
  <c r="P14" i="3"/>
  <c r="O14" i="3"/>
  <c r="N14" i="3"/>
  <c r="M14" i="3"/>
  <c r="L14" i="3"/>
  <c r="K14" i="3"/>
  <c r="J14" i="3"/>
  <c r="I14" i="3"/>
  <c r="H14" i="3"/>
  <c r="G14" i="3"/>
  <c r="AJ12" i="3"/>
  <c r="AI12" i="3"/>
  <c r="AH12" i="3"/>
  <c r="AG12" i="3"/>
  <c r="AF12" i="3"/>
  <c r="AE12" i="3"/>
  <c r="AD12" i="3"/>
  <c r="AC12" i="3"/>
  <c r="AB12" i="3"/>
  <c r="AA12" i="3"/>
  <c r="Z12" i="3"/>
  <c r="Y12" i="3"/>
  <c r="X12" i="3"/>
  <c r="W12" i="3"/>
  <c r="V12" i="3"/>
  <c r="U12" i="3"/>
  <c r="T12" i="3"/>
  <c r="S12" i="3"/>
  <c r="R12" i="3"/>
  <c r="Q12" i="3"/>
  <c r="P12" i="3"/>
  <c r="O12" i="3"/>
  <c r="N12" i="3"/>
  <c r="M12" i="3"/>
  <c r="L12" i="3"/>
  <c r="K12" i="3"/>
  <c r="J12" i="3"/>
  <c r="I12" i="3"/>
  <c r="H12" i="3"/>
  <c r="G12" i="3"/>
  <c r="AJ11" i="3"/>
  <c r="AI11" i="3"/>
  <c r="AH11" i="3"/>
  <c r="AG11" i="3"/>
  <c r="AF11" i="3"/>
  <c r="AE11" i="3"/>
  <c r="AD11" i="3"/>
  <c r="AC11" i="3"/>
  <c r="AB11" i="3"/>
  <c r="AA11" i="3"/>
  <c r="Z11" i="3"/>
  <c r="Y11" i="3"/>
  <c r="X11" i="3"/>
  <c r="W11" i="3"/>
  <c r="V11" i="3"/>
  <c r="U11" i="3"/>
  <c r="T11" i="3"/>
  <c r="S11" i="3"/>
  <c r="R11" i="3"/>
  <c r="Q11" i="3"/>
  <c r="P11" i="3"/>
  <c r="O11" i="3"/>
  <c r="N11" i="3"/>
  <c r="M11" i="3"/>
  <c r="L11" i="3"/>
  <c r="K11" i="3"/>
  <c r="J11" i="3"/>
  <c r="I11" i="3"/>
  <c r="H11" i="3"/>
  <c r="G11" i="3"/>
  <c r="AJ10" i="3"/>
  <c r="AI10" i="3"/>
  <c r="AH10" i="3"/>
  <c r="AG10" i="3"/>
  <c r="AF10" i="3"/>
  <c r="AE10" i="3"/>
  <c r="AD10" i="3"/>
  <c r="AC10" i="3"/>
  <c r="AB10" i="3"/>
  <c r="AA10" i="3"/>
  <c r="Z10" i="3"/>
  <c r="Y10" i="3"/>
  <c r="X10" i="3"/>
  <c r="W10" i="3"/>
  <c r="V10" i="3"/>
  <c r="U10" i="3"/>
  <c r="T10" i="3"/>
  <c r="S10" i="3"/>
  <c r="R10" i="3"/>
  <c r="Q10" i="3"/>
  <c r="P10" i="3"/>
  <c r="O10" i="3"/>
  <c r="N10" i="3"/>
  <c r="M10" i="3"/>
  <c r="L10" i="3"/>
  <c r="K10" i="3"/>
  <c r="J10" i="3"/>
  <c r="I10" i="3"/>
  <c r="H10" i="3"/>
  <c r="G10" i="3"/>
  <c r="AJ9" i="3"/>
  <c r="AI9" i="3"/>
  <c r="AH9" i="3"/>
  <c r="AG9" i="3"/>
  <c r="AF9" i="3"/>
  <c r="AE9" i="3"/>
  <c r="AD9" i="3"/>
  <c r="AC9" i="3"/>
  <c r="AB9" i="3"/>
  <c r="AA9" i="3"/>
  <c r="Z9" i="3"/>
  <c r="Y9" i="3"/>
  <c r="X9" i="3"/>
  <c r="W9" i="3"/>
  <c r="V9" i="3"/>
  <c r="U9" i="3"/>
  <c r="T9" i="3"/>
  <c r="S9" i="3"/>
  <c r="R9" i="3"/>
  <c r="Q9" i="3"/>
  <c r="P9" i="3"/>
  <c r="O9" i="3"/>
  <c r="N9" i="3"/>
  <c r="M9" i="3"/>
  <c r="L9" i="3"/>
  <c r="K9" i="3"/>
  <c r="J9" i="3"/>
  <c r="I9" i="3"/>
  <c r="H9" i="3"/>
  <c r="G9" i="3"/>
  <c r="AJ8" i="3"/>
  <c r="AI8" i="3"/>
  <c r="AH8" i="3"/>
  <c r="AG8" i="3"/>
  <c r="AF8" i="3"/>
  <c r="AE8" i="3"/>
  <c r="AD8" i="3"/>
  <c r="AC8" i="3"/>
  <c r="AB8" i="3"/>
  <c r="AA8" i="3"/>
  <c r="Z8" i="3"/>
  <c r="Y8" i="3"/>
  <c r="X8" i="3"/>
  <c r="W8" i="3"/>
  <c r="V8" i="3"/>
  <c r="U8" i="3"/>
  <c r="T8" i="3"/>
  <c r="S8" i="3"/>
  <c r="R8" i="3"/>
  <c r="Q8" i="3"/>
  <c r="P8" i="3"/>
  <c r="O8" i="3"/>
  <c r="N8" i="3"/>
  <c r="M8" i="3"/>
  <c r="L8" i="3"/>
  <c r="K8" i="3"/>
  <c r="J8" i="3"/>
  <c r="I8" i="3"/>
  <c r="H8" i="3"/>
  <c r="G8" i="3"/>
  <c r="AJ7" i="3"/>
  <c r="AI7" i="3"/>
  <c r="AH7" i="3"/>
  <c r="AG7" i="3"/>
  <c r="AF7" i="3"/>
  <c r="AE7" i="3"/>
  <c r="AD7" i="3"/>
  <c r="AC7" i="3"/>
  <c r="AB7" i="3"/>
  <c r="AA7" i="3"/>
  <c r="Z7" i="3"/>
  <c r="Y7" i="3"/>
  <c r="X7" i="3"/>
  <c r="W7" i="3"/>
  <c r="V7" i="3"/>
  <c r="U7" i="3"/>
  <c r="T7" i="3"/>
  <c r="S7" i="3"/>
  <c r="R7" i="3"/>
  <c r="Q7" i="3"/>
  <c r="P7" i="3"/>
  <c r="O7" i="3"/>
  <c r="N7" i="3"/>
  <c r="M7" i="3"/>
  <c r="L7" i="3"/>
  <c r="K7" i="3"/>
  <c r="J7" i="3"/>
  <c r="I7" i="3"/>
  <c r="H7" i="3"/>
  <c r="G7" i="3"/>
  <c r="AJ6" i="3"/>
  <c r="AI6" i="3"/>
  <c r="AH6" i="3"/>
  <c r="AG6" i="3"/>
  <c r="AF6" i="3"/>
  <c r="AE6" i="3"/>
  <c r="AD6" i="3"/>
  <c r="AC6" i="3"/>
  <c r="AB6" i="3"/>
  <c r="AA6" i="3"/>
  <c r="Z6" i="3"/>
  <c r="Y6" i="3"/>
  <c r="X6" i="3"/>
  <c r="W6" i="3"/>
  <c r="V6" i="3"/>
  <c r="U6" i="3"/>
  <c r="T6" i="3"/>
  <c r="S6" i="3"/>
  <c r="R6" i="3"/>
  <c r="Q6" i="3"/>
  <c r="P6" i="3"/>
  <c r="O6" i="3"/>
  <c r="N6" i="3"/>
  <c r="M6" i="3"/>
  <c r="L6" i="3"/>
  <c r="K6" i="3"/>
  <c r="J6" i="3"/>
  <c r="I6" i="3"/>
  <c r="H6" i="3"/>
  <c r="G6" i="3"/>
  <c r="AJ3" i="3"/>
  <c r="AI3" i="3"/>
  <c r="AH3" i="3"/>
  <c r="AG3" i="3"/>
  <c r="AF3" i="3"/>
  <c r="AE3" i="3"/>
  <c r="AD3" i="3"/>
  <c r="AC3" i="3"/>
  <c r="AB3" i="3"/>
  <c r="AA3" i="3"/>
  <c r="Z3" i="3"/>
  <c r="Y3" i="3"/>
  <c r="X3" i="3"/>
  <c r="W3" i="3"/>
  <c r="V3" i="3"/>
  <c r="U3" i="3"/>
  <c r="T3" i="3"/>
  <c r="S3" i="3"/>
  <c r="R3" i="3"/>
  <c r="Q3" i="3"/>
  <c r="P3" i="3"/>
  <c r="O3" i="3"/>
  <c r="N3" i="3"/>
  <c r="M3" i="3"/>
  <c r="L3" i="3"/>
  <c r="K3" i="3"/>
  <c r="J3" i="3"/>
  <c r="I3" i="3"/>
  <c r="H3" i="3"/>
  <c r="G3" i="3"/>
  <c r="B1" i="3"/>
  <c r="F1441" i="2"/>
  <c r="F1440" i="2"/>
  <c r="F1439" i="2"/>
  <c r="F1438" i="2"/>
  <c r="F1437" i="2"/>
  <c r="F1436" i="2"/>
  <c r="F1435" i="2"/>
  <c r="F1432" i="2"/>
  <c r="F1431" i="2"/>
  <c r="F1430" i="2"/>
  <c r="F1429" i="2"/>
  <c r="F1428" i="2"/>
  <c r="F1427" i="2"/>
  <c r="F1424" i="2"/>
  <c r="F1423" i="2"/>
  <c r="F1422" i="2"/>
  <c r="F1421" i="2"/>
  <c r="F1418" i="2"/>
  <c r="F1417" i="2"/>
  <c r="F1416" i="2"/>
  <c r="F1415" i="2"/>
  <c r="F1414" i="2"/>
  <c r="F1413" i="2"/>
  <c r="F1412" i="2"/>
  <c r="F1411" i="2"/>
  <c r="F1408" i="2"/>
  <c r="F1407" i="2"/>
  <c r="F1406" i="2"/>
  <c r="F1405" i="2"/>
  <c r="F1404" i="2"/>
  <c r="F1403" i="2"/>
  <c r="F1402" i="2"/>
  <c r="F1401" i="2"/>
  <c r="F1400" i="2"/>
  <c r="F1399" i="2"/>
  <c r="F1396" i="2"/>
  <c r="F1395" i="2"/>
  <c r="F1394" i="2"/>
  <c r="F1393" i="2"/>
  <c r="F1392" i="2"/>
  <c r="F1391" i="2"/>
  <c r="F1390" i="2"/>
  <c r="F1387" i="2"/>
  <c r="F1386" i="2"/>
  <c r="F1385" i="2"/>
  <c r="F1384" i="2"/>
  <c r="F1383" i="2"/>
  <c r="F1382" i="2"/>
  <c r="F1381" i="2"/>
  <c r="F1380" i="2"/>
  <c r="F1379" i="2"/>
  <c r="F1378" i="2"/>
  <c r="F1377" i="2"/>
  <c r="F1376" i="2"/>
  <c r="F1373" i="2"/>
  <c r="F1372" i="2"/>
  <c r="F1371" i="2"/>
  <c r="F1370" i="2"/>
  <c r="F1369" i="2"/>
  <c r="F1368" i="2"/>
  <c r="F1367" i="2"/>
  <c r="F1366" i="2"/>
  <c r="F1365" i="2"/>
  <c r="F1364" i="2"/>
  <c r="F1363" i="2"/>
  <c r="F1362" i="2"/>
  <c r="F1361" i="2"/>
  <c r="F1360" i="2"/>
  <c r="F1359" i="2"/>
  <c r="F1356" i="2"/>
  <c r="F1355" i="2"/>
  <c r="F1354" i="2"/>
  <c r="F1353" i="2"/>
  <c r="F1352" i="2"/>
  <c r="F1349" i="2"/>
  <c r="F1348" i="2"/>
  <c r="F1347" i="2"/>
  <c r="F1346" i="2"/>
  <c r="F1345" i="2"/>
  <c r="F1344" i="2"/>
  <c r="F1343" i="2"/>
  <c r="F1342" i="2"/>
  <c r="F1341" i="2"/>
  <c r="F1338" i="2"/>
  <c r="F1337" i="2"/>
  <c r="F1336" i="2"/>
  <c r="F1335" i="2"/>
  <c r="F1332" i="2"/>
  <c r="F1331" i="2"/>
  <c r="F1330" i="2"/>
  <c r="F1329" i="2"/>
  <c r="F1328" i="2"/>
  <c r="F1325" i="2"/>
  <c r="F1324" i="2"/>
  <c r="F1323" i="2"/>
  <c r="F1320" i="2"/>
  <c r="F1319" i="2"/>
  <c r="F1318" i="2"/>
  <c r="F1315" i="2"/>
  <c r="F1314" i="2"/>
  <c r="F1313" i="2"/>
  <c r="F1312" i="2"/>
  <c r="F1309" i="2"/>
  <c r="F1308" i="2"/>
  <c r="F1307" i="2"/>
  <c r="F1306" i="2"/>
  <c r="F1303" i="2"/>
  <c r="F1302" i="2"/>
  <c r="F1301" i="2"/>
  <c r="F1300" i="2"/>
  <c r="F1299" i="2"/>
  <c r="F1298" i="2"/>
  <c r="F1295" i="2"/>
  <c r="F1294" i="2"/>
  <c r="F1293" i="2"/>
  <c r="F1292" i="2"/>
  <c r="F1291" i="2"/>
  <c r="F1290" i="2"/>
  <c r="F1287" i="2"/>
  <c r="F1286" i="2"/>
  <c r="F1285" i="2"/>
  <c r="F1284" i="2"/>
  <c r="F1283" i="2"/>
  <c r="F1280" i="2"/>
  <c r="F1279" i="2"/>
  <c r="F1278" i="2"/>
  <c r="F1277" i="2"/>
  <c r="F1276" i="2"/>
  <c r="F1275" i="2"/>
  <c r="F1274" i="2"/>
  <c r="F1273" i="2"/>
  <c r="F1270" i="2"/>
  <c r="F1269" i="2"/>
  <c r="F1268" i="2"/>
  <c r="F1267" i="2"/>
  <c r="F1266" i="2"/>
  <c r="F1263" i="2"/>
  <c r="F1262" i="2"/>
  <c r="F1261" i="2"/>
  <c r="F1260" i="2"/>
  <c r="F1259" i="2"/>
  <c r="F1258" i="2"/>
  <c r="F1257" i="2"/>
  <c r="F1254" i="2"/>
  <c r="F1253" i="2"/>
  <c r="F1252" i="2"/>
  <c r="F1251" i="2"/>
  <c r="F1250" i="2"/>
  <c r="F1249" i="2"/>
  <c r="F1246" i="2"/>
  <c r="F1245" i="2"/>
  <c r="F1244" i="2"/>
  <c r="F1243" i="2"/>
  <c r="F1242" i="2"/>
  <c r="F1241" i="2"/>
  <c r="F1240" i="2"/>
  <c r="F1239" i="2"/>
  <c r="F1238" i="2"/>
  <c r="F1237" i="2"/>
  <c r="F1236" i="2"/>
  <c r="F1235" i="2"/>
  <c r="F1234" i="2"/>
  <c r="F1233" i="2"/>
  <c r="F1232" i="2"/>
  <c r="F1231" i="2"/>
  <c r="F1230" i="2"/>
  <c r="F1227" i="2"/>
  <c r="F1226" i="2"/>
  <c r="F1225" i="2"/>
  <c r="F1224" i="2"/>
  <c r="F1223" i="2"/>
  <c r="F1222" i="2"/>
  <c r="F1221" i="2"/>
  <c r="F1220" i="2"/>
  <c r="F1219" i="2"/>
  <c r="F1216" i="2"/>
  <c r="F1215" i="2"/>
  <c r="F1214" i="2"/>
  <c r="F1213" i="2"/>
  <c r="F1212" i="2"/>
  <c r="F1211" i="2"/>
  <c r="F1210" i="2"/>
  <c r="F1209" i="2"/>
  <c r="F1208" i="2"/>
  <c r="F1207" i="2"/>
  <c r="F1206" i="2"/>
  <c r="F1205" i="2"/>
  <c r="F1204" i="2"/>
  <c r="F1203" i="2"/>
  <c r="F1202" i="2"/>
  <c r="F1201" i="2"/>
  <c r="F1200" i="2"/>
  <c r="F1199" i="2"/>
  <c r="F1198" i="2"/>
  <c r="F1197" i="2"/>
  <c r="F1196" i="2"/>
  <c r="F1195" i="2"/>
  <c r="F1194" i="2"/>
  <c r="F1191" i="2"/>
  <c r="F1190" i="2"/>
  <c r="F1189" i="2"/>
  <c r="F1188" i="2"/>
  <c r="F1187" i="2"/>
  <c r="F1186" i="2"/>
  <c r="F1185" i="2"/>
  <c r="F1184" i="2"/>
  <c r="F1183" i="2"/>
  <c r="F1182" i="2"/>
  <c r="F1181" i="2"/>
  <c r="F1180" i="2"/>
  <c r="F1179" i="2"/>
  <c r="F1176" i="2"/>
  <c r="F1175" i="2"/>
  <c r="F1174" i="2"/>
  <c r="F1173" i="2"/>
  <c r="F1172" i="2"/>
  <c r="F1171" i="2"/>
  <c r="F1168" i="2"/>
  <c r="F1167" i="2"/>
  <c r="F1166" i="2"/>
  <c r="F1165" i="2"/>
  <c r="F1164" i="2"/>
  <c r="F1163" i="2"/>
  <c r="F1162" i="2"/>
  <c r="F1161" i="2"/>
  <c r="F1160" i="2"/>
  <c r="F1159" i="2"/>
  <c r="F1158" i="2"/>
  <c r="F1157" i="2"/>
  <c r="F1156" i="2"/>
  <c r="F1155" i="2"/>
  <c r="F1154" i="2"/>
  <c r="F1153" i="2"/>
  <c r="F1152" i="2"/>
  <c r="F1151" i="2"/>
  <c r="F1150" i="2"/>
  <c r="F1149" i="2"/>
  <c r="F1148" i="2"/>
  <c r="F1147" i="2"/>
  <c r="F1146" i="2"/>
  <c r="F1145" i="2"/>
  <c r="F1144" i="2"/>
  <c r="F1141" i="2"/>
  <c r="F1140" i="2"/>
  <c r="F1139" i="2"/>
  <c r="F1138" i="2"/>
  <c r="F1137" i="2"/>
  <c r="F1136" i="2"/>
  <c r="F1135" i="2"/>
  <c r="F1134" i="2"/>
  <c r="F1133" i="2"/>
  <c r="F1132" i="2"/>
  <c r="F1131" i="2"/>
  <c r="F1130" i="2"/>
  <c r="F1129" i="2"/>
  <c r="F1128" i="2"/>
  <c r="F1125" i="2"/>
  <c r="F1124" i="2"/>
  <c r="F1123" i="2"/>
  <c r="F1122" i="2"/>
  <c r="F1121" i="2"/>
  <c r="F1120" i="2"/>
  <c r="F1119" i="2"/>
  <c r="F1118" i="2"/>
  <c r="F1117" i="2"/>
  <c r="F1116" i="2"/>
  <c r="F1115" i="2"/>
  <c r="F1114" i="2"/>
  <c r="F1111" i="2"/>
  <c r="F1110" i="2"/>
  <c r="F1109" i="2"/>
  <c r="F1108" i="2"/>
  <c r="F1107" i="2"/>
  <c r="F1106" i="2"/>
  <c r="F1105" i="2"/>
  <c r="F1102" i="2"/>
  <c r="F1101" i="2"/>
  <c r="F1100" i="2"/>
  <c r="F1099" i="2"/>
  <c r="F1098" i="2"/>
  <c r="F1097" i="2"/>
  <c r="F1096" i="2"/>
  <c r="F1095" i="2"/>
  <c r="F1094" i="2"/>
  <c r="F1091" i="2"/>
  <c r="F1090" i="2"/>
  <c r="F1089" i="2"/>
  <c r="F1088" i="2"/>
  <c r="F1087" i="2"/>
  <c r="F1086" i="2"/>
  <c r="F1085" i="2"/>
  <c r="F1084" i="2"/>
  <c r="F1083" i="2"/>
  <c r="F1082" i="2"/>
  <c r="F1081" i="2"/>
  <c r="F1078" i="2"/>
  <c r="F1077" i="2"/>
  <c r="F1074" i="2"/>
  <c r="F1073" i="2"/>
  <c r="F1072" i="2"/>
  <c r="F1071" i="2"/>
  <c r="F1070" i="2"/>
  <c r="F1067" i="2"/>
  <c r="F1066" i="2"/>
  <c r="F1065" i="2"/>
  <c r="F1064" i="2"/>
  <c r="F1063" i="2"/>
  <c r="F1062" i="2"/>
  <c r="F1061" i="2"/>
  <c r="F1058" i="2"/>
  <c r="F1057" i="2"/>
  <c r="F1056" i="2"/>
  <c r="F1055" i="2"/>
  <c r="F1054" i="2"/>
  <c r="F1053" i="2"/>
  <c r="F1050" i="2"/>
  <c r="F1049" i="2"/>
  <c r="F1048" i="2"/>
  <c r="F1045" i="2"/>
  <c r="F1044" i="2"/>
  <c r="F1043" i="2"/>
  <c r="F1040" i="2"/>
  <c r="F1039" i="2"/>
  <c r="F1038" i="2"/>
  <c r="F1037" i="2"/>
  <c r="F1036" i="2"/>
  <c r="F1035" i="2"/>
  <c r="F1032" i="2"/>
  <c r="F1031" i="2"/>
  <c r="F1030" i="2"/>
  <c r="F1029" i="2"/>
  <c r="F1028" i="2"/>
  <c r="F1025" i="2"/>
  <c r="F1024" i="2"/>
  <c r="F1023" i="2"/>
  <c r="F1022" i="2"/>
  <c r="F1021" i="2"/>
  <c r="F1018" i="2"/>
  <c r="F1017" i="2"/>
  <c r="F1014" i="2"/>
  <c r="F1013" i="2"/>
  <c r="F1012" i="2"/>
  <c r="F1009" i="2"/>
  <c r="F1008" i="2"/>
  <c r="F1007" i="2"/>
  <c r="F1006" i="2"/>
  <c r="F1005" i="2"/>
  <c r="F1004" i="2"/>
  <c r="F1001" i="2"/>
  <c r="F1000" i="2"/>
  <c r="F999" i="2"/>
  <c r="F998" i="2"/>
  <c r="F995" i="2"/>
  <c r="F994" i="2"/>
  <c r="F993" i="2"/>
  <c r="F992" i="2"/>
  <c r="F991" i="2"/>
  <c r="F990" i="2"/>
  <c r="F989" i="2"/>
  <c r="F988" i="2"/>
  <c r="F987" i="2"/>
  <c r="F986" i="2"/>
  <c r="F985" i="2"/>
  <c r="F984" i="2"/>
  <c r="F981" i="2"/>
  <c r="F980" i="2"/>
  <c r="F979" i="2"/>
  <c r="F976" i="2"/>
  <c r="F975" i="2"/>
  <c r="F974" i="2"/>
  <c r="F973" i="2"/>
  <c r="F972" i="2"/>
  <c r="F971" i="2"/>
  <c r="F968" i="2"/>
  <c r="F967" i="2"/>
  <c r="F966" i="2"/>
  <c r="F965" i="2"/>
  <c r="F964" i="2"/>
  <c r="F963" i="2"/>
  <c r="F962" i="2"/>
  <c r="F959" i="2"/>
  <c r="F958" i="2"/>
  <c r="F957" i="2"/>
  <c r="F956" i="2"/>
  <c r="F955" i="2"/>
  <c r="F954" i="2"/>
  <c r="F951" i="2"/>
  <c r="F950" i="2"/>
  <c r="F949" i="2"/>
  <c r="F948" i="2"/>
  <c r="F947" i="2"/>
  <c r="F944" i="2"/>
  <c r="F943" i="2"/>
  <c r="F942" i="2"/>
  <c r="F941" i="2"/>
  <c r="F940" i="2"/>
  <c r="F939" i="2"/>
  <c r="F938" i="2"/>
  <c r="F937" i="2"/>
  <c r="F936" i="2"/>
  <c r="F933" i="2"/>
  <c r="F932" i="2"/>
  <c r="F931" i="2"/>
  <c r="F930" i="2"/>
  <c r="F929" i="2"/>
  <c r="F928" i="2"/>
  <c r="F927" i="2"/>
  <c r="F924" i="2"/>
  <c r="F923" i="2"/>
  <c r="F922" i="2"/>
  <c r="F921" i="2"/>
  <c r="F920" i="2"/>
  <c r="F919" i="2"/>
  <c r="F918" i="2"/>
  <c r="F917" i="2"/>
  <c r="F914" i="2"/>
  <c r="F913" i="2"/>
  <c r="F912" i="2"/>
  <c r="F911" i="2"/>
  <c r="F910" i="2"/>
  <c r="F909" i="2"/>
  <c r="F908" i="2"/>
  <c r="F907" i="2"/>
  <c r="F906" i="2"/>
  <c r="F905" i="2"/>
  <c r="F904" i="2"/>
  <c r="F901" i="2"/>
  <c r="F900" i="2"/>
  <c r="F899" i="2"/>
  <c r="F898" i="2"/>
  <c r="F897" i="2"/>
  <c r="F896" i="2"/>
  <c r="F895" i="2"/>
  <c r="F894" i="2"/>
  <c r="F893" i="2"/>
  <c r="F892" i="2"/>
  <c r="F891" i="2"/>
  <c r="F890" i="2"/>
  <c r="F887" i="2"/>
  <c r="F886" i="2"/>
  <c r="F885" i="2"/>
  <c r="F884" i="2"/>
  <c r="F883" i="2"/>
  <c r="F882" i="2"/>
  <c r="F879" i="2"/>
  <c r="F878" i="2"/>
  <c r="F877" i="2"/>
  <c r="F874" i="2"/>
  <c r="F873" i="2"/>
  <c r="F872" i="2"/>
  <c r="F869" i="2"/>
  <c r="F868" i="2"/>
  <c r="F867" i="2"/>
  <c r="F864" i="2"/>
  <c r="F863" i="2"/>
  <c r="F862" i="2"/>
  <c r="F861" i="2"/>
  <c r="F858" i="2"/>
  <c r="F857" i="2"/>
  <c r="F856" i="2"/>
  <c r="F855" i="2"/>
  <c r="F854" i="2"/>
  <c r="F853" i="2"/>
  <c r="F850" i="2"/>
  <c r="F849" i="2"/>
  <c r="F848" i="2"/>
  <c r="F847" i="2"/>
  <c r="F844" i="2"/>
  <c r="F843" i="2"/>
  <c r="F840" i="2"/>
  <c r="F839" i="2"/>
  <c r="F838" i="2"/>
  <c r="F835" i="2"/>
  <c r="F834" i="2"/>
  <c r="F833" i="2"/>
  <c r="F830" i="2"/>
  <c r="F829" i="2"/>
  <c r="F828" i="2"/>
  <c r="F827" i="2"/>
  <c r="F824" i="2"/>
  <c r="F823" i="2"/>
  <c r="F822" i="2"/>
  <c r="F821" i="2"/>
  <c r="F820" i="2"/>
  <c r="F819" i="2"/>
  <c r="F818" i="2"/>
  <c r="F815" i="2"/>
  <c r="F814" i="2"/>
  <c r="F813" i="2"/>
  <c r="F812" i="2"/>
  <c r="F809" i="2"/>
  <c r="F808" i="2"/>
  <c r="F807" i="2"/>
  <c r="F806" i="2"/>
  <c r="F803" i="2"/>
  <c r="F802" i="2"/>
  <c r="F801" i="2"/>
  <c r="F800" i="2"/>
  <c r="F799" i="2"/>
  <c r="F798" i="2"/>
  <c r="F795" i="2"/>
  <c r="F794" i="2"/>
  <c r="F793" i="2"/>
  <c r="F792" i="2"/>
  <c r="F791" i="2"/>
  <c r="F790" i="2"/>
  <c r="F789" i="2"/>
  <c r="F786" i="2"/>
  <c r="F785" i="2"/>
  <c r="F784" i="2"/>
  <c r="F783" i="2"/>
  <c r="F782" i="2"/>
  <c r="F781" i="2"/>
  <c r="F780" i="2"/>
  <c r="F777" i="2"/>
  <c r="F776" i="2"/>
  <c r="F775" i="2"/>
  <c r="F774" i="2"/>
  <c r="F773" i="2"/>
  <c r="F772" i="2"/>
  <c r="F771" i="2"/>
  <c r="F768" i="2"/>
  <c r="F767" i="2"/>
  <c r="F766" i="2"/>
  <c r="F765" i="2"/>
  <c r="F764" i="2"/>
  <c r="F761" i="2"/>
  <c r="F760" i="2"/>
  <c r="F759" i="2"/>
  <c r="F758" i="2"/>
  <c r="F757" i="2"/>
  <c r="F754" i="2"/>
  <c r="F753" i="2"/>
  <c r="F750" i="2"/>
  <c r="F749" i="2"/>
  <c r="F748" i="2"/>
  <c r="F747" i="2"/>
  <c r="F744" i="2"/>
  <c r="F743" i="2"/>
  <c r="F742" i="2"/>
  <c r="F741" i="2"/>
  <c r="F738" i="2"/>
  <c r="F737" i="2"/>
  <c r="F736" i="2"/>
  <c r="F733" i="2"/>
  <c r="F732" i="2"/>
  <c r="F731" i="2"/>
  <c r="F728" i="2"/>
  <c r="F727" i="2"/>
  <c r="F726" i="2"/>
  <c r="F723" i="2"/>
  <c r="F722" i="2"/>
  <c r="F721" i="2"/>
  <c r="F720" i="2"/>
  <c r="F717" i="2"/>
  <c r="F716" i="2"/>
  <c r="F715" i="2"/>
  <c r="F714" i="2"/>
  <c r="F713" i="2"/>
  <c r="F712" i="2"/>
  <c r="F711" i="2"/>
  <c r="F710" i="2"/>
  <c r="F709" i="2"/>
  <c r="F708" i="2"/>
  <c r="F705" i="2"/>
  <c r="F704" i="2"/>
  <c r="F703" i="2"/>
  <c r="F702" i="2"/>
  <c r="F701" i="2"/>
  <c r="F700" i="2"/>
  <c r="F699" i="2"/>
  <c r="F698" i="2"/>
  <c r="F695" i="2"/>
  <c r="F694" i="2"/>
  <c r="F693" i="2"/>
  <c r="F692" i="2"/>
  <c r="F691" i="2"/>
  <c r="F690" i="2"/>
  <c r="F689" i="2"/>
  <c r="F686" i="2"/>
  <c r="F685" i="2"/>
  <c r="F684" i="2"/>
  <c r="F683" i="2"/>
  <c r="F682" i="2"/>
  <c r="F679" i="2"/>
  <c r="F678" i="2"/>
  <c r="F677" i="2"/>
  <c r="F676" i="2"/>
  <c r="F675" i="2"/>
  <c r="F672" i="2"/>
  <c r="F671" i="2"/>
  <c r="F670" i="2"/>
  <c r="F669" i="2"/>
  <c r="F668" i="2"/>
  <c r="F667" i="2"/>
  <c r="F666" i="2"/>
  <c r="F665" i="2"/>
  <c r="F664" i="2"/>
  <c r="F661" i="2"/>
  <c r="F660" i="2"/>
  <c r="F659" i="2"/>
  <c r="F658" i="2"/>
  <c r="F657" i="2"/>
  <c r="F656" i="2"/>
  <c r="F655" i="2"/>
  <c r="F654" i="2"/>
  <c r="F653" i="2"/>
  <c r="F652" i="2"/>
  <c r="F649" i="2"/>
  <c r="F648" i="2"/>
  <c r="F647" i="2"/>
  <c r="F646" i="2"/>
  <c r="F645" i="2"/>
  <c r="F644" i="2"/>
  <c r="F641" i="2"/>
  <c r="F640" i="2"/>
  <c r="F639" i="2"/>
  <c r="F638" i="2"/>
  <c r="F637" i="2"/>
  <c r="F634" i="2"/>
  <c r="F633" i="2"/>
  <c r="F632" i="2"/>
  <c r="F631" i="2"/>
  <c r="F628" i="2"/>
  <c r="F627" i="2"/>
  <c r="F626" i="2"/>
  <c r="F625" i="2"/>
  <c r="F624" i="2"/>
  <c r="F623" i="2"/>
  <c r="F622" i="2"/>
  <c r="F621" i="2"/>
  <c r="F618" i="2"/>
  <c r="F617" i="2"/>
  <c r="F616" i="2"/>
  <c r="F613" i="2"/>
  <c r="F612" i="2"/>
  <c r="F611" i="2"/>
  <c r="F610" i="2"/>
  <c r="F609" i="2"/>
  <c r="F608" i="2"/>
  <c r="F605" i="2"/>
  <c r="F604" i="2"/>
  <c r="F603" i="2"/>
  <c r="F602" i="2"/>
  <c r="F601" i="2"/>
  <c r="F598" i="2"/>
  <c r="F597" i="2"/>
  <c r="F596" i="2"/>
  <c r="F595" i="2"/>
  <c r="F594" i="2"/>
  <c r="F593" i="2"/>
  <c r="F592" i="2"/>
  <c r="F591" i="2"/>
  <c r="F588" i="2"/>
  <c r="F587" i="2"/>
  <c r="F586" i="2"/>
  <c r="F585" i="2"/>
  <c r="F584" i="2"/>
  <c r="F583" i="2"/>
  <c r="F582" i="2"/>
  <c r="F581" i="2"/>
  <c r="F580" i="2"/>
  <c r="F577" i="2"/>
  <c r="F576" i="2"/>
  <c r="F575" i="2"/>
  <c r="F574" i="2"/>
  <c r="F573" i="2"/>
  <c r="F570" i="2"/>
  <c r="F569" i="2"/>
  <c r="F568" i="2"/>
  <c r="F567" i="2"/>
  <c r="F566" i="2"/>
  <c r="F565" i="2"/>
  <c r="F564" i="2"/>
  <c r="F561" i="2"/>
  <c r="F560" i="2"/>
  <c r="F559" i="2"/>
  <c r="F558" i="2"/>
  <c r="F557" i="2"/>
  <c r="F556" i="2"/>
  <c r="F553" i="2"/>
  <c r="F552" i="2"/>
  <c r="F551" i="2"/>
  <c r="F550" i="2"/>
  <c r="F549" i="2"/>
  <c r="F548" i="2"/>
  <c r="F547" i="2"/>
  <c r="F546" i="2"/>
  <c r="F545" i="2"/>
  <c r="F544" i="2"/>
  <c r="F543" i="2"/>
  <c r="F542" i="2"/>
  <c r="F541" i="2"/>
  <c r="F538" i="2"/>
  <c r="F537" i="2"/>
  <c r="F536" i="2"/>
  <c r="F535" i="2"/>
  <c r="F534" i="2"/>
  <c r="F533" i="2"/>
  <c r="F530" i="2"/>
  <c r="F529" i="2"/>
  <c r="F528" i="2"/>
  <c r="F527" i="2"/>
  <c r="F526" i="2"/>
  <c r="F525" i="2"/>
  <c r="F524" i="2"/>
  <c r="F523" i="2"/>
  <c r="F520" i="2"/>
  <c r="F519" i="2"/>
  <c r="F518" i="2"/>
  <c r="F517" i="2"/>
  <c r="F516" i="2"/>
  <c r="F515" i="2"/>
  <c r="F514" i="2"/>
  <c r="F513" i="2"/>
  <c r="F512" i="2"/>
  <c r="F509" i="2"/>
  <c r="F508" i="2"/>
  <c r="F507" i="2"/>
  <c r="F506" i="2"/>
  <c r="F505" i="2"/>
  <c r="F504" i="2"/>
  <c r="F503" i="2"/>
  <c r="F502" i="2"/>
  <c r="F501" i="2"/>
  <c r="F500" i="2"/>
  <c r="F499" i="2"/>
  <c r="F498" i="2"/>
  <c r="F497" i="2"/>
  <c r="F494" i="2"/>
  <c r="F493" i="2"/>
  <c r="F492" i="2"/>
  <c r="F491" i="2"/>
  <c r="F490" i="2"/>
  <c r="F487" i="2"/>
  <c r="F486" i="2"/>
  <c r="F485" i="2"/>
  <c r="F484" i="2"/>
  <c r="F483" i="2"/>
  <c r="F482" i="2"/>
  <c r="F481" i="2"/>
  <c r="F480" i="2"/>
  <c r="F479" i="2"/>
  <c r="F478" i="2"/>
  <c r="F477" i="2"/>
  <c r="F476" i="2"/>
  <c r="F475" i="2"/>
  <c r="F474" i="2"/>
  <c r="F473" i="2"/>
  <c r="F470" i="2"/>
  <c r="F469" i="2"/>
  <c r="F468" i="2"/>
  <c r="F467" i="2"/>
  <c r="F466" i="2"/>
  <c r="F465" i="2"/>
  <c r="F464" i="2"/>
  <c r="F461" i="2"/>
  <c r="F460" i="2"/>
  <c r="F459" i="2"/>
  <c r="F458" i="2"/>
  <c r="F457" i="2"/>
  <c r="F456" i="2"/>
  <c r="F455" i="2"/>
  <c r="F454" i="2"/>
  <c r="F453" i="2"/>
  <c r="F451" i="2"/>
  <c r="F450" i="2"/>
  <c r="F449" i="2"/>
  <c r="F448" i="2"/>
  <c r="F445" i="2"/>
  <c r="F444" i="2"/>
  <c r="F443" i="2"/>
  <c r="F442" i="2"/>
  <c r="F441" i="2"/>
  <c r="F440" i="2"/>
  <c r="F439" i="2"/>
  <c r="F438" i="2"/>
  <c r="F437" i="2"/>
  <c r="F436" i="2"/>
  <c r="F435" i="2"/>
  <c r="F434" i="2"/>
  <c r="F433" i="2"/>
  <c r="F432" i="2"/>
  <c r="F429" i="2"/>
  <c r="F428" i="2"/>
  <c r="F427" i="2"/>
  <c r="F426" i="2"/>
  <c r="F425" i="2"/>
  <c r="F424" i="2"/>
  <c r="F423" i="2"/>
  <c r="F422" i="2"/>
  <c r="F421" i="2"/>
  <c r="F418" i="2"/>
  <c r="F417" i="2"/>
  <c r="F416" i="2"/>
  <c r="F415" i="2"/>
  <c r="F414" i="2"/>
  <c r="F413" i="2"/>
  <c r="F410" i="2"/>
  <c r="F409" i="2"/>
  <c r="F408" i="2"/>
  <c r="F407" i="2"/>
  <c r="F406" i="2"/>
  <c r="F405" i="2"/>
  <c r="F404" i="2"/>
  <c r="F403" i="2"/>
  <c r="F402" i="2"/>
  <c r="F401" i="2"/>
  <c r="F400" i="2"/>
  <c r="F399" i="2"/>
  <c r="F398" i="2"/>
  <c r="F395" i="2"/>
  <c r="F394" i="2"/>
  <c r="F393" i="2"/>
  <c r="F392" i="2"/>
  <c r="F391" i="2"/>
  <c r="F390" i="2"/>
  <c r="F389" i="2"/>
  <c r="F388" i="2"/>
  <c r="F387" i="2"/>
  <c r="F386" i="2"/>
  <c r="F385" i="2"/>
  <c r="F384" i="2"/>
  <c r="F383" i="2"/>
  <c r="F380" i="2"/>
  <c r="F379" i="2"/>
  <c r="F378" i="2"/>
  <c r="F377" i="2"/>
  <c r="F376" i="2"/>
  <c r="F373" i="2"/>
  <c r="F372" i="2"/>
  <c r="F371" i="2"/>
  <c r="F370" i="2"/>
  <c r="F369" i="2"/>
  <c r="F368" i="2"/>
  <c r="F365" i="2"/>
  <c r="F364" i="2"/>
  <c r="F363" i="2"/>
  <c r="F360" i="2"/>
  <c r="F359" i="2"/>
  <c r="F358" i="2"/>
  <c r="F357" i="2"/>
  <c r="F356" i="2"/>
  <c r="F353" i="2"/>
  <c r="F352" i="2"/>
  <c r="F351" i="2"/>
  <c r="F350" i="2"/>
  <c r="F347" i="2"/>
  <c r="F346" i="2"/>
  <c r="F345" i="2"/>
  <c r="F344" i="2"/>
  <c r="F341" i="2"/>
  <c r="F340" i="2"/>
  <c r="F339" i="2"/>
  <c r="F336" i="2"/>
  <c r="F335" i="2"/>
  <c r="F334" i="2"/>
  <c r="F333" i="2"/>
  <c r="F332" i="2"/>
  <c r="F329" i="2"/>
  <c r="F328" i="2"/>
  <c r="F327" i="2"/>
  <c r="F326" i="2"/>
  <c r="F323" i="2"/>
  <c r="F322" i="2"/>
  <c r="F321" i="2"/>
  <c r="F320" i="2"/>
  <c r="F317" i="2"/>
  <c r="F316" i="2"/>
  <c r="F315" i="2"/>
  <c r="F314" i="2"/>
  <c r="F313" i="2"/>
  <c r="F310" i="2"/>
  <c r="F309" i="2"/>
  <c r="F308" i="2"/>
  <c r="F307" i="2"/>
  <c r="F306" i="2"/>
  <c r="F305" i="2"/>
  <c r="F302" i="2"/>
  <c r="F301" i="2"/>
  <c r="F300" i="2"/>
  <c r="F299" i="2"/>
  <c r="F298" i="2"/>
  <c r="F297" i="2"/>
  <c r="F296" i="2"/>
  <c r="F293" i="2"/>
  <c r="F292" i="2"/>
  <c r="F291" i="2"/>
  <c r="F290" i="2"/>
  <c r="F289" i="2"/>
  <c r="F288" i="2"/>
  <c r="F287" i="2"/>
  <c r="F286" i="2"/>
  <c r="F283" i="2"/>
  <c r="F282" i="2"/>
  <c r="F281" i="2"/>
  <c r="F280" i="2"/>
  <c r="F279" i="2"/>
  <c r="F278" i="2"/>
  <c r="F277" i="2"/>
  <c r="F274" i="2"/>
  <c r="F273" i="2"/>
  <c r="F272" i="2"/>
  <c r="F271" i="2"/>
  <c r="F270" i="2"/>
  <c r="F269" i="2"/>
  <c r="F268" i="2"/>
  <c r="F267" i="2"/>
  <c r="F266" i="2"/>
  <c r="F265" i="2"/>
  <c r="F264" i="2"/>
  <c r="F263" i="2"/>
  <c r="F262" i="2"/>
  <c r="F261" i="2"/>
  <c r="F258" i="2"/>
  <c r="F257" i="2"/>
  <c r="F256" i="2"/>
  <c r="F255" i="2"/>
  <c r="F254" i="2"/>
  <c r="F253" i="2"/>
  <c r="F252" i="2"/>
  <c r="F251" i="2"/>
  <c r="F250" i="2"/>
  <c r="F247" i="2"/>
  <c r="F246" i="2"/>
  <c r="F245" i="2"/>
  <c r="F244" i="2"/>
  <c r="F243" i="2"/>
  <c r="F242" i="2"/>
  <c r="F241" i="2"/>
  <c r="F238" i="2"/>
  <c r="F237" i="2"/>
  <c r="F236" i="2"/>
  <c r="F235" i="2"/>
  <c r="F234" i="2"/>
  <c r="F233" i="2"/>
  <c r="F230" i="2"/>
  <c r="F229" i="2"/>
  <c r="F228" i="2"/>
  <c r="F227" i="2"/>
  <c r="F226" i="2"/>
  <c r="F225" i="2"/>
  <c r="F224" i="2"/>
  <c r="F221" i="2"/>
  <c r="F220" i="2"/>
  <c r="F219" i="2"/>
  <c r="F218" i="2"/>
  <c r="F217" i="2"/>
  <c r="F216" i="2"/>
  <c r="F215" i="2"/>
  <c r="F212" i="2"/>
  <c r="F211" i="2"/>
  <c r="F210" i="2"/>
  <c r="F209" i="2"/>
  <c r="F208" i="2"/>
  <c r="F207" i="2"/>
  <c r="F204" i="2"/>
  <c r="F203" i="2"/>
  <c r="F202" i="2"/>
  <c r="F199" i="2"/>
  <c r="F198" i="2"/>
  <c r="F197" i="2"/>
  <c r="F196" i="2"/>
  <c r="F193" i="2"/>
  <c r="F192" i="2"/>
  <c r="F191" i="2"/>
  <c r="F190" i="2"/>
  <c r="F189" i="2"/>
  <c r="F188" i="2"/>
  <c r="F187" i="2"/>
  <c r="F184" i="2"/>
  <c r="F183" i="2"/>
  <c r="F182" i="2"/>
  <c r="F181" i="2"/>
  <c r="F180" i="2"/>
  <c r="F179" i="2"/>
  <c r="F176" i="2"/>
  <c r="F175" i="2"/>
  <c r="F174" i="2"/>
  <c r="F173" i="2"/>
  <c r="F172" i="2"/>
  <c r="F171" i="2"/>
  <c r="F170" i="2"/>
  <c r="F169" i="2"/>
  <c r="F168" i="2"/>
  <c r="F167" i="2"/>
  <c r="F166" i="2"/>
  <c r="F165" i="2"/>
  <c r="F162" i="2"/>
  <c r="F161" i="2"/>
  <c r="F160" i="2"/>
  <c r="F159" i="2"/>
  <c r="F158" i="2"/>
  <c r="F157" i="2"/>
  <c r="F156" i="2"/>
  <c r="F155" i="2"/>
  <c r="F150" i="2"/>
  <c r="F149" i="2"/>
  <c r="F148" i="2"/>
  <c r="F147" i="2"/>
  <c r="F146" i="2"/>
  <c r="F145" i="2"/>
  <c r="F142" i="2"/>
  <c r="F141" i="2"/>
  <c r="F140" i="2"/>
  <c r="F139" i="2"/>
  <c r="F138" i="2"/>
  <c r="F137" i="2"/>
  <c r="F134" i="2"/>
  <c r="F133" i="2"/>
  <c r="F132" i="2"/>
  <c r="F131" i="2"/>
  <c r="F130" i="2"/>
  <c r="F127" i="2"/>
  <c r="F126" i="2"/>
  <c r="F125" i="2"/>
  <c r="F124" i="2"/>
  <c r="F123" i="2"/>
  <c r="F120" i="2"/>
  <c r="F119" i="2"/>
  <c r="F118" i="2"/>
  <c r="F117" i="2"/>
  <c r="F116" i="2"/>
  <c r="F115" i="2"/>
  <c r="F112" i="2"/>
  <c r="F111" i="2"/>
  <c r="F110" i="2"/>
  <c r="F109" i="2"/>
  <c r="F108" i="2"/>
  <c r="F107" i="2"/>
  <c r="F104" i="2"/>
  <c r="F103" i="2"/>
  <c r="F102" i="2"/>
  <c r="F101" i="2"/>
  <c r="F100" i="2"/>
  <c r="F99" i="2"/>
  <c r="F98" i="2"/>
  <c r="F97" i="2"/>
  <c r="F96" i="2"/>
  <c r="F95" i="2"/>
  <c r="F92" i="2"/>
  <c r="F91" i="2"/>
  <c r="F90" i="2"/>
  <c r="F89" i="2"/>
  <c r="F88" i="2"/>
  <c r="F87" i="2"/>
  <c r="F86" i="2"/>
  <c r="F83" i="2"/>
  <c r="F82" i="2"/>
  <c r="F81" i="2"/>
  <c r="F80" i="2"/>
  <c r="F79" i="2"/>
  <c r="F78" i="2"/>
  <c r="F77" i="2"/>
  <c r="F74" i="2"/>
  <c r="F73" i="2"/>
  <c r="F72" i="2"/>
  <c r="F69" i="2"/>
  <c r="F68" i="2"/>
  <c r="F67" i="2"/>
  <c r="F66" i="2"/>
  <c r="F65" i="2"/>
  <c r="F64" i="2"/>
  <c r="F61" i="2"/>
  <c r="F60" i="2"/>
  <c r="F59" i="2"/>
  <c r="F58" i="2"/>
  <c r="F57" i="2"/>
  <c r="F54" i="2"/>
  <c r="F53" i="2"/>
  <c r="F52" i="2"/>
  <c r="F51" i="2"/>
  <c r="F50" i="2"/>
  <c r="F49" i="2"/>
  <c r="F48" i="2"/>
  <c r="F45" i="2"/>
  <c r="F44" i="2"/>
  <c r="F43" i="2"/>
  <c r="F42" i="2"/>
  <c r="F41" i="2"/>
  <c r="F40" i="2"/>
  <c r="F39" i="2"/>
  <c r="F38" i="2"/>
  <c r="F37" i="2"/>
  <c r="F36" i="2"/>
  <c r="F35" i="2"/>
  <c r="F34" i="2"/>
  <c r="F31" i="2"/>
  <c r="F30" i="2"/>
  <c r="F29" i="2"/>
  <c r="F28" i="2"/>
  <c r="F27" i="2"/>
  <c r="F26" i="2"/>
  <c r="F25" i="2"/>
  <c r="F24" i="2"/>
  <c r="F23" i="2"/>
  <c r="F22" i="2"/>
  <c r="F19" i="2"/>
  <c r="F18" i="2"/>
  <c r="F17" i="2"/>
  <c r="F16" i="2"/>
  <c r="F15" i="2"/>
  <c r="F14" i="2"/>
  <c r="F13" i="2"/>
  <c r="F12" i="2"/>
  <c r="F11" i="2"/>
  <c r="F10" i="2"/>
  <c r="F9" i="2"/>
  <c r="F8" i="2"/>
  <c r="AP521" i="2"/>
  <c r="AQ348" i="2"/>
  <c r="AP1388" i="2"/>
  <c r="AQ1271" i="2"/>
  <c r="AP614" i="2"/>
  <c r="AQ1079" i="2"/>
  <c r="AP1397" i="2"/>
  <c r="AQ303" i="2"/>
  <c r="AP751" i="2"/>
  <c r="AW763" i="2" l="1"/>
  <c r="AW1443" i="2"/>
  <c r="BI2" i="2" s="1"/>
  <c r="AW615" i="2"/>
  <c r="AY2" i="2" s="1"/>
  <c r="BG2" i="2"/>
  <c r="BH2" i="2"/>
  <c r="AU2" i="2"/>
  <c r="BB2" i="2"/>
  <c r="BA2" i="2"/>
  <c r="AX1127" i="2"/>
  <c r="BF2" i="2" s="1"/>
  <c r="AX1080" i="2"/>
  <c r="BE2" i="2" s="1"/>
  <c r="AX375" i="2"/>
  <c r="AW2" i="2" s="1"/>
  <c r="AX313" i="2"/>
  <c r="AV2" i="2" s="1"/>
  <c r="AO1449" i="2"/>
  <c r="AO2" i="2"/>
  <c r="F7" i="5"/>
  <c r="F11" i="5"/>
  <c r="F20" i="5"/>
  <c r="F30" i="5"/>
  <c r="F39" i="5"/>
  <c r="F48" i="5"/>
  <c r="F57" i="5"/>
  <c r="F65" i="5"/>
  <c r="F74" i="5"/>
  <c r="F83" i="5"/>
  <c r="F91" i="5"/>
  <c r="F100" i="5"/>
  <c r="F109" i="5"/>
  <c r="F118" i="5"/>
  <c r="F127" i="5"/>
  <c r="F128" i="5"/>
  <c r="F136" i="5"/>
  <c r="F141" i="5"/>
  <c r="F144" i="5"/>
  <c r="F162" i="5"/>
  <c r="F171" i="5"/>
  <c r="F185" i="5"/>
  <c r="C1463" i="6"/>
  <c r="E138" i="3"/>
  <c r="C1461" i="6"/>
  <c r="E30" i="3"/>
  <c r="F31" i="4"/>
  <c r="F57" i="4"/>
  <c r="E46" i="3"/>
  <c r="E82" i="3"/>
  <c r="E11" i="3"/>
  <c r="E50" i="3"/>
  <c r="E48" i="3"/>
  <c r="E52" i="3"/>
  <c r="E15" i="3"/>
  <c r="F25" i="3"/>
  <c r="F49" i="3"/>
  <c r="F57" i="3"/>
  <c r="F68" i="3"/>
  <c r="F69" i="3"/>
  <c r="F74" i="3"/>
  <c r="F90" i="3"/>
  <c r="F100" i="3"/>
  <c r="F134" i="3"/>
  <c r="F12" i="4"/>
  <c r="F10" i="3"/>
  <c r="F32" i="4"/>
  <c r="F38" i="4"/>
  <c r="F58" i="4"/>
  <c r="F178" i="5"/>
  <c r="F15" i="4"/>
  <c r="F56" i="4"/>
  <c r="F76" i="4"/>
  <c r="F10" i="5"/>
  <c r="F19" i="5"/>
  <c r="F28" i="5"/>
  <c r="F38" i="5"/>
  <c r="F47" i="5"/>
  <c r="F56" i="5"/>
  <c r="F64" i="5"/>
  <c r="F73" i="5"/>
  <c r="F82" i="5"/>
  <c r="F90" i="5"/>
  <c r="F99" i="5"/>
  <c r="F108" i="5"/>
  <c r="F117" i="5"/>
  <c r="F126" i="5"/>
  <c r="F135" i="5"/>
  <c r="F143" i="5"/>
  <c r="F152" i="5"/>
  <c r="F161" i="5"/>
  <c r="F170" i="5"/>
  <c r="F184" i="5"/>
  <c r="F45" i="3"/>
  <c r="F7" i="4"/>
  <c r="F14" i="4"/>
  <c r="F55" i="4"/>
  <c r="F9" i="5"/>
  <c r="F18" i="5"/>
  <c r="F27" i="5"/>
  <c r="F37" i="5"/>
  <c r="F46" i="5"/>
  <c r="F55" i="5"/>
  <c r="F63" i="5"/>
  <c r="F72" i="5"/>
  <c r="F81" i="5"/>
  <c r="F89" i="5"/>
  <c r="F98" i="5"/>
  <c r="F107" i="5"/>
  <c r="F116" i="5"/>
  <c r="F125" i="5"/>
  <c r="F134" i="5"/>
  <c r="F151" i="5"/>
  <c r="F154" i="5"/>
  <c r="F160" i="5"/>
  <c r="F169" i="5"/>
  <c r="F183" i="5"/>
  <c r="E21" i="3"/>
  <c r="F13" i="4"/>
  <c r="F36" i="4"/>
  <c r="F43" i="4"/>
  <c r="F8" i="5"/>
  <c r="F17" i="5"/>
  <c r="F26" i="5"/>
  <c r="F35" i="5"/>
  <c r="F45" i="5"/>
  <c r="F53" i="5"/>
  <c r="F62" i="5"/>
  <c r="F71" i="5"/>
  <c r="F80" i="5"/>
  <c r="F111" i="5"/>
  <c r="F182" i="5"/>
  <c r="F7" i="3"/>
  <c r="F51" i="3"/>
  <c r="F35" i="4"/>
  <c r="F6" i="5"/>
  <c r="F16" i="5"/>
  <c r="F25" i="5"/>
  <c r="F34" i="5"/>
  <c r="F44" i="5"/>
  <c r="F52" i="5"/>
  <c r="F61" i="5"/>
  <c r="F70" i="5"/>
  <c r="F78" i="5"/>
  <c r="F142" i="5"/>
  <c r="F181" i="5"/>
  <c r="E9" i="3"/>
  <c r="E18" i="3"/>
  <c r="E28" i="3"/>
  <c r="F55" i="3"/>
  <c r="F63" i="3"/>
  <c r="F70" i="3"/>
  <c r="E80" i="3"/>
  <c r="F91" i="3"/>
  <c r="E20" i="3"/>
  <c r="E107" i="3"/>
  <c r="F11" i="4"/>
  <c r="F20" i="4"/>
  <c r="F34" i="4"/>
  <c r="F60" i="4"/>
  <c r="F89" i="4"/>
  <c r="F96" i="4"/>
  <c r="F106" i="4"/>
  <c r="F15" i="5"/>
  <c r="F24" i="5"/>
  <c r="F33" i="5"/>
  <c r="F42" i="5"/>
  <c r="F51" i="5"/>
  <c r="F60" i="5"/>
  <c r="F69" i="5"/>
  <c r="F77" i="5"/>
  <c r="F86" i="5"/>
  <c r="F180" i="5"/>
  <c r="F8" i="3"/>
  <c r="E12" i="3"/>
  <c r="E16" i="3"/>
  <c r="E27" i="3"/>
  <c r="F39" i="3"/>
  <c r="F47" i="3"/>
  <c r="F53" i="3"/>
  <c r="F62" i="3"/>
  <c r="F71" i="3"/>
  <c r="F83" i="3"/>
  <c r="F89" i="3"/>
  <c r="F115" i="3"/>
  <c r="F136" i="3"/>
  <c r="F171" i="3"/>
  <c r="E116" i="3"/>
  <c r="E65" i="3"/>
  <c r="E99" i="3"/>
  <c r="E118" i="3"/>
  <c r="F33" i="4"/>
  <c r="F59" i="4"/>
  <c r="F179" i="5"/>
  <c r="F26" i="3"/>
  <c r="F34" i="3"/>
  <c r="E125" i="3"/>
  <c r="F24" i="3"/>
  <c r="F42" i="3"/>
  <c r="F87" i="3"/>
  <c r="F8" i="4"/>
  <c r="F21" i="4"/>
  <c r="F39" i="4"/>
  <c r="F77" i="4"/>
  <c r="F12" i="5"/>
  <c r="F21" i="5"/>
  <c r="F31" i="5"/>
  <c r="F40" i="5"/>
  <c r="F49" i="5"/>
  <c r="F58" i="5"/>
  <c r="F67" i="5"/>
  <c r="F75" i="5"/>
  <c r="F84" i="5"/>
  <c r="F17" i="4"/>
  <c r="F19" i="4"/>
  <c r="F64" i="4"/>
  <c r="F84" i="4"/>
  <c r="F88" i="3"/>
  <c r="E60" i="3"/>
  <c r="F72" i="3"/>
  <c r="F26" i="4"/>
  <c r="F44" i="4"/>
  <c r="F82" i="4"/>
  <c r="F88" i="5"/>
  <c r="F24" i="4"/>
  <c r="F81" i="4"/>
  <c r="F87" i="5"/>
  <c r="F6" i="3"/>
  <c r="F14" i="3"/>
  <c r="F44" i="3"/>
  <c r="E81" i="3"/>
  <c r="E126" i="3"/>
  <c r="F135" i="3"/>
  <c r="F9" i="3"/>
  <c r="F64" i="3"/>
  <c r="F19" i="3"/>
  <c r="F79" i="4"/>
  <c r="F88" i="4"/>
  <c r="F95" i="4"/>
  <c r="F105" i="4"/>
  <c r="F17" i="3"/>
  <c r="E33" i="3"/>
  <c r="F78" i="3"/>
  <c r="F127" i="3"/>
  <c r="F9" i="4"/>
  <c r="F53" i="4"/>
  <c r="F71" i="4"/>
  <c r="F78" i="4"/>
  <c r="F87" i="4"/>
  <c r="F94" i="4"/>
  <c r="F104" i="4"/>
  <c r="F14" i="5"/>
  <c r="F23" i="5"/>
  <c r="F32" i="5"/>
  <c r="F41" i="5"/>
  <c r="F50" i="5"/>
  <c r="F59" i="5"/>
  <c r="F68" i="5"/>
  <c r="F76" i="5"/>
  <c r="F85" i="5"/>
  <c r="F93" i="5"/>
  <c r="F102" i="5"/>
  <c r="F110" i="5"/>
  <c r="F119" i="5"/>
  <c r="F137" i="5"/>
  <c r="F145" i="5"/>
  <c r="F155" i="5"/>
  <c r="F163" i="5"/>
  <c r="F172" i="5"/>
  <c r="F97" i="5"/>
  <c r="F106" i="5"/>
  <c r="F115" i="5"/>
  <c r="F124" i="5"/>
  <c r="F133" i="5"/>
  <c r="F150" i="5"/>
  <c r="F159" i="5"/>
  <c r="F168" i="5"/>
  <c r="F96" i="5"/>
  <c r="F105" i="5"/>
  <c r="F113" i="5"/>
  <c r="F123" i="5"/>
  <c r="F132" i="5"/>
  <c r="F140" i="5"/>
  <c r="F149" i="5"/>
  <c r="F158" i="5"/>
  <c r="F167" i="5"/>
  <c r="F95" i="5"/>
  <c r="F104" i="5"/>
  <c r="F112" i="5"/>
  <c r="F122" i="5"/>
  <c r="F131" i="5"/>
  <c r="F139" i="5"/>
  <c r="F147" i="5"/>
  <c r="F157" i="5"/>
  <c r="F166" i="5"/>
  <c r="F174" i="5"/>
  <c r="F176" i="5"/>
  <c r="F177" i="5"/>
  <c r="F83" i="4"/>
  <c r="F94" i="5"/>
  <c r="F103" i="5"/>
  <c r="F121" i="5"/>
  <c r="F129" i="5"/>
  <c r="F138" i="5"/>
  <c r="F146" i="5"/>
  <c r="F156" i="5"/>
  <c r="F165" i="5"/>
  <c r="F173" i="5"/>
  <c r="F51" i="4"/>
  <c r="F65" i="4"/>
  <c r="F69" i="4"/>
  <c r="F85" i="4"/>
  <c r="F45" i="4"/>
  <c r="F63" i="4"/>
  <c r="F98" i="4"/>
  <c r="F52" i="4"/>
  <c r="F66" i="4"/>
  <c r="F70" i="4"/>
  <c r="F86" i="4"/>
  <c r="F11" i="3"/>
  <c r="F20" i="3"/>
  <c r="F30" i="3"/>
  <c r="E35" i="3"/>
  <c r="E37" i="3"/>
  <c r="E38" i="3"/>
  <c r="E61" i="3"/>
  <c r="E67" i="3"/>
  <c r="E73" i="3"/>
  <c r="E93" i="3"/>
  <c r="F93" i="3"/>
  <c r="E98" i="3"/>
  <c r="E103" i="3"/>
  <c r="F103" i="3"/>
  <c r="E104" i="3"/>
  <c r="F104" i="3"/>
  <c r="E108" i="3"/>
  <c r="E117" i="3"/>
  <c r="E119" i="3"/>
  <c r="F119" i="3"/>
  <c r="E124" i="3"/>
  <c r="F124" i="3"/>
  <c r="E129" i="3"/>
  <c r="F129" i="3"/>
  <c r="E139" i="3"/>
  <c r="F139" i="3"/>
  <c r="E142" i="3"/>
  <c r="F147" i="3"/>
  <c r="E147" i="3"/>
  <c r="F155" i="3"/>
  <c r="F156" i="3"/>
  <c r="E156" i="3"/>
  <c r="F169" i="3"/>
  <c r="F177" i="3"/>
  <c r="F180" i="3"/>
  <c r="F182" i="3"/>
  <c r="E182" i="3"/>
  <c r="F183" i="3"/>
  <c r="E183" i="3"/>
  <c r="E6" i="3"/>
  <c r="E7" i="3"/>
  <c r="E8" i="3"/>
  <c r="E10" i="3"/>
  <c r="F48" i="3"/>
  <c r="F65" i="3"/>
  <c r="F107" i="3"/>
  <c r="E14" i="3"/>
  <c r="E17" i="3"/>
  <c r="E26" i="3"/>
  <c r="E34" i="3"/>
  <c r="E44" i="3"/>
  <c r="E56" i="3"/>
  <c r="E59" i="3"/>
  <c r="E72" i="3"/>
  <c r="E78" i="3"/>
  <c r="E85" i="3"/>
  <c r="E88" i="3"/>
  <c r="E96" i="3"/>
  <c r="F96" i="3"/>
  <c r="E112" i="3"/>
  <c r="F112" i="3"/>
  <c r="E127" i="3"/>
  <c r="E135" i="3"/>
  <c r="F154" i="3"/>
  <c r="E154" i="3"/>
  <c r="F163" i="3"/>
  <c r="E163" i="3"/>
  <c r="F168" i="3"/>
  <c r="E168" i="3"/>
  <c r="F28" i="3"/>
  <c r="F38" i="3"/>
  <c r="F56" i="3"/>
  <c r="F73" i="3"/>
  <c r="F82" i="3"/>
  <c r="F118" i="3"/>
  <c r="E121" i="3"/>
  <c r="F121" i="3"/>
  <c r="E133" i="3"/>
  <c r="F133" i="3"/>
  <c r="F18" i="3"/>
  <c r="F27" i="3"/>
  <c r="F37" i="3"/>
  <c r="F46" i="3"/>
  <c r="F81" i="3"/>
  <c r="F117" i="3"/>
  <c r="E110" i="3"/>
  <c r="F110" i="3"/>
  <c r="E128" i="3"/>
  <c r="F128" i="3"/>
  <c r="F80" i="3"/>
  <c r="F116" i="3"/>
  <c r="F97" i="4"/>
  <c r="F107" i="4"/>
  <c r="F159" i="3"/>
  <c r="E159" i="3"/>
  <c r="F174" i="3"/>
  <c r="E174" i="3"/>
  <c r="E58" i="3"/>
  <c r="E86" i="3"/>
  <c r="E102" i="3"/>
  <c r="F102" i="3"/>
  <c r="F146" i="3"/>
  <c r="E146" i="3"/>
  <c r="F158" i="3"/>
  <c r="E158" i="3"/>
  <c r="F167" i="3"/>
  <c r="E167" i="3"/>
  <c r="E64" i="3"/>
  <c r="E76" i="3"/>
  <c r="E97" i="3"/>
  <c r="F97" i="3"/>
  <c r="E132" i="3"/>
  <c r="F132" i="3"/>
  <c r="F161" i="3"/>
  <c r="E161" i="3"/>
  <c r="F61" i="3"/>
  <c r="F99" i="3"/>
  <c r="F142" i="3"/>
  <c r="F6" i="4"/>
  <c r="F50" i="4"/>
  <c r="E141" i="3"/>
  <c r="F141" i="3"/>
  <c r="F149" i="3"/>
  <c r="E149" i="3"/>
  <c r="F172" i="3"/>
  <c r="E172" i="3"/>
  <c r="E32" i="3"/>
  <c r="E75" i="3"/>
  <c r="E94" i="3"/>
  <c r="F94" i="3"/>
  <c r="E109" i="3"/>
  <c r="E137" i="3"/>
  <c r="F137" i="3"/>
  <c r="F160" i="3"/>
  <c r="E160" i="3"/>
  <c r="F170" i="3"/>
  <c r="E170" i="3"/>
  <c r="F179" i="3"/>
  <c r="E179" i="3"/>
  <c r="F35" i="3"/>
  <c r="E41" i="3"/>
  <c r="E77" i="3"/>
  <c r="F145" i="3"/>
  <c r="E145" i="3"/>
  <c r="F184" i="3"/>
  <c r="E184" i="3"/>
  <c r="F16" i="3"/>
  <c r="E25" i="3"/>
  <c r="E39" i="3"/>
  <c r="E62" i="3"/>
  <c r="E63" i="3"/>
  <c r="E68" i="3"/>
  <c r="E90" i="3"/>
  <c r="E91" i="3"/>
  <c r="F15" i="3"/>
  <c r="F33" i="3"/>
  <c r="F60" i="3"/>
  <c r="F77" i="3"/>
  <c r="F86" i="3"/>
  <c r="F98" i="3"/>
  <c r="F126" i="3"/>
  <c r="F162" i="3"/>
  <c r="E162" i="3"/>
  <c r="F185" i="3"/>
  <c r="E185" i="3"/>
  <c r="E24" i="3"/>
  <c r="E42" i="3"/>
  <c r="E84" i="3"/>
  <c r="E123" i="3"/>
  <c r="F123" i="3"/>
  <c r="F143" i="3"/>
  <c r="E143" i="3"/>
  <c r="E40" i="3"/>
  <c r="E55" i="3"/>
  <c r="E71" i="3"/>
  <c r="E87" i="3"/>
  <c r="E113" i="3"/>
  <c r="F113" i="3"/>
  <c r="F178" i="3"/>
  <c r="E178" i="3"/>
  <c r="F52" i="3"/>
  <c r="E23" i="3"/>
  <c r="F32" i="3"/>
  <c r="F41" i="3"/>
  <c r="F50" i="3"/>
  <c r="F59" i="3"/>
  <c r="F76" i="3"/>
  <c r="F85" i="3"/>
  <c r="F109" i="3"/>
  <c r="F125" i="3"/>
  <c r="E19" i="3"/>
  <c r="E31" i="3"/>
  <c r="E45" i="3"/>
  <c r="E47" i="3"/>
  <c r="E49" i="3"/>
  <c r="E51" i="3"/>
  <c r="E53" i="3"/>
  <c r="E57" i="3"/>
  <c r="E69" i="3"/>
  <c r="E70" i="3"/>
  <c r="E74" i="3"/>
  <c r="E83" i="3"/>
  <c r="E89" i="3"/>
  <c r="F105" i="3"/>
  <c r="F23" i="3"/>
  <c r="F12" i="3"/>
  <c r="F21" i="3"/>
  <c r="F31" i="3"/>
  <c r="F40" i="3"/>
  <c r="F58" i="3"/>
  <c r="F67" i="3"/>
  <c r="F75" i="3"/>
  <c r="F84" i="3"/>
  <c r="F108" i="3"/>
  <c r="E106" i="3"/>
  <c r="E122" i="3"/>
  <c r="E136" i="3"/>
  <c r="F152" i="3"/>
  <c r="E152" i="3"/>
  <c r="E100" i="3"/>
  <c r="E111" i="3"/>
  <c r="E115" i="3"/>
  <c r="F144" i="3"/>
  <c r="E144" i="3"/>
  <c r="F151" i="3"/>
  <c r="E151" i="3"/>
  <c r="F165" i="3"/>
  <c r="E165" i="3"/>
  <c r="F176" i="3"/>
  <c r="E176" i="3"/>
  <c r="F181" i="3"/>
  <c r="E181" i="3"/>
  <c r="E155" i="3"/>
  <c r="E169" i="3"/>
  <c r="E171" i="3"/>
  <c r="E177" i="3"/>
  <c r="E180" i="3"/>
  <c r="F111" i="3"/>
  <c r="F138" i="3"/>
  <c r="F23" i="4"/>
  <c r="F28" i="4"/>
  <c r="F42" i="4"/>
  <c r="F72" i="4"/>
  <c r="F92" i="4"/>
  <c r="F102" i="4"/>
  <c r="F22" i="4"/>
  <c r="F40" i="4"/>
  <c r="F67" i="4"/>
  <c r="F91" i="4"/>
  <c r="F99" i="4"/>
  <c r="F101" i="4"/>
  <c r="F106" i="3"/>
  <c r="F49" i="4"/>
  <c r="E131" i="3"/>
  <c r="E140" i="3"/>
  <c r="F150" i="3"/>
  <c r="E150" i="3"/>
  <c r="F173" i="3"/>
  <c r="E173" i="3"/>
  <c r="F140" i="3"/>
  <c r="F48" i="4"/>
  <c r="F74" i="4"/>
  <c r="E134" i="3"/>
  <c r="E95" i="3"/>
  <c r="E105" i="3"/>
  <c r="F157" i="3"/>
  <c r="E157" i="3"/>
  <c r="F166" i="3"/>
  <c r="E166" i="3"/>
  <c r="F95" i="3"/>
  <c r="F122" i="3"/>
  <c r="F131" i="3"/>
  <c r="F29" i="4"/>
  <c r="F47" i="4"/>
  <c r="F73" i="4"/>
  <c r="F93" i="4"/>
  <c r="F103" i="4"/>
  <c r="C1456" i="6"/>
  <c r="BA19" i="2"/>
  <c r="AM20" i="2"/>
  <c r="AL2" i="2" l="1"/>
  <c r="AP2" i="2"/>
  <c r="AP1449" i="2"/>
  <c r="AL1449" i="2"/>
  <c r="AN1449" i="2" s="1"/>
  <c r="AO20" i="2"/>
  <c r="AQ20" i="2"/>
  <c r="AX75" i="2" l="1"/>
  <c r="AQ2" i="2"/>
  <c r="AQ1449" i="2"/>
  <c r="AN2" i="2"/>
  <c r="AR2"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E8" authorId="0" shapeId="0" xr:uid="{00000000-0006-0000-0100-000002000000}">
      <text>
        <r>
          <rPr>
            <sz val="9"/>
            <color rgb="FF000000"/>
            <rFont val="Tahoma"/>
            <family val="2"/>
            <charset val="1"/>
          </rPr>
          <t>Explain what is meant by “best”, “expected”, and “worst” case behavior of an algorithm.</t>
        </r>
      </text>
    </comment>
    <comment ref="E9" authorId="0" shapeId="0" xr:uid="{00000000-0006-0000-0100-000003000000}">
      <text>
        <r>
          <rPr>
            <sz val="9"/>
            <color rgb="FF000000"/>
            <rFont val="Tahoma"/>
            <family val="2"/>
            <charset val="1"/>
          </rPr>
          <t>In the context of specific algorithms, identify the characteristics of data and/or other conditions or assumptions that lead to different behaviors.</t>
        </r>
      </text>
    </comment>
    <comment ref="E10" authorId="0" shapeId="0" xr:uid="{00000000-0006-0000-0100-000004000000}">
      <text>
        <r>
          <rPr>
            <sz val="9"/>
            <color rgb="FF000000"/>
            <rFont val="Tahoma"/>
            <family val="2"/>
            <charset val="1"/>
          </rPr>
          <t>Determine informally the time and space complexity of simple algorithms.</t>
        </r>
      </text>
    </comment>
    <comment ref="E11" authorId="0" shapeId="0" xr:uid="{00000000-0006-0000-0100-000005000000}">
      <text>
        <r>
          <rPr>
            <sz val="9"/>
            <color rgb="FF000000"/>
            <rFont val="Tahoma"/>
            <family val="2"/>
            <charset val="1"/>
          </rPr>
          <t>State the formal definition of big O.</t>
        </r>
      </text>
    </comment>
    <comment ref="E12" authorId="0" shapeId="0" xr:uid="{00000000-0006-0000-0100-000006000000}">
      <text>
        <r>
          <rPr>
            <sz val="9"/>
            <color rgb="FF000000"/>
            <rFont val="Tahoma"/>
            <family val="2"/>
            <charset val="1"/>
          </rPr>
          <t>List and contrast standard complexity classes.</t>
        </r>
      </text>
    </comment>
    <comment ref="E13" authorId="0" shapeId="0" xr:uid="{00000000-0006-0000-0100-000007000000}">
      <text>
        <r>
          <rPr>
            <sz val="9"/>
            <color rgb="FF000000"/>
            <rFont val="Tahoma"/>
            <family val="2"/>
            <charset val="1"/>
          </rPr>
          <t>Perform empirical studies to validate hypotheses about runtime stemming from mathematical analysis  Run algorithms on input of various sizes and compare performance.</t>
        </r>
      </text>
    </comment>
    <comment ref="E14" authorId="0" shapeId="0" xr:uid="{00000000-0006-0000-0100-000008000000}">
      <text>
        <r>
          <rPr>
            <sz val="9"/>
            <color rgb="FF000000"/>
            <rFont val="Tahoma"/>
            <family val="2"/>
            <charset val="1"/>
          </rPr>
          <t>Give examples that illustrate time-space trade-offs of algorithms.</t>
        </r>
      </text>
    </comment>
    <comment ref="E15" authorId="0" shapeId="0" xr:uid="{00000000-0006-0000-0100-000009000000}">
      <text>
        <r>
          <rPr>
            <sz val="9"/>
            <color rgb="FF000000"/>
            <rFont val="Tahoma"/>
            <family val="2"/>
            <charset val="1"/>
          </rPr>
          <t>Use big O notation formally to give asymptotic upper bounds on time and space complexity of algorithms.</t>
        </r>
      </text>
    </comment>
    <comment ref="E16" authorId="0" shapeId="0" xr:uid="{00000000-0006-0000-0100-00000A000000}">
      <text>
        <r>
          <rPr>
            <sz val="9"/>
            <color rgb="FF000000"/>
            <rFont val="Tahoma"/>
            <family val="2"/>
            <charset val="1"/>
          </rPr>
          <t>Use big O notation formally to give expected case bounds on time complexity of algorithms.</t>
        </r>
      </text>
    </comment>
    <comment ref="E17" authorId="0" shapeId="0" xr:uid="{00000000-0006-0000-0100-00000B000000}">
      <text>
        <r>
          <rPr>
            <sz val="9"/>
            <color rgb="FF000000"/>
            <rFont val="Tahoma"/>
            <family val="2"/>
            <charset val="1"/>
          </rPr>
          <t>Explain the use of big omega, big theta, and little o notation to describe the amount of work done by an algorithm.</t>
        </r>
      </text>
    </comment>
    <comment ref="E18" authorId="0" shapeId="0" xr:uid="{00000000-0006-0000-0100-00000C000000}">
      <text>
        <r>
          <rPr>
            <sz val="9"/>
            <color rgb="FF000000"/>
            <rFont val="Tahoma"/>
            <family val="2"/>
            <charset val="1"/>
          </rPr>
          <t>Use recurrence relations to determine the time complexity of recursively defined algorithms.</t>
        </r>
      </text>
    </comment>
    <comment ref="E19" authorId="0" shapeId="0" xr:uid="{00000000-0006-0000-0100-00000D000000}">
      <text>
        <r>
          <rPr>
            <sz val="9"/>
            <color rgb="FF000000"/>
            <rFont val="Tahoma"/>
            <family val="2"/>
            <charset val="1"/>
          </rPr>
          <t>Solve elementary recurrence relations, eg, using some form of a Master Theorem.</t>
        </r>
      </text>
    </comment>
    <comment ref="E22" authorId="0" shapeId="0" xr:uid="{00000000-0006-0000-0100-00000E000000}">
      <text>
        <r>
          <rPr>
            <sz val="9"/>
            <color rgb="FF000000"/>
            <rFont val="Tahoma"/>
            <family val="2"/>
            <charset val="1"/>
          </rPr>
          <t>For each of the strategies (brute-force, greedy, divide-and-conquer, recursive backtracking, and dynamic programming), identify a practical example to which it would apply.</t>
        </r>
      </text>
    </comment>
    <comment ref="E23" authorId="0" shapeId="0" xr:uid="{00000000-0006-0000-0100-00000F000000}">
      <text>
        <r>
          <rPr>
            <sz val="9"/>
            <color rgb="FF000000"/>
            <rFont val="Tahoma"/>
            <family val="2"/>
            <charset val="1"/>
          </rPr>
          <t>Use a greedy approach to solve an appropriate problem and determine if the greedy rule chosen leads to an optimal solution.</t>
        </r>
      </text>
    </comment>
    <comment ref="E24" authorId="0" shapeId="0" xr:uid="{00000000-0006-0000-0100-000010000000}">
      <text>
        <r>
          <rPr>
            <sz val="9"/>
            <color rgb="FF000000"/>
            <rFont val="Tahoma"/>
            <family val="2"/>
            <charset val="1"/>
          </rPr>
          <t>Use a divide-and-conquer algorithm to solve an appropriate problem.</t>
        </r>
      </text>
    </comment>
    <comment ref="E25" authorId="0" shapeId="0" xr:uid="{00000000-0006-0000-0100-000011000000}">
      <text>
        <r>
          <rPr>
            <sz val="9"/>
            <color rgb="FF000000"/>
            <rFont val="Tahoma"/>
            <family val="2"/>
            <charset val="1"/>
          </rPr>
          <t>Use recursive backtracking to solve a problem such as navigating a maze.</t>
        </r>
      </text>
    </comment>
    <comment ref="E26" authorId="0" shapeId="0" xr:uid="{00000000-0006-0000-0100-000012000000}">
      <text>
        <r>
          <rPr>
            <sz val="9"/>
            <color rgb="FF000000"/>
            <rFont val="Tahoma"/>
            <family val="2"/>
            <charset val="1"/>
          </rPr>
          <t>Use dynamic programming to solve an appropriate problem.</t>
        </r>
      </text>
    </comment>
    <comment ref="E27" authorId="0" shapeId="0" xr:uid="{00000000-0006-0000-0100-000013000000}">
      <text>
        <r>
          <rPr>
            <sz val="9"/>
            <color rgb="FF000000"/>
            <rFont val="Tahoma"/>
            <family val="2"/>
            <charset val="1"/>
          </rPr>
          <t>Determine an appropriate algorithmic approach to a problem.</t>
        </r>
      </text>
    </comment>
    <comment ref="E28" authorId="0" shapeId="0" xr:uid="{00000000-0006-0000-0100-000014000000}">
      <text>
        <r>
          <rPr>
            <sz val="9"/>
            <color rgb="FF000000"/>
            <rFont val="Tahoma"/>
            <family val="2"/>
            <charset val="1"/>
          </rPr>
          <t>Describe various heuristic problem-solving methods.</t>
        </r>
      </text>
    </comment>
    <comment ref="E29" authorId="0" shapeId="0" xr:uid="{00000000-0006-0000-0100-000015000000}">
      <text>
        <r>
          <rPr>
            <sz val="9"/>
            <color rgb="FF000000"/>
            <rFont val="Tahoma"/>
            <family val="2"/>
            <charset val="1"/>
          </rPr>
          <t>Use a heuristic approach to solve an appropriate problem.</t>
        </r>
      </text>
    </comment>
    <comment ref="E30" authorId="0" shapeId="0" xr:uid="{00000000-0006-0000-0100-000016000000}">
      <text>
        <r>
          <rPr>
            <sz val="9"/>
            <color rgb="FF000000"/>
            <rFont val="Tahoma"/>
            <family val="2"/>
            <charset val="1"/>
          </rPr>
          <t>Describe the trade-offs between brute force and heuristic strategies.</t>
        </r>
      </text>
    </comment>
    <comment ref="E31" authorId="0" shapeId="0" xr:uid="{00000000-0006-0000-0100-000017000000}">
      <text>
        <r>
          <rPr>
            <sz val="9"/>
            <color rgb="FF000000"/>
            <rFont val="Tahoma"/>
            <family val="2"/>
            <charset val="1"/>
          </rPr>
          <t>Describe how a branch-and-bound approach may be used to improve the performance of a heuristic method.</t>
        </r>
      </text>
    </comment>
    <comment ref="E34" authorId="0" shapeId="0" xr:uid="{00000000-0006-0000-0100-000018000000}">
      <text>
        <r>
          <rPr>
            <sz val="9"/>
            <color rgb="FF000000"/>
            <rFont val="Tahoma"/>
            <family val="2"/>
            <charset val="1"/>
          </rPr>
          <t>Implement basic numerical algorithms.</t>
        </r>
      </text>
    </comment>
    <comment ref="E35" authorId="0" shapeId="0" xr:uid="{00000000-0006-0000-0100-000019000000}">
      <text>
        <r>
          <rPr>
            <sz val="9"/>
            <color rgb="FF000000"/>
            <rFont val="Tahoma"/>
            <family val="2"/>
            <charset val="1"/>
          </rPr>
          <t>Implement simple search algorithms and explain the differences in their time complexities.</t>
        </r>
      </text>
    </comment>
    <comment ref="E36" authorId="0" shapeId="0" xr:uid="{00000000-0006-0000-0100-00001A000000}">
      <text>
        <r>
          <rPr>
            <sz val="9"/>
            <color rgb="FF000000"/>
            <rFont val="Tahoma"/>
            <family val="2"/>
            <charset val="1"/>
          </rPr>
          <t>Be able to implement common quadratic and O(N log N) sorting algorithms.</t>
        </r>
      </text>
    </comment>
    <comment ref="E37" authorId="0" shapeId="0" xr:uid="{00000000-0006-0000-0100-00001B000000}">
      <text>
        <r>
          <rPr>
            <sz val="9"/>
            <color rgb="FF000000"/>
            <rFont val="Tahoma"/>
            <family val="2"/>
            <charset val="1"/>
          </rPr>
          <t>Describe the implementation of hash tables, including collision avoidance and resolution.</t>
        </r>
      </text>
    </comment>
    <comment ref="E38" authorId="0" shapeId="0" xr:uid="{00000000-0006-0000-0100-00001C000000}">
      <text>
        <r>
          <rPr>
            <sz val="9"/>
            <color rgb="FF000000"/>
            <rFont val="Tahoma"/>
            <family val="2"/>
            <charset val="1"/>
          </rPr>
          <t>Discuss the runtime and memory efficiency of principal algorithms for sorting, searching, and hashing.</t>
        </r>
      </text>
    </comment>
    <comment ref="E39" authorId="0" shapeId="0" xr:uid="{00000000-0006-0000-0100-00001D000000}">
      <text>
        <r>
          <rPr>
            <sz val="9"/>
            <color rgb="FF000000"/>
            <rFont val="Tahoma"/>
            <family val="2"/>
            <charset val="1"/>
          </rPr>
          <t>Discuss factors other than computational efficiency that influence the choice of algorithms, such as programming time, maintainability, and the use of application-specific patterns in the input data.</t>
        </r>
      </text>
    </comment>
    <comment ref="E40" authorId="0" shapeId="0" xr:uid="{00000000-0006-0000-0100-00001E000000}">
      <text>
        <r>
          <rPr>
            <sz val="9"/>
            <color rgb="FF000000"/>
            <rFont val="Tahoma"/>
            <family val="2"/>
            <charset val="1"/>
          </rPr>
          <t>Explain how tree balance affects the efficiency of various binary search tree operations.</t>
        </r>
      </text>
    </comment>
    <comment ref="E41" authorId="0" shapeId="0" xr:uid="{00000000-0006-0000-0100-00001F000000}">
      <text>
        <r>
          <rPr>
            <sz val="9"/>
            <color rgb="FF000000"/>
            <rFont val="Tahoma"/>
            <family val="2"/>
            <charset val="1"/>
          </rPr>
          <t>Solve problems using fundamental graph algorithms, including depth-first and breadth-first search.</t>
        </r>
      </text>
    </comment>
    <comment ref="E42" authorId="0" shapeId="0" xr:uid="{00000000-0006-0000-0100-000020000000}">
      <text>
        <r>
          <rPr>
            <sz val="9"/>
            <color rgb="FF000000"/>
            <rFont val="Tahoma"/>
            <family val="2"/>
            <charset val="1"/>
          </rPr>
          <t>Demonstrate the ability to evaluate algorithms, to select from a range of possible options, to provide justification for that selection, and to implement the algorithm in a particular context.</t>
        </r>
      </text>
    </comment>
    <comment ref="E43" authorId="0" shapeId="0" xr:uid="{00000000-0006-0000-0100-000021000000}">
      <text>
        <r>
          <rPr>
            <sz val="9"/>
            <color rgb="FF000000"/>
            <rFont val="Tahoma"/>
            <family val="2"/>
            <charset val="1"/>
          </rPr>
          <t>Describe the heap property and the use of heaps as an implementation of priority queues.</t>
        </r>
      </text>
    </comment>
    <comment ref="E44" authorId="0" shapeId="0" xr:uid="{00000000-0006-0000-0100-000022000000}">
      <text>
        <r>
          <rPr>
            <sz val="9"/>
            <color rgb="FF000000"/>
            <rFont val="Tahoma"/>
            <family val="2"/>
            <charset val="1"/>
          </rPr>
          <t>Solve problems using graph algorithms, including single-source and all-pairs shortest paths, and at least one minimum spanning tree algorithm.</t>
        </r>
      </text>
    </comment>
    <comment ref="E45" authorId="0" shapeId="0" xr:uid="{00000000-0006-0000-0100-000023000000}">
      <text>
        <r>
          <rPr>
            <sz val="9"/>
            <color rgb="FF000000"/>
            <rFont val="Tahoma"/>
            <family val="2"/>
            <charset val="1"/>
          </rPr>
          <t>Trace and/or implement a string-matching algorithm.</t>
        </r>
      </text>
    </comment>
    <comment ref="E48" authorId="0" shapeId="0" xr:uid="{00000000-0006-0000-0100-000024000000}">
      <text>
        <r>
          <rPr>
            <sz val="9"/>
            <color rgb="FF000000"/>
            <rFont val="Tahoma"/>
            <family val="2"/>
            <charset val="1"/>
          </rPr>
          <t>Discuss the concept of finite state machines.</t>
        </r>
      </text>
    </comment>
    <comment ref="E49" authorId="0" shapeId="0" xr:uid="{00000000-0006-0000-0100-000025000000}">
      <text>
        <r>
          <rPr>
            <sz val="9"/>
            <color rgb="FF000000"/>
            <rFont val="Tahoma"/>
            <family val="2"/>
            <charset val="1"/>
          </rPr>
          <t>Design a deterministic finite state machine to accept a specified language.</t>
        </r>
      </text>
    </comment>
    <comment ref="E50" authorId="0" shapeId="0" xr:uid="{00000000-0006-0000-0100-000026000000}">
      <text>
        <r>
          <rPr>
            <sz val="9"/>
            <color rgb="FF000000"/>
            <rFont val="Tahoma"/>
            <family val="2"/>
            <charset val="1"/>
          </rPr>
          <t>Generate a regular expression to represent a specified language.</t>
        </r>
      </text>
    </comment>
    <comment ref="E51" authorId="0" shapeId="0" xr:uid="{00000000-0006-0000-0100-000027000000}">
      <text>
        <r>
          <rPr>
            <sz val="9"/>
            <color rgb="FF000000"/>
            <rFont val="Tahoma"/>
            <family val="2"/>
            <charset val="1"/>
          </rPr>
          <t>Explain why the halting problem has no algorithmic solution.</t>
        </r>
      </text>
    </comment>
    <comment ref="E52" authorId="0" shapeId="0" xr:uid="{00000000-0006-0000-0100-000028000000}">
      <text>
        <r>
          <rPr>
            <sz val="9"/>
            <color rgb="FF000000"/>
            <rFont val="Tahoma"/>
            <family val="2"/>
            <charset val="1"/>
          </rPr>
          <t>Design a context-free grammar to represent a specified language.</t>
        </r>
      </text>
    </comment>
    <comment ref="E53" authorId="0" shapeId="0" xr:uid="{00000000-0006-0000-0100-000029000000}">
      <text>
        <r>
          <rPr>
            <sz val="9"/>
            <color rgb="FF000000"/>
            <rFont val="Tahoma"/>
            <family val="2"/>
            <charset val="1"/>
          </rPr>
          <t>Define the classes P and NP.</t>
        </r>
      </text>
    </comment>
    <comment ref="E54" authorId="0" shapeId="0" xr:uid="{00000000-0006-0000-0100-00002A000000}">
      <text>
        <r>
          <rPr>
            <sz val="9"/>
            <color rgb="FF000000"/>
            <rFont val="Tahoma"/>
            <family val="2"/>
            <charset val="1"/>
          </rPr>
          <t>Explain the significance of NP-completeness.</t>
        </r>
      </text>
    </comment>
    <comment ref="E57" authorId="0" shapeId="0" xr:uid="{00000000-0006-0000-0100-00002B000000}">
      <text>
        <r>
          <rPr>
            <sz val="9"/>
            <color rgb="FF000000"/>
            <rFont val="Tahoma"/>
            <family val="2"/>
            <charset val="1"/>
          </rPr>
          <t>Define the classes P and NP (Also appears in AL/Basic Automata, Computability, and Complexity).</t>
        </r>
      </text>
    </comment>
    <comment ref="E58" authorId="0" shapeId="0" xr:uid="{00000000-0006-0000-0100-00002C000000}">
      <text>
        <r>
          <rPr>
            <sz val="9"/>
            <color rgb="FF000000"/>
            <rFont val="Tahoma"/>
            <family val="2"/>
            <charset val="1"/>
          </rPr>
          <t>Define the P-space class and its relation to the EXP class.</t>
        </r>
      </text>
    </comment>
    <comment ref="E59" authorId="0" shapeId="0" xr:uid="{00000000-0006-0000-0100-00002D000000}">
      <text>
        <r>
          <rPr>
            <sz val="9"/>
            <color rgb="FF000000"/>
            <rFont val="Tahoma"/>
            <family val="2"/>
            <charset val="1"/>
          </rPr>
          <t>Explain the significance of NP-completeness (Also appears in AL/Basic Automata, Computability, and Complexity).</t>
        </r>
      </text>
    </comment>
    <comment ref="E60" authorId="0" shapeId="0" xr:uid="{00000000-0006-0000-0100-00002E000000}">
      <text>
        <r>
          <rPr>
            <sz val="9"/>
            <color rgb="FF000000"/>
            <rFont val="Tahoma"/>
            <family val="2"/>
            <charset val="1"/>
          </rPr>
          <t>Provide examples of classic NP-complete problems.</t>
        </r>
      </text>
    </comment>
    <comment ref="E61" authorId="0" shapeId="0" xr:uid="{00000000-0006-0000-0100-00002F000000}">
      <text>
        <r>
          <rPr>
            <sz val="9"/>
            <color rgb="FF000000"/>
            <rFont val="Tahoma"/>
            <family val="2"/>
            <charset val="1"/>
          </rPr>
          <t>Prove that a problem is NP-complete by reducing a classic known NP-complete problem to it.</t>
        </r>
      </text>
    </comment>
    <comment ref="E64" authorId="0" shapeId="0" xr:uid="{00000000-0006-0000-0100-000030000000}">
      <text>
        <r>
          <rPr>
            <sz val="9"/>
            <color rgb="FF000000"/>
            <rFont val="Tahoma"/>
            <family val="2"/>
            <charset val="1"/>
          </rPr>
          <t>Determine a language’s place in the Chomsky hierarchy (regular, context-free, recursively enumerable).</t>
        </r>
      </text>
    </comment>
    <comment ref="E65" authorId="0" shapeId="0" xr:uid="{00000000-0006-0000-0100-000031000000}">
      <text>
        <r>
          <rPr>
            <sz val="9"/>
            <color rgb="FF000000"/>
            <rFont val="Tahoma"/>
            <family val="2"/>
            <charset val="1"/>
          </rPr>
          <t>Convert among equivalently powerful notations for a language, including among DFAs, NFAs, and regular expressions, and between PDAs and CFGs.</t>
        </r>
      </text>
    </comment>
    <comment ref="E66" authorId="0" shapeId="0" xr:uid="{00000000-0006-0000-0100-000032000000}">
      <text>
        <r>
          <rPr>
            <sz val="9"/>
            <color rgb="FF000000"/>
            <rFont val="Tahoma"/>
            <family val="2"/>
            <charset val="1"/>
          </rPr>
          <t>Explain the Church-Turing thesis and its significance.</t>
        </r>
      </text>
    </comment>
    <comment ref="E67" authorId="0" shapeId="0" xr:uid="{00000000-0006-0000-0100-000033000000}">
      <text>
        <r>
          <rPr>
            <sz val="9"/>
            <color rgb="FF000000"/>
            <rFont val="Tahoma"/>
            <family val="2"/>
            <charset val="1"/>
          </rPr>
          <t>Explain Rice’s Theorem and its significance.</t>
        </r>
      </text>
    </comment>
    <comment ref="E68" authorId="0" shapeId="0" xr:uid="{00000000-0006-0000-0100-000034000000}">
      <text>
        <r>
          <rPr>
            <sz val="9"/>
            <color rgb="FF000000"/>
            <rFont val="Tahoma"/>
            <family val="2"/>
            <charset val="1"/>
          </rPr>
          <t>Provide examples of uncomputable functions.</t>
        </r>
      </text>
    </comment>
    <comment ref="E69" authorId="0" shapeId="0" xr:uid="{00000000-0006-0000-0100-000035000000}">
      <text>
        <r>
          <rPr>
            <sz val="9"/>
            <color rgb="FF000000"/>
            <rFont val="Tahoma"/>
            <family val="2"/>
            <charset val="1"/>
          </rPr>
          <t>Prove that a problem is uncomputable by reducing a classic known uncomputable problem to it.</t>
        </r>
      </text>
    </comment>
    <comment ref="E72" authorId="0" shapeId="0" xr:uid="{00000000-0006-0000-0100-000036000000}">
      <text>
        <r>
          <rPr>
            <sz val="9"/>
            <color rgb="FF000000"/>
            <rFont val="Tahoma"/>
            <family val="2"/>
            <charset val="1"/>
          </rPr>
          <t>Understand the mapping of real-world problems to algorithmic solutions (eg, as graph problems, linear programs, etc).</t>
        </r>
      </text>
    </comment>
    <comment ref="E73" authorId="0" shapeId="0" xr:uid="{00000000-0006-0000-0100-000037000000}">
      <text>
        <r>
          <rPr>
            <sz val="9"/>
            <color rgb="FF000000"/>
            <rFont val="Tahoma"/>
            <family val="2"/>
            <charset val="1"/>
          </rPr>
          <t>Select and apply advanced algorithmic techniques (eg, randomization, approximation) to solve real problems.</t>
        </r>
      </text>
    </comment>
    <comment ref="E74" authorId="0" shapeId="0" xr:uid="{00000000-0006-0000-0100-000038000000}">
      <text>
        <r>
          <rPr>
            <sz val="9"/>
            <color rgb="FF000000"/>
            <rFont val="Tahoma"/>
            <family val="2"/>
            <charset val="1"/>
          </rPr>
          <t>Select and apply advanced analysis techniques (eg, amortized, probabilistic, etc) to algorithms.</t>
        </r>
      </text>
    </comment>
    <comment ref="E77" authorId="0" shapeId="0" xr:uid="{00000000-0006-0000-0100-000039000000}">
      <text>
        <r>
          <rPr>
            <sz val="9"/>
            <color rgb="FF000000"/>
            <rFont val="Tahoma"/>
            <family val="2"/>
            <charset val="1"/>
          </rPr>
          <t>Describe the progression of computer technology components from vacuum tubes to VLSI, from mainframe computer architectures to the organization of warehouse-scale computers.</t>
        </r>
      </text>
    </comment>
    <comment ref="E78" authorId="0" shapeId="0" xr:uid="{00000000-0006-0000-0100-00003A000000}">
      <text>
        <r>
          <rPr>
            <sz val="9"/>
            <color rgb="FF000000"/>
            <rFont val="Tahoma"/>
            <family val="2"/>
            <charset val="1"/>
          </rPr>
          <t>Comprehend the trend of modern computer architectures towards multi-core and that parallelism is inherent in all hardware systems.</t>
        </r>
      </text>
    </comment>
    <comment ref="E79" authorId="0" shapeId="0" xr:uid="{00000000-0006-0000-0100-00003B000000}">
      <text>
        <r>
          <rPr>
            <sz val="9"/>
            <color rgb="FF000000"/>
            <rFont val="Tahoma"/>
            <family val="2"/>
            <charset val="1"/>
          </rPr>
          <t>Explain the implications of the “power wall” in terms of further processor performance improvements and the drive towards harnessing parallelism.</t>
        </r>
      </text>
    </comment>
    <comment ref="E80" authorId="0" shapeId="0" xr:uid="{00000000-0006-0000-0100-00003C000000}">
      <text>
        <r>
          <rPr>
            <sz val="9"/>
            <color rgb="FF000000"/>
            <rFont val="Tahoma"/>
            <family val="2"/>
            <charset val="1"/>
          </rPr>
          <t>Articulate that there are many equivalent representations of computer functionality, including logical expressions and gates, and be able to use mathematical expressions to describe the functions of simple combinational and sequential circuits.</t>
        </r>
      </text>
    </comment>
    <comment ref="E81" authorId="0" shapeId="0" xr:uid="{00000000-0006-0000-0100-00003D000000}">
      <text>
        <r>
          <rPr>
            <sz val="9"/>
            <color rgb="FF000000"/>
            <rFont val="Tahoma"/>
            <family val="2"/>
            <charset val="1"/>
          </rPr>
          <t>Design the basic building blocks of a computer: arithmetic-logic unit (gate-level), registers (gate-level), central processing unit (register transfer-level), memory (register transfer-level).</t>
        </r>
      </text>
    </comment>
    <comment ref="E82" authorId="0" shapeId="0" xr:uid="{00000000-0006-0000-0100-00003E000000}">
      <text>
        <r>
          <rPr>
            <sz val="9"/>
            <color rgb="FF000000"/>
            <rFont val="Tahoma"/>
            <family val="2"/>
            <charset val="1"/>
          </rPr>
          <t>Use CAD tools for capture, synthesis, and simulation to evaluate simple building blocks (eg, arithmetic-logic unit, registers, movement between registers) of a simple computer design.</t>
        </r>
      </text>
    </comment>
    <comment ref="E83" authorId="0" shapeId="0" xr:uid="{00000000-0006-0000-0100-00003F000000}">
      <text>
        <r>
          <rPr>
            <sz val="9"/>
            <color rgb="FF000000"/>
            <rFont val="Tahoma"/>
            <family val="2"/>
            <charset val="1"/>
          </rPr>
          <t>Evaluate the functional and timing diagram behavior of a simple processor implemented at the logic circuit level.</t>
        </r>
      </text>
    </comment>
    <comment ref="E86" authorId="0" shapeId="0" xr:uid="{00000000-0006-0000-0100-000040000000}">
      <text>
        <r>
          <rPr>
            <sz val="9"/>
            <color rgb="FF000000"/>
            <rFont val="Tahoma"/>
            <family val="2"/>
            <charset val="1"/>
          </rPr>
          <t>Explain why everything is data, including instructions, in computers.</t>
        </r>
      </text>
    </comment>
    <comment ref="E87" authorId="0" shapeId="0" xr:uid="{00000000-0006-0000-0100-000041000000}">
      <text>
        <r>
          <rPr>
            <sz val="9"/>
            <color rgb="FF000000"/>
            <rFont val="Tahoma"/>
            <family val="2"/>
            <charset val="1"/>
          </rPr>
          <t>Explain the reasons for using alternative formats to represent numerical data.</t>
        </r>
      </text>
    </comment>
    <comment ref="E88" authorId="0" shapeId="0" xr:uid="{00000000-0006-0000-0100-000042000000}">
      <text>
        <r>
          <rPr>
            <sz val="9"/>
            <color rgb="FF000000"/>
            <rFont val="Tahoma"/>
            <family val="2"/>
            <charset val="1"/>
          </rPr>
          <t>Describe how negative integers are stored in sign-magnitude and twos-complement representations.</t>
        </r>
      </text>
    </comment>
    <comment ref="E89" authorId="0" shapeId="0" xr:uid="{00000000-0006-0000-0100-000043000000}">
      <text>
        <r>
          <rPr>
            <sz val="9"/>
            <color rgb="FF000000"/>
            <rFont val="Tahoma"/>
            <family val="2"/>
            <charset val="1"/>
          </rPr>
          <t>Explain how fixed-length number representations affect accuracy and precision.</t>
        </r>
      </text>
    </comment>
    <comment ref="E90" authorId="0" shapeId="0" xr:uid="{00000000-0006-0000-0100-000044000000}">
      <text>
        <r>
          <rPr>
            <sz val="9"/>
            <color rgb="FF000000"/>
            <rFont val="Tahoma"/>
            <family val="2"/>
            <charset val="1"/>
          </rPr>
          <t>Describe the internal representation of non-numeric data, such as characters, strings, records, and arrays.</t>
        </r>
      </text>
    </comment>
    <comment ref="E91" authorId="0" shapeId="0" xr:uid="{00000000-0006-0000-0100-000045000000}">
      <text>
        <r>
          <rPr>
            <sz val="9"/>
            <color rgb="FF000000"/>
            <rFont val="Tahoma"/>
            <family val="2"/>
            <charset val="1"/>
          </rPr>
          <t>Convert numerical data from one format to another.</t>
        </r>
      </text>
    </comment>
    <comment ref="E92" authorId="0" shapeId="0" xr:uid="{00000000-0006-0000-0100-000046000000}">
      <text>
        <r>
          <rPr>
            <sz val="9"/>
            <color rgb="FF000000"/>
            <rFont val="Tahoma"/>
            <family val="2"/>
            <charset val="1"/>
          </rPr>
          <t>Write simple programs at the assembly/machine level for string processing and manipulation.</t>
        </r>
      </text>
    </comment>
    <comment ref="E95" authorId="0" shapeId="0" xr:uid="{00000000-0006-0000-0100-000047000000}">
      <text>
        <r>
          <rPr>
            <sz val="9"/>
            <color rgb="FF000000"/>
            <rFont val="Tahoma"/>
            <family val="2"/>
            <charset val="1"/>
          </rPr>
          <t>Explain the organization of the classical von Neumann machine and its major functional units.</t>
        </r>
      </text>
    </comment>
    <comment ref="E96" authorId="0" shapeId="0" xr:uid="{00000000-0006-0000-0100-000048000000}">
      <text>
        <r>
          <rPr>
            <sz val="9"/>
            <color rgb="FF000000"/>
            <rFont val="Tahoma"/>
            <family val="2"/>
            <charset val="1"/>
          </rPr>
          <t>Describe how an instruction is executed in a classical von Neumann machine, with extensions for threads, multiprocessor synchronization, and SIMD execution.</t>
        </r>
      </text>
    </comment>
    <comment ref="E97" authorId="0" shapeId="0" xr:uid="{00000000-0006-0000-0100-000049000000}">
      <text>
        <r>
          <rPr>
            <sz val="9"/>
            <color rgb="FF000000"/>
            <rFont val="Tahoma"/>
            <family val="2"/>
            <charset val="1"/>
          </rPr>
          <t>Describe instruction level parallelism and hazards, and how they are managed in typical processor pipelines.</t>
        </r>
      </text>
    </comment>
    <comment ref="E98" authorId="0" shapeId="0" xr:uid="{00000000-0006-0000-0100-00004A000000}">
      <text>
        <r>
          <rPr>
            <sz val="9"/>
            <color rgb="FF000000"/>
            <rFont val="Tahoma"/>
            <family val="2"/>
            <charset val="1"/>
          </rPr>
          <t>Summarize how instructions are represented at both the machine level and in the context of a symbolic assembler.</t>
        </r>
      </text>
    </comment>
    <comment ref="E99" authorId="0" shapeId="0" xr:uid="{00000000-0006-0000-0100-00004B000000}">
      <text>
        <r>
          <rPr>
            <sz val="9"/>
            <color rgb="FF000000"/>
            <rFont val="Tahoma"/>
            <family val="2"/>
            <charset val="1"/>
          </rPr>
          <t>Demonstrate how to map between high-level language patterns into assembly/machine language notations.</t>
        </r>
      </text>
    </comment>
    <comment ref="E100" authorId="0" shapeId="0" xr:uid="{00000000-0006-0000-0100-00004C000000}">
      <text>
        <r>
          <rPr>
            <sz val="9"/>
            <color rgb="FF000000"/>
            <rFont val="Tahoma"/>
            <family val="2"/>
            <charset val="1"/>
          </rPr>
          <t>Explain different instruction formats, such as addresses per instruction and variable length vs fixed length formats.</t>
        </r>
      </text>
    </comment>
    <comment ref="E101" authorId="0" shapeId="0" xr:uid="{00000000-0006-0000-0100-00004D000000}">
      <text>
        <r>
          <rPr>
            <sz val="9"/>
            <color rgb="FF000000"/>
            <rFont val="Tahoma"/>
            <family val="2"/>
            <charset val="1"/>
          </rPr>
          <t>Explain how subroutine calls are handled at the assembly level.</t>
        </r>
      </text>
    </comment>
    <comment ref="E102" authorId="0" shapeId="0" xr:uid="{00000000-0006-0000-0100-00004E000000}">
      <text>
        <r>
          <rPr>
            <sz val="9"/>
            <color rgb="FF000000"/>
            <rFont val="Tahoma"/>
            <family val="2"/>
            <charset val="1"/>
          </rPr>
          <t>Explain the basic concepts of interrupts and I/O operations.</t>
        </r>
      </text>
    </comment>
    <comment ref="E103" authorId="0" shapeId="0" xr:uid="{00000000-0006-0000-0100-00004F000000}">
      <text>
        <r>
          <rPr>
            <sz val="9"/>
            <color rgb="FF000000"/>
            <rFont val="Tahoma"/>
            <family val="2"/>
            <charset val="1"/>
          </rPr>
          <t>Write simple assembly language program segments.</t>
        </r>
      </text>
    </comment>
    <comment ref="E104" authorId="0" shapeId="0" xr:uid="{00000000-0006-0000-0100-000050000000}">
      <text>
        <r>
          <rPr>
            <sz val="9"/>
            <color rgb="FF000000"/>
            <rFont val="Tahoma"/>
            <family val="2"/>
            <charset val="1"/>
          </rPr>
          <t>Show how fundamental high-level programming constructs are implemented at the machine-language level.</t>
        </r>
      </text>
    </comment>
    <comment ref="E107" authorId="0" shapeId="0" xr:uid="{00000000-0006-0000-0100-000051000000}">
      <text>
        <r>
          <rPr>
            <sz val="9"/>
            <color rgb="FF000000"/>
            <rFont val="Tahoma"/>
            <family val="2"/>
            <charset val="1"/>
          </rPr>
          <t>Identify the main types of memory technology (eg, SRAM, DRAM, Flash, magnetic disk) and their relative cost and performance.</t>
        </r>
      </text>
    </comment>
    <comment ref="E108" authorId="0" shapeId="0" xr:uid="{00000000-0006-0000-0100-000052000000}">
      <text>
        <r>
          <rPr>
            <sz val="9"/>
            <color rgb="FF000000"/>
            <rFont val="Tahoma"/>
            <family val="2"/>
            <charset val="1"/>
          </rPr>
          <t>Explain the effect of memory latency on running time.</t>
        </r>
      </text>
    </comment>
    <comment ref="E109" authorId="0" shapeId="0" xr:uid="{00000000-0006-0000-0100-000053000000}">
      <text>
        <r>
          <rPr>
            <sz val="9"/>
            <color rgb="FF000000"/>
            <rFont val="Tahoma"/>
            <family val="2"/>
            <charset val="1"/>
          </rPr>
          <t>Describe how the use of memory hierarchy (cache, virtual memory) is used to reduce the effective memory latency.</t>
        </r>
      </text>
    </comment>
    <comment ref="E110" authorId="0" shapeId="0" xr:uid="{00000000-0006-0000-0100-000054000000}">
      <text>
        <r>
          <rPr>
            <sz val="9"/>
            <color rgb="FF000000"/>
            <rFont val="Tahoma"/>
            <family val="2"/>
            <charset val="1"/>
          </rPr>
          <t>Describe the principles of memory management.</t>
        </r>
      </text>
    </comment>
    <comment ref="E111" authorId="0" shapeId="0" xr:uid="{00000000-0006-0000-0100-000055000000}">
      <text>
        <r>
          <rPr>
            <sz val="9"/>
            <color rgb="FF000000"/>
            <rFont val="Tahoma"/>
            <family val="2"/>
            <charset val="1"/>
          </rPr>
          <t>Explain the workings of a system with virtual memory management.</t>
        </r>
      </text>
    </comment>
    <comment ref="E112" authorId="0" shapeId="0" xr:uid="{00000000-0006-0000-0100-000056000000}">
      <text>
        <r>
          <rPr>
            <sz val="9"/>
            <color rgb="FF000000"/>
            <rFont val="Tahoma"/>
            <family val="2"/>
            <charset val="1"/>
          </rPr>
          <t>Compute Average Memory Access Time under a variety of cache and memory configurations and mixes of instruction and data references.</t>
        </r>
      </text>
    </comment>
    <comment ref="E115" authorId="0" shapeId="0" xr:uid="{00000000-0006-0000-0100-000057000000}">
      <text>
        <r>
          <rPr>
            <sz val="9"/>
            <color rgb="FF000000"/>
            <rFont val="Tahoma"/>
            <family val="2"/>
            <charset val="1"/>
          </rPr>
          <t>Explain how interrupts are used to implement I/O control and data transfers.</t>
        </r>
      </text>
    </comment>
    <comment ref="E116" authorId="0" shapeId="0" xr:uid="{00000000-0006-0000-0100-000058000000}">
      <text>
        <r>
          <rPr>
            <sz val="9"/>
            <color rgb="FF000000"/>
            <rFont val="Tahoma"/>
            <family val="2"/>
            <charset val="1"/>
          </rPr>
          <t>Identify various types of buses in a computer system.</t>
        </r>
      </text>
    </comment>
    <comment ref="E117" authorId="0" shapeId="0" xr:uid="{00000000-0006-0000-0100-000059000000}">
      <text>
        <r>
          <rPr>
            <sz val="9"/>
            <color rgb="FF000000"/>
            <rFont val="Tahoma"/>
            <family val="2"/>
            <charset val="1"/>
          </rPr>
          <t>Describe data access from a magnetic disk drive.</t>
        </r>
      </text>
    </comment>
    <comment ref="E118" authorId="0" shapeId="0" xr:uid="{00000000-0006-0000-0100-00005A000000}">
      <text>
        <r>
          <rPr>
            <sz val="9"/>
            <color rgb="FF000000"/>
            <rFont val="Tahoma"/>
            <family val="2"/>
            <charset val="1"/>
          </rPr>
          <t>Compare common network organizations, such as ethernet/bus, ring, switched vs routed.</t>
        </r>
      </text>
    </comment>
    <comment ref="E119" authorId="0" shapeId="0" xr:uid="{00000000-0006-0000-0100-00005B000000}">
      <text>
        <r>
          <rPr>
            <sz val="9"/>
            <color rgb="FF000000"/>
            <rFont val="Tahoma"/>
            <family val="2"/>
            <charset val="1"/>
          </rPr>
          <t>Identify the cross-layer interfaces needed for multimedia access and presentation, from image fetch from remote storage, through transport over a communications network, to staging into local memory, and final presentation to a graphical display.</t>
        </r>
      </text>
    </comment>
    <comment ref="E120" authorId="0" shapeId="0" xr:uid="{00000000-0006-0000-0100-00005C000000}">
      <text>
        <r>
          <rPr>
            <sz val="9"/>
            <color rgb="FF000000"/>
            <rFont val="Tahoma"/>
            <family val="2"/>
            <charset val="1"/>
          </rPr>
          <t>Describe the advantages and limitations of RAID architectures.</t>
        </r>
      </text>
    </comment>
    <comment ref="E123" authorId="0" shapeId="0" xr:uid="{00000000-0006-0000-0100-00005D000000}">
      <text>
        <r>
          <rPr>
            <sz val="9"/>
            <color rgb="FF000000"/>
            <rFont val="Tahoma"/>
            <family val="2"/>
            <charset val="1"/>
          </rPr>
          <t>Compare alternative implementation of datapaths.</t>
        </r>
      </text>
    </comment>
    <comment ref="E124" authorId="0" shapeId="0" xr:uid="{00000000-0006-0000-0100-00005E000000}">
      <text>
        <r>
          <rPr>
            <sz val="9"/>
            <color rgb="FF000000"/>
            <rFont val="Tahoma"/>
            <family val="2"/>
            <charset val="1"/>
          </rPr>
          <t>Discuss the concept of control points and the generation of control signals using hardwired or microprogrammed implementations.</t>
        </r>
      </text>
    </comment>
    <comment ref="E125" authorId="0" shapeId="0" xr:uid="{00000000-0006-0000-0100-00005F000000}">
      <text>
        <r>
          <rPr>
            <sz val="9"/>
            <color rgb="FF000000"/>
            <rFont val="Tahoma"/>
            <family val="2"/>
            <charset val="1"/>
          </rPr>
          <t>Explain basic instruction level parallelism using pipelining and the major hazards that may occur.</t>
        </r>
      </text>
    </comment>
    <comment ref="E126" authorId="0" shapeId="0" xr:uid="{00000000-0006-0000-0100-000060000000}">
      <text>
        <r>
          <rPr>
            <sz val="9"/>
            <color rgb="FF000000"/>
            <rFont val="Tahoma"/>
            <family val="2"/>
            <charset val="1"/>
          </rPr>
          <t>Design and implement a complete processor, including datapath and control.</t>
        </r>
      </text>
    </comment>
    <comment ref="E127" authorId="0" shapeId="0" xr:uid="{00000000-0006-0000-0100-000061000000}">
      <text>
        <r>
          <rPr>
            <sz val="9"/>
            <color rgb="FF000000"/>
            <rFont val="Tahoma"/>
            <family val="2"/>
            <charset val="1"/>
          </rPr>
          <t>Determine, for a given processor and memory system implementation, the average cycles per instruction.</t>
        </r>
      </text>
    </comment>
    <comment ref="E130" authorId="0" shapeId="0" xr:uid="{00000000-0006-0000-0100-000062000000}">
      <text>
        <r>
          <rPr>
            <sz val="9"/>
            <color rgb="FF000000"/>
            <rFont val="Tahoma"/>
            <family val="2"/>
            <charset val="1"/>
          </rPr>
          <t>Discuss the concept of parallel processing beyond the classical von Neumann model.</t>
        </r>
      </text>
    </comment>
    <comment ref="E131" authorId="0" shapeId="0" xr:uid="{00000000-0006-0000-0100-000063000000}">
      <text>
        <r>
          <rPr>
            <sz val="9"/>
            <color rgb="FF000000"/>
            <rFont val="Tahoma"/>
            <family val="2"/>
            <charset val="1"/>
          </rPr>
          <t>Describe alternative parallel architectures such as SIMD and MIMD.</t>
        </r>
      </text>
    </comment>
    <comment ref="E132" authorId="0" shapeId="0" xr:uid="{00000000-0006-0000-0100-000064000000}">
      <text>
        <r>
          <rPr>
            <sz val="9"/>
            <color rgb="FF000000"/>
            <rFont val="Tahoma"/>
            <family val="2"/>
            <charset val="1"/>
          </rPr>
          <t>Explain the concept of interconnection networks and characterize different approaches.</t>
        </r>
      </text>
    </comment>
    <comment ref="E133" authorId="0" shapeId="0" xr:uid="{00000000-0006-0000-0100-000065000000}">
      <text>
        <r>
          <rPr>
            <sz val="9"/>
            <color rgb="FF000000"/>
            <rFont val="Tahoma"/>
            <family val="2"/>
            <charset val="1"/>
          </rPr>
          <t>Discuss the special concerns that multiprocessing systems present with respect to memory management and describe how these are addressed.</t>
        </r>
      </text>
    </comment>
    <comment ref="E134" authorId="0" shapeId="0" xr:uid="{00000000-0006-0000-0100-000066000000}">
      <text>
        <r>
          <rPr>
            <sz val="9"/>
            <color rgb="FF000000"/>
            <rFont val="Tahoma"/>
            <family val="2"/>
            <charset val="1"/>
          </rPr>
          <t>Describe the differences between memory backplane, processor memory interconnect, and remote memory via networks, their implications for access latency and impact on program performance.</t>
        </r>
      </text>
    </comment>
    <comment ref="E137" authorId="0" shapeId="0" xr:uid="{00000000-0006-0000-0100-000067000000}">
      <text>
        <r>
          <rPr>
            <sz val="9"/>
            <color rgb="FF000000"/>
            <rFont val="Tahoma"/>
            <family val="2"/>
            <charset val="1"/>
          </rPr>
          <t>Describe superscalar architectures and their advantages.</t>
        </r>
      </text>
    </comment>
    <comment ref="E138" authorId="0" shapeId="0" xr:uid="{00000000-0006-0000-0100-000068000000}">
      <text>
        <r>
          <rPr>
            <sz val="9"/>
            <color rgb="FF000000"/>
            <rFont val="Tahoma"/>
            <family val="2"/>
            <charset val="1"/>
          </rPr>
          <t>Explain the concept of branch prediction and its utility.</t>
        </r>
      </text>
    </comment>
    <comment ref="E139" authorId="0" shapeId="0" xr:uid="{00000000-0006-0000-0100-000069000000}">
      <text>
        <r>
          <rPr>
            <sz val="9"/>
            <color rgb="FF000000"/>
            <rFont val="Tahoma"/>
            <family val="2"/>
            <charset val="1"/>
          </rPr>
          <t>Characterize the costs and benefits of prefetching.</t>
        </r>
      </text>
    </comment>
    <comment ref="E140" authorId="0" shapeId="0" xr:uid="{00000000-0006-0000-0100-00006A000000}">
      <text>
        <r>
          <rPr>
            <sz val="9"/>
            <color rgb="FF000000"/>
            <rFont val="Tahoma"/>
            <family val="2"/>
            <charset val="1"/>
          </rPr>
          <t>Explain speculative execution and identify the conditions that justify it.</t>
        </r>
      </text>
    </comment>
    <comment ref="E141" authorId="0" shapeId="0" xr:uid="{00000000-0006-0000-0100-00006B000000}">
      <text>
        <r>
          <rPr>
            <sz val="9"/>
            <color rgb="FF000000"/>
            <rFont val="Tahoma"/>
            <family val="2"/>
            <charset val="1"/>
          </rPr>
          <t>Discuss the performance advantages that multithreading offered in an architecture along with the factors that make it difficult to derive maximum benefits from this approach.</t>
        </r>
      </text>
    </comment>
    <comment ref="E142" authorId="0" shapeId="0" xr:uid="{00000000-0006-0000-0100-00006C000000}">
      <text>
        <r>
          <rPr>
            <sz val="9"/>
            <color rgb="FF000000"/>
            <rFont val="Tahoma"/>
            <family val="2"/>
            <charset val="1"/>
          </rPr>
          <t>Describe the relevance of scalability to performance.</t>
        </r>
      </text>
    </comment>
    <comment ref="E145" authorId="0" shapeId="0" xr:uid="{00000000-0006-0000-0100-00006D000000}">
      <text>
        <r>
          <rPr>
            <sz val="9"/>
            <color rgb="FF000000"/>
            <rFont val="Tahoma"/>
            <family val="2"/>
            <charset val="1"/>
          </rPr>
          <t>Explain the concept of modeling and the use of abstraction that allows the use of a machine to solve a problem.</t>
        </r>
      </text>
    </comment>
    <comment ref="E146" authorId="0" shapeId="0" xr:uid="{00000000-0006-0000-0100-00006E000000}">
      <text>
        <r>
          <rPr>
            <sz val="9"/>
            <color rgb="FF000000"/>
            <rFont val="Tahoma"/>
            <family val="2"/>
            <charset val="1"/>
          </rPr>
          <t>Describe the relationship between modeling and simulation, ie, thinking of simulation as dynamic modeling.</t>
        </r>
      </text>
    </comment>
    <comment ref="E147" authorId="0" shapeId="0" xr:uid="{00000000-0006-0000-0100-00006F000000}">
      <text>
        <r>
          <rPr>
            <sz val="9"/>
            <color rgb="FF000000"/>
            <rFont val="Tahoma"/>
            <family val="2"/>
            <charset val="1"/>
          </rPr>
          <t>Create a simple, formal mathematical model of a real-world situation and use that model in a simulation.</t>
        </r>
      </text>
    </comment>
    <comment ref="E148" authorId="0" shapeId="0" xr:uid="{00000000-0006-0000-0100-000070000000}">
      <text>
        <r>
          <rPr>
            <sz val="9"/>
            <color rgb="FF000000"/>
            <rFont val="Tahoma"/>
            <family val="2"/>
            <charset val="1"/>
          </rPr>
          <t>Differentiate among the different types of simulations, including physical simulations, human-guided simulations, and virtual reality.</t>
        </r>
      </text>
    </comment>
    <comment ref="E149" authorId="0" shapeId="0" xr:uid="{00000000-0006-0000-0100-000071000000}">
      <text>
        <r>
          <rPr>
            <sz val="9"/>
            <color rgb="FF000000"/>
            <rFont val="Tahoma"/>
            <family val="2"/>
            <charset val="1"/>
          </rPr>
          <t>Describe several approaches to validating models.</t>
        </r>
      </text>
    </comment>
    <comment ref="E150" authorId="0" shapeId="0" xr:uid="{00000000-0006-0000-0100-000072000000}">
      <text>
        <r>
          <rPr>
            <sz val="9"/>
            <color rgb="FF000000"/>
            <rFont val="Tahoma"/>
            <family val="2"/>
            <charset val="1"/>
          </rPr>
          <t>Create a simple display of the results of a simulation.</t>
        </r>
      </text>
    </comment>
    <comment ref="E153" authorId="0" shapeId="0" xr:uid="{00000000-0006-0000-0100-000073000000}">
      <text>
        <r>
          <rPr>
            <sz val="9"/>
            <color rgb="FF000000"/>
            <rFont val="Tahoma"/>
            <family val="2"/>
            <charset val="1"/>
          </rPr>
          <t>Explain and give examples of the benefits of simulation and modeling in a range of important application areas.</t>
        </r>
      </text>
    </comment>
    <comment ref="E154" authorId="0" shapeId="0" xr:uid="{00000000-0006-0000-0100-000074000000}">
      <text>
        <r>
          <rPr>
            <sz val="9"/>
            <color rgb="FF000000"/>
            <rFont val="Tahoma"/>
            <family val="2"/>
            <charset val="1"/>
          </rPr>
          <t>Demonstrate the ability to apply the techniques of modeling and simulation to a range of problem areas.</t>
        </r>
      </text>
    </comment>
    <comment ref="E155" authorId="0" shapeId="0" xr:uid="{00000000-0006-0000-0100-000075000000}">
      <text>
        <r>
          <rPr>
            <sz val="9"/>
            <color rgb="FF000000"/>
            <rFont val="Tahoma"/>
            <family val="2"/>
            <charset val="1"/>
          </rPr>
          <t>Explain the constructs and concepts of a particular modeling approach.</t>
        </r>
      </text>
    </comment>
    <comment ref="E156" authorId="0" shapeId="0" xr:uid="{00000000-0006-0000-0100-000076000000}">
      <text>
        <r>
          <rPr>
            <sz val="9"/>
            <color rgb="FF000000"/>
            <rFont val="Tahoma"/>
            <family val="2"/>
            <charset val="1"/>
          </rPr>
          <t>Explain the difference between validation and verification of a model; demonstrate the difference with specific examples.</t>
        </r>
      </text>
    </comment>
    <comment ref="E157" authorId="0" shapeId="0" xr:uid="{00000000-0006-0000-0100-000077000000}">
      <text>
        <r>
          <rPr>
            <sz val="9"/>
            <color rgb="FF000000"/>
            <rFont val="Tahoma"/>
            <family val="2"/>
            <charset val="1"/>
          </rPr>
          <t>Verify and validate the results of a simulation.</t>
        </r>
      </text>
    </comment>
    <comment ref="E158" authorId="0" shapeId="0" xr:uid="{00000000-0006-0000-0100-000078000000}">
      <text>
        <r>
          <rPr>
            <sz val="9"/>
            <color rgb="FF000000"/>
            <rFont val="Tahoma"/>
            <family val="2"/>
            <charset val="1"/>
          </rPr>
          <t>Evaluate a simulation, highlighting the benefits and the drawbacks.</t>
        </r>
      </text>
    </comment>
    <comment ref="E159" authorId="0" shapeId="0" xr:uid="{00000000-0006-0000-0100-000079000000}">
      <text>
        <r>
          <rPr>
            <sz val="9"/>
            <color rgb="FF000000"/>
            <rFont val="Tahoma"/>
            <family val="2"/>
            <charset val="1"/>
          </rPr>
          <t>Choose an appropriate modeling approach for a given problem or situation.</t>
        </r>
      </text>
    </comment>
    <comment ref="E160" authorId="0" shapeId="0" xr:uid="{00000000-0006-0000-0100-00007A000000}">
      <text>
        <r>
          <rPr>
            <sz val="9"/>
            <color rgb="FF000000"/>
            <rFont val="Tahoma"/>
            <family val="2"/>
            <charset val="1"/>
          </rPr>
          <t>Compare results from different simulations of the same situation and explain any differences.</t>
        </r>
      </text>
    </comment>
    <comment ref="E161" authorId="0" shapeId="0" xr:uid="{00000000-0006-0000-0100-00007B000000}">
      <text>
        <r>
          <rPr>
            <sz val="9"/>
            <color rgb="FF000000"/>
            <rFont val="Tahoma"/>
            <family val="2"/>
            <charset val="1"/>
          </rPr>
          <t>Infer the behavior of a system from the results of a simulation of the system.</t>
        </r>
      </text>
    </comment>
    <comment ref="E162" authorId="0" shapeId="0" xr:uid="{00000000-0006-0000-0100-00007C000000}">
      <text>
        <r>
          <rPr>
            <sz val="9"/>
            <color rgb="FF000000"/>
            <rFont val="Tahoma"/>
            <family val="2"/>
            <charset val="1"/>
          </rPr>
          <t>Extend or adapt an existing model to a new situation.</t>
        </r>
      </text>
    </comment>
    <comment ref="E165" authorId="0" shapeId="0" xr:uid="{00000000-0006-0000-0100-00007D000000}">
      <text>
        <r>
          <rPr>
            <sz val="9"/>
            <color rgb="FF000000"/>
            <rFont val="Tahoma"/>
            <family val="2"/>
            <charset val="1"/>
          </rPr>
          <t>Explain the characteristics and defining properties of algorithms and how they relate to machine processing.</t>
        </r>
      </text>
    </comment>
    <comment ref="E166" authorId="0" shapeId="0" xr:uid="{00000000-0006-0000-0100-00007E000000}">
      <text>
        <r>
          <rPr>
            <sz val="9"/>
            <color rgb="FF000000"/>
            <rFont val="Tahoma"/>
            <family val="2"/>
            <charset val="1"/>
          </rPr>
          <t>Analyze simple problem statements to identify relevant information and select appropriate processing to solve the problem.</t>
        </r>
      </text>
    </comment>
    <comment ref="E167" authorId="0" shapeId="0" xr:uid="{00000000-0006-0000-0100-00007F000000}">
      <text>
        <r>
          <rPr>
            <sz val="9"/>
            <color rgb="FF000000"/>
            <rFont val="Tahoma"/>
            <family val="2"/>
            <charset val="1"/>
          </rPr>
          <t>Identify or sketch a workflow for an existing computational process such as the creation of a graph based on experimental data.</t>
        </r>
      </text>
    </comment>
    <comment ref="E168" authorId="0" shapeId="0" xr:uid="{00000000-0006-0000-0100-000080000000}">
      <text>
        <r>
          <rPr>
            <sz val="9"/>
            <color rgb="FF000000"/>
            <rFont val="Tahoma"/>
            <family val="2"/>
            <charset val="1"/>
          </rPr>
          <t>Describe the process of converting an algorithm to machine-executable code.</t>
        </r>
      </text>
    </comment>
    <comment ref="E169" authorId="0" shapeId="0" xr:uid="{00000000-0006-0000-0100-000081000000}">
      <text>
        <r>
          <rPr>
            <sz val="9"/>
            <color rgb="FF000000"/>
            <rFont val="Tahoma"/>
            <family val="2"/>
            <charset val="1"/>
          </rPr>
          <t>Summarize the phases of software development and compare several common lifecycle models.</t>
        </r>
      </text>
    </comment>
    <comment ref="E170" authorId="0" shapeId="0" xr:uid="{00000000-0006-0000-0100-000082000000}">
      <text>
        <r>
          <rPr>
            <sz val="9"/>
            <color rgb="FF000000"/>
            <rFont val="Tahoma"/>
            <family val="2"/>
            <charset val="1"/>
          </rPr>
          <t>Explain how data is represented in a machine Compare representations of integers to floating point numbers Describe underflow, overflow, round off, and truncation errors in data representations.</t>
        </r>
      </text>
    </comment>
    <comment ref="E171" authorId="0" shapeId="0" xr:uid="{00000000-0006-0000-0100-000083000000}">
      <text>
        <r>
          <rPr>
            <sz val="9"/>
            <color rgb="FF000000"/>
            <rFont val="Tahoma"/>
            <family val="2"/>
            <charset val="1"/>
          </rPr>
          <t>Apply standard numerical algorithms to solve ODEs and PDEs Use computing systems to solve systems of equations.</t>
        </r>
      </text>
    </comment>
    <comment ref="E172" authorId="0" shapeId="0" xr:uid="{00000000-0006-0000-0100-000084000000}">
      <text>
        <r>
          <rPr>
            <sz val="9"/>
            <color rgb="FF000000"/>
            <rFont val="Tahoma"/>
            <family val="2"/>
            <charset val="1"/>
          </rPr>
          <t>Describe the basic properties of bandwidth, latency, scalability and granularity.</t>
        </r>
      </text>
    </comment>
    <comment ref="E173" authorId="0" shapeId="0" xr:uid="{00000000-0006-0000-0100-000085000000}">
      <text>
        <r>
          <rPr>
            <sz val="9"/>
            <color rgb="FF000000"/>
            <rFont val="Tahoma"/>
            <family val="2"/>
            <charset val="1"/>
          </rPr>
          <t>Describe the levels of parallelism including task, data, and event parallelism.</t>
        </r>
      </text>
    </comment>
    <comment ref="E174" authorId="0" shapeId="0" xr:uid="{00000000-0006-0000-0100-000086000000}">
      <text>
        <r>
          <rPr>
            <sz val="9"/>
            <color rgb="FF000000"/>
            <rFont val="Tahoma"/>
            <family val="2"/>
            <charset val="1"/>
          </rPr>
          <t>Compare and contrast parallel programming paradigms recognizing the strengths and weaknesses of each.</t>
        </r>
      </text>
    </comment>
    <comment ref="E175" authorId="0" shapeId="0" xr:uid="{00000000-0006-0000-0100-000087000000}">
      <text>
        <r>
          <rPr>
            <sz val="9"/>
            <color rgb="FF000000"/>
            <rFont val="Tahoma"/>
            <family val="2"/>
            <charset val="1"/>
          </rPr>
          <t>Identify the issues impacting correctness and efficiency of a computation.</t>
        </r>
      </text>
    </comment>
    <comment ref="E176" authorId="0" shapeId="0" xr:uid="{00000000-0006-0000-0100-000088000000}">
      <text>
        <r>
          <rPr>
            <sz val="9"/>
            <color rgb="FF000000"/>
            <rFont val="Tahoma"/>
            <family val="2"/>
            <charset val="1"/>
          </rPr>
          <t>Design, code, test and debug programs for a parallel computation.</t>
        </r>
      </text>
    </comment>
    <comment ref="E179" authorId="0" shapeId="0" xr:uid="{00000000-0006-0000-0100-000089000000}">
      <text>
        <r>
          <rPr>
            <sz val="9"/>
            <color rgb="FF000000"/>
            <rFont val="Tahoma"/>
            <family val="2"/>
            <charset val="1"/>
          </rPr>
          <t>Compare common computer interface mechanisms with respect to ease-of-use, learnability, and cost.</t>
        </r>
      </text>
    </comment>
    <comment ref="E180" authorId="0" shapeId="0" xr:uid="{00000000-0006-0000-0100-00008A000000}">
      <text>
        <r>
          <rPr>
            <sz val="9"/>
            <color rgb="FF000000"/>
            <rFont val="Tahoma"/>
            <family val="2"/>
            <charset val="1"/>
          </rPr>
          <t>Use standard APIs and tools to create visual displays of data, including graphs, charts, tables, and histograms.</t>
        </r>
      </text>
    </comment>
    <comment ref="E181" authorId="0" shapeId="0" xr:uid="{00000000-0006-0000-0100-00008B000000}">
      <text>
        <r>
          <rPr>
            <sz val="9"/>
            <color rgb="FF000000"/>
            <rFont val="Tahoma"/>
            <family val="2"/>
            <charset val="1"/>
          </rPr>
          <t>Describe several approaches to using a computer as a means for interacting with and processing data.</t>
        </r>
      </text>
    </comment>
    <comment ref="E182" authorId="0" shapeId="0" xr:uid="{00000000-0006-0000-0100-00008C000000}">
      <text>
        <r>
          <rPr>
            <sz val="9"/>
            <color rgb="FF000000"/>
            <rFont val="Tahoma"/>
            <family val="2"/>
            <charset val="1"/>
          </rPr>
          <t>Extract useful information from a dataset.</t>
        </r>
      </text>
    </comment>
    <comment ref="E183" authorId="0" shapeId="0" xr:uid="{00000000-0006-0000-0100-00008D000000}">
      <text>
        <r>
          <rPr>
            <sz val="9"/>
            <color rgb="FF000000"/>
            <rFont val="Tahoma"/>
            <family val="2"/>
            <charset val="1"/>
          </rPr>
          <t>Analyze and select visualization techniques for specific problems.</t>
        </r>
      </text>
    </comment>
    <comment ref="E184" authorId="0" shapeId="0" xr:uid="{00000000-0006-0000-0100-00008E000000}">
      <text>
        <r>
          <rPr>
            <sz val="9"/>
            <color rgb="FF000000"/>
            <rFont val="Tahoma"/>
            <family val="2"/>
            <charset val="1"/>
          </rPr>
          <t>Describe issues related to scaling data analysis from small to large data sets.</t>
        </r>
      </text>
    </comment>
    <comment ref="E187" authorId="0" shapeId="0" xr:uid="{00000000-0006-0000-0100-00008F000000}">
      <text>
        <r>
          <rPr>
            <sz val="9"/>
            <color rgb="FF000000"/>
            <rFont val="Tahoma"/>
            <family val="2"/>
            <charset val="1"/>
          </rPr>
          <t>Identify all of the data, information, and knowledge elements and related organizations, for a computational science application.</t>
        </r>
      </text>
    </comment>
    <comment ref="E188" authorId="0" shapeId="0" xr:uid="{00000000-0006-0000-0100-000090000000}">
      <text>
        <r>
          <rPr>
            <sz val="9"/>
            <color rgb="FF000000"/>
            <rFont val="Tahoma"/>
            <family val="2"/>
            <charset val="1"/>
          </rPr>
          <t>Describe how to represent data and information for processing.</t>
        </r>
      </text>
    </comment>
    <comment ref="E189" authorId="0" shapeId="0" xr:uid="{00000000-0006-0000-0100-000091000000}">
      <text>
        <r>
          <rPr>
            <sz val="9"/>
            <color rgb="FF000000"/>
            <rFont val="Tahoma"/>
            <family val="2"/>
            <charset val="1"/>
          </rPr>
          <t>Describe typical user requirements regarding that data, information, and knowledge.</t>
        </r>
      </text>
    </comment>
    <comment ref="E190" authorId="0" shapeId="0" xr:uid="{00000000-0006-0000-0100-000092000000}">
      <text>
        <r>
          <rPr>
            <sz val="9"/>
            <color rgb="FF000000"/>
            <rFont val="Tahoma"/>
            <family val="2"/>
            <charset val="1"/>
          </rPr>
          <t>Select a suitable system or software implementation to manage data, information, and knowledge.</t>
        </r>
      </text>
    </comment>
    <comment ref="E191" authorId="0" shapeId="0" xr:uid="{00000000-0006-0000-0100-000093000000}">
      <text>
        <r>
          <rPr>
            <sz val="9"/>
            <color rgb="FF000000"/>
            <rFont val="Tahoma"/>
            <family val="2"/>
            <charset val="1"/>
          </rPr>
          <t>List and describe the reports, transactions, and other processing needed for a computational science application.</t>
        </r>
      </text>
    </comment>
    <comment ref="E192" authorId="0" shapeId="0" xr:uid="{00000000-0006-0000-0100-000094000000}">
      <text>
        <r>
          <rPr>
            <sz val="9"/>
            <color rgb="FF000000"/>
            <rFont val="Tahoma"/>
            <family val="2"/>
            <charset val="1"/>
          </rPr>
          <t>Compare and contrast database management, information retrieval, and digital library systems with regard to handling typical computational science applications.</t>
        </r>
      </text>
    </comment>
    <comment ref="E193" authorId="0" shapeId="0" xr:uid="{00000000-0006-0000-0100-000095000000}">
      <text>
        <r>
          <rPr>
            <sz val="9"/>
            <color rgb="FF000000"/>
            <rFont val="Tahoma"/>
            <family val="2"/>
            <charset val="1"/>
          </rPr>
          <t>Design a digital library for some computational science users / societies, with appropriate content and services.</t>
        </r>
      </text>
    </comment>
    <comment ref="E196" authorId="0" shapeId="0" xr:uid="{00000000-0006-0000-0100-000096000000}">
      <text>
        <r>
          <rPr>
            <sz val="9"/>
            <color rgb="FF000000"/>
            <rFont val="Tahoma"/>
            <family val="2"/>
            <charset val="1"/>
          </rPr>
          <t>Define error, stability, machine precision concepts and the inexactness of computational approximations.</t>
        </r>
      </text>
    </comment>
    <comment ref="E197" authorId="0" shapeId="0" xr:uid="{00000000-0006-0000-0100-000097000000}">
      <text>
        <r>
          <rPr>
            <sz val="9"/>
            <color rgb="FF000000"/>
            <rFont val="Tahoma"/>
            <family val="2"/>
            <charset val="1"/>
          </rPr>
          <t>Implement Taylor series, interpolation, extrapolation, and regression algorithms for approximating functions.</t>
        </r>
      </text>
    </comment>
    <comment ref="E198" authorId="0" shapeId="0" xr:uid="{00000000-0006-0000-0100-000098000000}">
      <text>
        <r>
          <rPr>
            <sz val="9"/>
            <color rgb="FF000000"/>
            <rFont val="Tahoma"/>
            <family val="2"/>
            <charset val="1"/>
          </rPr>
          <t>Implement algorithms for differentiation and integration.</t>
        </r>
      </text>
    </comment>
    <comment ref="E199" authorId="0" shapeId="0" xr:uid="{00000000-0006-0000-0100-000099000000}">
      <text>
        <r>
          <rPr>
            <sz val="9"/>
            <color rgb="FF000000"/>
            <rFont val="Tahoma"/>
            <family val="2"/>
            <charset val="1"/>
          </rPr>
          <t>Implement algorithms for solving differential equations.</t>
        </r>
      </text>
    </comment>
    <comment ref="E202" authorId="0" shapeId="0" xr:uid="{00000000-0006-0000-0100-00009A000000}">
      <text>
        <r>
          <rPr>
            <sz val="9"/>
            <color rgb="FF000000"/>
            <rFont val="Tahoma"/>
            <family val="2"/>
            <charset val="1"/>
          </rPr>
          <t>Explain with examples the basic terminology of functions, relations, and sets.</t>
        </r>
      </text>
    </comment>
    <comment ref="E203" authorId="0" shapeId="0" xr:uid="{00000000-0006-0000-0100-00009B000000}">
      <text>
        <r>
          <rPr>
            <sz val="9"/>
            <color rgb="FF000000"/>
            <rFont val="Tahoma"/>
            <family val="2"/>
            <charset val="1"/>
          </rPr>
          <t>Perform the operations associated with sets, functions, and relations.</t>
        </r>
      </text>
    </comment>
    <comment ref="E204" authorId="0" shapeId="0" xr:uid="{00000000-0006-0000-0100-00009C000000}">
      <text>
        <r>
          <rPr>
            <sz val="9"/>
            <color rgb="FF000000"/>
            <rFont val="Tahoma"/>
            <family val="2"/>
            <charset val="1"/>
          </rPr>
          <t>Relate practical examples to the appropriate set, function, or relation model, and interpret the associated operations and terminology in context.</t>
        </r>
      </text>
    </comment>
    <comment ref="E207" authorId="0" shapeId="0" xr:uid="{00000000-0006-0000-0100-00009D000000}">
      <text>
        <r>
          <rPr>
            <sz val="9"/>
            <color rgb="FF000000"/>
            <rFont val="Tahoma"/>
            <family val="2"/>
            <charset val="1"/>
          </rPr>
          <t>Convert logical statements from informal language to propositional and predicate logic expressions.</t>
        </r>
      </text>
    </comment>
    <comment ref="E208" authorId="0" shapeId="0" xr:uid="{00000000-0006-0000-0100-00009E000000}">
      <text>
        <r>
          <rPr>
            <sz val="9"/>
            <color rgb="FF000000"/>
            <rFont val="Tahoma"/>
            <family val="2"/>
            <charset val="1"/>
          </rPr>
          <t>Apply formal methods of symbolic propositional and predicate logic, such as calculating validity of formulae and computing normal forms.</t>
        </r>
      </text>
    </comment>
    <comment ref="E209" authorId="0" shapeId="0" xr:uid="{00000000-0006-0000-0100-00009F000000}">
      <text>
        <r>
          <rPr>
            <sz val="9"/>
            <color rgb="FF000000"/>
            <rFont val="Tahoma"/>
            <family val="2"/>
            <charset val="1"/>
          </rPr>
          <t>Use the rules of inference to construct proofs in propositional and predicate logic.</t>
        </r>
      </text>
    </comment>
    <comment ref="E210" authorId="0" shapeId="0" xr:uid="{00000000-0006-0000-0100-0000A0000000}">
      <text>
        <r>
          <rPr>
            <sz val="9"/>
            <color rgb="FF000000"/>
            <rFont val="Tahoma"/>
            <family val="2"/>
            <charset val="1"/>
          </rPr>
          <t>Describe how symbolic logic can be used to model real-life situations or applications, including those arising in computing contexts such as software analysis (eg, program correctness), database queries, and algorithms.</t>
        </r>
      </text>
    </comment>
    <comment ref="E211" authorId="0" shapeId="0" xr:uid="{00000000-0006-0000-0100-0000A1000000}">
      <text>
        <r>
          <rPr>
            <sz val="9"/>
            <color rgb="FF000000"/>
            <rFont val="Tahoma"/>
            <family val="2"/>
            <charset val="1"/>
          </rPr>
          <t>Apply formal logic proofs and/or informal, but rigorous, logical reasoning to real problems, such as predicting the behavior of software or solving problems such as puzzles.</t>
        </r>
      </text>
    </comment>
    <comment ref="E212" authorId="0" shapeId="0" xr:uid="{00000000-0006-0000-0100-0000A2000000}">
      <text>
        <r>
          <rPr>
            <sz val="9"/>
            <color rgb="FF000000"/>
            <rFont val="Tahoma"/>
            <family val="2"/>
            <charset val="1"/>
          </rPr>
          <t>Describe the strengths and limitations of propositional and predicate logic.</t>
        </r>
      </text>
    </comment>
    <comment ref="E215" authorId="0" shapeId="0" xr:uid="{00000000-0006-0000-0100-0000A3000000}">
      <text>
        <r>
          <rPr>
            <sz val="9"/>
            <color rgb="FF000000"/>
            <rFont val="Tahoma"/>
            <family val="2"/>
            <charset val="1"/>
          </rPr>
          <t>Identify the proof technique used in a given proof.</t>
        </r>
      </text>
    </comment>
    <comment ref="E216" authorId="0" shapeId="0" xr:uid="{00000000-0006-0000-0100-0000A4000000}">
      <text>
        <r>
          <rPr>
            <sz val="9"/>
            <color rgb="FF000000"/>
            <rFont val="Tahoma"/>
            <family val="2"/>
            <charset val="1"/>
          </rPr>
          <t>Outline the basic structure of each proof technique (direct proof, proof by contradiction, and induction) described in this unit.</t>
        </r>
      </text>
    </comment>
    <comment ref="E217" authorId="0" shapeId="0" xr:uid="{00000000-0006-0000-0100-0000A5000000}">
      <text>
        <r>
          <rPr>
            <sz val="9"/>
            <color rgb="FF000000"/>
            <rFont val="Tahoma"/>
            <family val="2"/>
            <charset val="1"/>
          </rPr>
          <t>Apply each of the proof techniques (direct proof, proof by contradiction, and induction) correctly in the construction of a sound argument.</t>
        </r>
      </text>
    </comment>
    <comment ref="E218" authorId="0" shapeId="0" xr:uid="{00000000-0006-0000-0100-0000A6000000}">
      <text>
        <r>
          <rPr>
            <sz val="9"/>
            <color rgb="FF000000"/>
            <rFont val="Tahoma"/>
            <family val="2"/>
            <charset val="1"/>
          </rPr>
          <t>Determine which type of proof is best for a given problem.</t>
        </r>
      </text>
    </comment>
    <comment ref="E219" authorId="0" shapeId="0" xr:uid="{00000000-0006-0000-0100-0000A7000000}">
      <text>
        <r>
          <rPr>
            <sz val="9"/>
            <color rgb="FF000000"/>
            <rFont val="Tahoma"/>
            <family val="2"/>
            <charset val="1"/>
          </rPr>
          <t>Explain the parallels between ideas of mathematical and/or structural induction to recursion and recursively defined structures.</t>
        </r>
      </text>
    </comment>
    <comment ref="E220" authorId="0" shapeId="0" xr:uid="{00000000-0006-0000-0100-0000A8000000}">
      <text>
        <r>
          <rPr>
            <sz val="9"/>
            <color rgb="FF000000"/>
            <rFont val="Tahoma"/>
            <family val="2"/>
            <charset val="1"/>
          </rPr>
          <t>Explain the relationship between weak and strong induction and give examples of the appropriate use of each.</t>
        </r>
      </text>
    </comment>
    <comment ref="E221" authorId="0" shapeId="0" xr:uid="{00000000-0006-0000-0100-0000A9000000}">
      <text>
        <r>
          <rPr>
            <sz val="9"/>
            <color rgb="FF000000"/>
            <rFont val="Tahoma"/>
            <family val="2"/>
            <charset val="1"/>
          </rPr>
          <t>State the well-ordering principle and its relationship to mathematical induction.</t>
        </r>
      </text>
    </comment>
    <comment ref="E224" authorId="0" shapeId="0" xr:uid="{00000000-0006-0000-0100-0000AA000000}">
      <text>
        <r>
          <rPr>
            <sz val="9"/>
            <color rgb="FF000000"/>
            <rFont val="Tahoma"/>
            <family val="2"/>
            <charset val="1"/>
          </rPr>
          <t>Apply counting arguments, including sum and product rules, inclusion-exclusion principle and arithmetic/geometric progressions.</t>
        </r>
      </text>
    </comment>
    <comment ref="E225" authorId="0" shapeId="0" xr:uid="{00000000-0006-0000-0100-0000AB000000}">
      <text>
        <r>
          <rPr>
            <sz val="9"/>
            <color rgb="FF000000"/>
            <rFont val="Tahoma"/>
            <family val="2"/>
            <charset val="1"/>
          </rPr>
          <t>Apply the pigeonhole principle in the context of a formal proof.</t>
        </r>
      </text>
    </comment>
    <comment ref="E226" authorId="0" shapeId="0" xr:uid="{00000000-0006-0000-0100-0000AC000000}">
      <text>
        <r>
          <rPr>
            <sz val="9"/>
            <color rgb="FF000000"/>
            <rFont val="Tahoma"/>
            <family val="2"/>
            <charset val="1"/>
          </rPr>
          <t>Compute permutations and combinations of a set, and interpret the meaning in the context of the particular application.</t>
        </r>
      </text>
    </comment>
    <comment ref="E227" authorId="0" shapeId="0" xr:uid="{00000000-0006-0000-0100-0000AD000000}">
      <text>
        <r>
          <rPr>
            <sz val="9"/>
            <color rgb="FF000000"/>
            <rFont val="Tahoma"/>
            <family val="2"/>
            <charset val="1"/>
          </rPr>
          <t>Map real-world applications to appropriate counting formalisms, such as determining the number of ways to arrange people around a table, subject to constraints on the seating arrangement, or the number of ways to determine certain hands in cards (eg, a full house).</t>
        </r>
      </text>
    </comment>
    <comment ref="E228" authorId="0" shapeId="0" xr:uid="{00000000-0006-0000-0100-0000AE000000}">
      <text>
        <r>
          <rPr>
            <sz val="9"/>
            <color rgb="FF000000"/>
            <rFont val="Tahoma"/>
            <family val="2"/>
            <charset val="1"/>
          </rPr>
          <t>Solve a variety of basic recurrence relations.</t>
        </r>
      </text>
    </comment>
    <comment ref="E229" authorId="0" shapeId="0" xr:uid="{00000000-0006-0000-0100-0000AF000000}">
      <text>
        <r>
          <rPr>
            <sz val="9"/>
            <color rgb="FF000000"/>
            <rFont val="Tahoma"/>
            <family val="2"/>
            <charset val="1"/>
          </rPr>
          <t>Analyze a problem to determine underlying recurrence relations.</t>
        </r>
      </text>
    </comment>
    <comment ref="E230" authorId="0" shapeId="0" xr:uid="{00000000-0006-0000-0100-0000B0000000}">
      <text>
        <r>
          <rPr>
            <sz val="9"/>
            <color rgb="FF000000"/>
            <rFont val="Tahoma"/>
            <family val="2"/>
            <charset val="1"/>
          </rPr>
          <t>Perform computations involving modular arithmetic.</t>
        </r>
      </text>
    </comment>
    <comment ref="E233" authorId="0" shapeId="0" xr:uid="{00000000-0006-0000-0100-0000B1000000}">
      <text>
        <r>
          <rPr>
            <sz val="9"/>
            <color rgb="FF000000"/>
            <rFont val="Tahoma"/>
            <family val="2"/>
            <charset val="1"/>
          </rPr>
          <t>Illustrate by example the basic terminology of graph theory, and some of the properties and special cases of each type of graph/tree.</t>
        </r>
      </text>
    </comment>
    <comment ref="E234" authorId="0" shapeId="0" xr:uid="{00000000-0006-0000-0100-0000B2000000}">
      <text>
        <r>
          <rPr>
            <sz val="9"/>
            <color rgb="FF000000"/>
            <rFont val="Tahoma"/>
            <family val="2"/>
            <charset val="1"/>
          </rPr>
          <t>Demonstrate different traversal methods for trees and graphs, including pre, post, and in-order traversal of trees.</t>
        </r>
      </text>
    </comment>
    <comment ref="E235" authorId="0" shapeId="0" xr:uid="{00000000-0006-0000-0100-0000B3000000}">
      <text>
        <r>
          <rPr>
            <sz val="9"/>
            <color rgb="FF000000"/>
            <rFont val="Tahoma"/>
            <family val="2"/>
            <charset val="1"/>
          </rPr>
          <t>Model a variety of real-world problems in computer science using appropriate forms of graphs and trees, such as representing a network topology or the organization of a hierarchical file system.</t>
        </r>
      </text>
    </comment>
    <comment ref="E236" authorId="0" shapeId="0" xr:uid="{00000000-0006-0000-0100-0000B4000000}">
      <text>
        <r>
          <rPr>
            <sz val="9"/>
            <color rgb="FF000000"/>
            <rFont val="Tahoma"/>
            <family val="2"/>
            <charset val="1"/>
          </rPr>
          <t>Show how concepts from graphs and trees appear  in data structures, algorithms, proof techniques (structural induction), and counting.</t>
        </r>
      </text>
    </comment>
    <comment ref="E237" authorId="0" shapeId="0" xr:uid="{00000000-0006-0000-0100-0000B5000000}">
      <text>
        <r>
          <rPr>
            <sz val="9"/>
            <color rgb="FF000000"/>
            <rFont val="Tahoma"/>
            <family val="2"/>
            <charset val="1"/>
          </rPr>
          <t>Explain how to construct a spanning tree of a graph.</t>
        </r>
      </text>
    </comment>
    <comment ref="E238" authorId="0" shapeId="0" xr:uid="{00000000-0006-0000-0100-0000B6000000}">
      <text>
        <r>
          <rPr>
            <sz val="9"/>
            <color rgb="FF000000"/>
            <rFont val="Tahoma"/>
            <family val="2"/>
            <charset val="1"/>
          </rPr>
          <t>Determine if two graphs are isomorphic.</t>
        </r>
      </text>
    </comment>
    <comment ref="E241" authorId="0" shapeId="0" xr:uid="{00000000-0006-0000-0100-0000B7000000}">
      <text>
        <r>
          <rPr>
            <sz val="9"/>
            <color rgb="FF000000"/>
            <rFont val="Tahoma"/>
            <family val="2"/>
            <charset val="1"/>
          </rPr>
          <t>Calculate probabilities of events and expectations of random variables for elementary problems such as games of chance.</t>
        </r>
      </text>
    </comment>
    <comment ref="E242" authorId="0" shapeId="0" xr:uid="{00000000-0006-0000-0100-0000B8000000}">
      <text>
        <r>
          <rPr>
            <sz val="9"/>
            <color rgb="FF000000"/>
            <rFont val="Tahoma"/>
            <family val="2"/>
            <charset val="1"/>
          </rPr>
          <t>Differentiate between dependent and independent events.</t>
        </r>
      </text>
    </comment>
    <comment ref="E243" authorId="0" shapeId="0" xr:uid="{00000000-0006-0000-0100-0000B9000000}">
      <text>
        <r>
          <rPr>
            <sz val="9"/>
            <color rgb="FF000000"/>
            <rFont val="Tahoma"/>
            <family val="2"/>
            <charset val="1"/>
          </rPr>
          <t>Identify a case of the binomial distribution and compute a probability using that distribution.</t>
        </r>
      </text>
    </comment>
    <comment ref="E244" authorId="0" shapeId="0" xr:uid="{00000000-0006-0000-0100-0000BA000000}">
      <text>
        <r>
          <rPr>
            <sz val="9"/>
            <color rgb="FF000000"/>
            <rFont val="Tahoma"/>
            <family val="2"/>
            <charset val="1"/>
          </rPr>
          <t>Apply Bayes theorem to determine conditional probabilities in a problem.</t>
        </r>
      </text>
    </comment>
    <comment ref="E245" authorId="0" shapeId="0" xr:uid="{00000000-0006-0000-0100-0000BB000000}">
      <text>
        <r>
          <rPr>
            <sz val="9"/>
            <color rgb="FF000000"/>
            <rFont val="Tahoma"/>
            <family val="2"/>
            <charset val="1"/>
          </rPr>
          <t>Apply the tools of probability to solve problems such as the average case analysis of algorithms or analyzing hashing.</t>
        </r>
      </text>
    </comment>
    <comment ref="E246" authorId="0" shapeId="0" xr:uid="{00000000-0006-0000-0100-0000BC000000}">
      <text>
        <r>
          <rPr>
            <sz val="9"/>
            <color rgb="FF000000"/>
            <rFont val="Tahoma"/>
            <family val="2"/>
            <charset val="1"/>
          </rPr>
          <t>Compute the variance for a given probability distribution.</t>
        </r>
      </text>
    </comment>
    <comment ref="E247" authorId="0" shapeId="0" xr:uid="{00000000-0006-0000-0100-0000BD000000}">
      <text>
        <r>
          <rPr>
            <sz val="9"/>
            <color rgb="FF000000"/>
            <rFont val="Tahoma"/>
            <family val="2"/>
            <charset val="1"/>
          </rPr>
          <t>Explain how events that are independent can be conditionally dependent (and vice-versa)  Identify real-world examples of such cases.</t>
        </r>
      </text>
    </comment>
    <comment ref="E250" authorId="0" shapeId="0" xr:uid="{00000000-0006-0000-0100-0000BE000000}">
      <text>
        <r>
          <rPr>
            <sz val="9"/>
            <color rgb="FF000000"/>
            <rFont val="Tahoma"/>
            <family val="2"/>
            <charset val="1"/>
          </rPr>
          <t>Identify common uses of digital presentation to humans (eg, computer graphics, sound).</t>
        </r>
      </text>
    </comment>
    <comment ref="E251" authorId="0" shapeId="0" xr:uid="{00000000-0006-0000-0100-0000BF000000}">
      <text>
        <r>
          <rPr>
            <sz val="9"/>
            <color rgb="FF000000"/>
            <rFont val="Tahoma"/>
            <family val="2"/>
            <charset val="1"/>
          </rPr>
          <t>Explain in general terms how analog signals can be reasonably represented by discrete samples, for example, how images can be represented by pixels.</t>
        </r>
      </text>
    </comment>
    <comment ref="E252" authorId="0" shapeId="0" xr:uid="{00000000-0006-0000-0100-0000C0000000}">
      <text>
        <r>
          <rPr>
            <sz val="9"/>
            <color rgb="FF000000"/>
            <rFont val="Tahoma"/>
            <family val="2"/>
            <charset val="1"/>
          </rPr>
          <t>Explain how the limits of human perception affect choices about the digital representation of analog signals.</t>
        </r>
      </text>
    </comment>
    <comment ref="E253" authorId="0" shapeId="0" xr:uid="{00000000-0006-0000-0100-0000C1000000}">
      <text>
        <r>
          <rPr>
            <sz val="9"/>
            <color rgb="FF000000"/>
            <rFont val="Tahoma"/>
            <family val="2"/>
            <charset val="1"/>
          </rPr>
          <t>Construct a simple user interface using a standard API.</t>
        </r>
      </text>
    </comment>
    <comment ref="E254" authorId="0" shapeId="0" xr:uid="{00000000-0006-0000-0100-0000C2000000}">
      <text>
        <r>
          <rPr>
            <sz val="9"/>
            <color rgb="FF000000"/>
            <rFont val="Tahoma"/>
            <family val="2"/>
            <charset val="1"/>
          </rPr>
          <t>Describe the differences between lossy and lossless image compression techniques, for example as reflected in common graphics image file formats such as  JPG, PNG, MP3, MP4, and GIF.</t>
        </r>
      </text>
    </comment>
    <comment ref="E255" authorId="0" shapeId="0" xr:uid="{00000000-0006-0000-0100-0000C3000000}">
      <text>
        <r>
          <rPr>
            <sz val="9"/>
            <color rgb="FF000000"/>
            <rFont val="Tahoma"/>
            <family val="2"/>
            <charset val="1"/>
          </rPr>
          <t>Describe color models and their use in graphics display devices.</t>
        </r>
      </text>
    </comment>
    <comment ref="E256" authorId="0" shapeId="0" xr:uid="{00000000-0006-0000-0100-0000C4000000}">
      <text>
        <r>
          <rPr>
            <sz val="9"/>
            <color rgb="FF000000"/>
            <rFont val="Tahoma"/>
            <family val="2"/>
            <charset val="1"/>
          </rPr>
          <t>Describe the tradeoffs between storing information vs storing enough information to reproduce the information, as in the difference between vector and raster rendering.</t>
        </r>
      </text>
    </comment>
    <comment ref="E257" authorId="0" shapeId="0" xr:uid="{00000000-0006-0000-0100-0000C5000000}">
      <text>
        <r>
          <rPr>
            <sz val="9"/>
            <color rgb="FF000000"/>
            <rFont val="Tahoma"/>
            <family val="2"/>
            <charset val="1"/>
          </rPr>
          <t>Describe the basic process of producing continuous motion from a sequence of discrete frames (sometimes called “flicker fusion”).</t>
        </r>
      </text>
    </comment>
    <comment ref="E258" authorId="0" shapeId="0" xr:uid="{00000000-0006-0000-0100-0000C6000000}">
      <text>
        <r>
          <rPr>
            <sz val="9"/>
            <color rgb="FF000000"/>
            <rFont val="Tahoma"/>
            <family val="2"/>
            <charset val="1"/>
          </rPr>
          <t>Describe how double-buffering can remove flicker from animation.</t>
        </r>
      </text>
    </comment>
    <comment ref="E261" authorId="0" shapeId="0" xr:uid="{00000000-0006-0000-0100-0000C7000000}">
      <text>
        <r>
          <rPr>
            <sz val="9"/>
            <color rgb="FF000000"/>
            <rFont val="Tahoma"/>
            <family val="2"/>
            <charset val="1"/>
          </rPr>
          <t>Discuss the light transport problem and its relation to numerical integration ie, light is emitted, scatters around the scene, and is measured by the eye.</t>
        </r>
      </text>
    </comment>
    <comment ref="E262" authorId="0" shapeId="0" xr:uid="{00000000-0006-0000-0100-0000C8000000}">
      <text>
        <r>
          <rPr>
            <sz val="9"/>
            <color rgb="FF000000"/>
            <rFont val="Tahoma"/>
            <family val="2"/>
            <charset val="1"/>
          </rPr>
          <t>Describe the basic graphics pipeline and how forward and backward rendering factor in this.</t>
        </r>
      </text>
    </comment>
    <comment ref="E263" authorId="0" shapeId="0" xr:uid="{00000000-0006-0000-0100-0000C9000000}">
      <text>
        <r>
          <rPr>
            <sz val="9"/>
            <color rgb="FF000000"/>
            <rFont val="Tahoma"/>
            <family val="2"/>
            <charset val="1"/>
          </rPr>
          <t>Create a program to display 3D models of simple graphics images.</t>
        </r>
      </text>
    </comment>
    <comment ref="E264" authorId="0" shapeId="0" xr:uid="{00000000-0006-0000-0100-0000CA000000}">
      <text>
        <r>
          <rPr>
            <sz val="9"/>
            <color rgb="FF000000"/>
            <rFont val="Tahoma"/>
            <family val="2"/>
            <charset val="1"/>
          </rPr>
          <t>Derive linear perspective from similar triangles by converting points (x, y, z) to points (x/z, y/z, 1).</t>
        </r>
      </text>
    </comment>
    <comment ref="E265" authorId="0" shapeId="0" xr:uid="{00000000-0006-0000-0100-0000CB000000}">
      <text>
        <r>
          <rPr>
            <sz val="9"/>
            <color rgb="FF000000"/>
            <rFont val="Tahoma"/>
            <family val="2"/>
            <charset val="1"/>
          </rPr>
          <t>Obtain 2-dimensional and 3-dimensional points by applying affine transformations.</t>
        </r>
      </text>
    </comment>
    <comment ref="E266" authorId="0" shapeId="0" xr:uid="{00000000-0006-0000-0100-0000CC000000}">
      <text>
        <r>
          <rPr>
            <sz val="9"/>
            <color rgb="FF000000"/>
            <rFont val="Tahoma"/>
            <family val="2"/>
            <charset val="1"/>
          </rPr>
          <t>Apply 3-dimensional coordinate system and the changes required to extend 2D transformation operations to handle transformations in 3D.</t>
        </r>
      </text>
    </comment>
    <comment ref="E267" authorId="0" shapeId="0" xr:uid="{00000000-0006-0000-0100-0000CD000000}">
      <text>
        <r>
          <rPr>
            <sz val="9"/>
            <color rgb="FF000000"/>
            <rFont val="Tahoma"/>
            <family val="2"/>
            <charset val="1"/>
          </rPr>
          <t>Contrast forward and backward rendering.</t>
        </r>
      </text>
    </comment>
    <comment ref="E268" authorId="0" shapeId="0" xr:uid="{00000000-0006-0000-0100-0000CE000000}">
      <text>
        <r>
          <rPr>
            <sz val="9"/>
            <color rgb="FF000000"/>
            <rFont val="Tahoma"/>
            <family val="2"/>
            <charset val="1"/>
          </rPr>
          <t>Explain the concept and applications of texture mapping, sampling, and anti-aliasing.</t>
        </r>
      </text>
    </comment>
    <comment ref="E269" authorId="0" shapeId="0" xr:uid="{00000000-0006-0000-0100-0000CF000000}">
      <text>
        <r>
          <rPr>
            <sz val="9"/>
            <color rgb="FF000000"/>
            <rFont val="Tahoma"/>
            <family val="2"/>
            <charset val="1"/>
          </rPr>
          <t>Explain the ray tracing/rasterization duality for the visibility problem.</t>
        </r>
      </text>
    </comment>
    <comment ref="E270" authorId="0" shapeId="0" xr:uid="{00000000-0006-0000-0100-0000D0000000}">
      <text>
        <r>
          <rPr>
            <sz val="9"/>
            <color rgb="FF000000"/>
            <rFont val="Tahoma"/>
            <family val="2"/>
            <charset val="1"/>
          </rPr>
          <t>Implement simple procedures that perform transformation and clipping operations on simple 2-dimensional images.</t>
        </r>
      </text>
    </comment>
    <comment ref="E271" authorId="0" shapeId="0" xr:uid="{00000000-0006-0000-0100-0000D1000000}">
      <text>
        <r>
          <rPr>
            <sz val="9"/>
            <color rgb="FF000000"/>
            <rFont val="Tahoma"/>
            <family val="2"/>
            <charset val="1"/>
          </rPr>
          <t>Implement a simple real-time renderer using a rasterization API (eg, OpenGL) using vertex buffers and shaders.</t>
        </r>
      </text>
    </comment>
    <comment ref="E272" authorId="0" shapeId="0" xr:uid="{00000000-0006-0000-0100-0000D2000000}">
      <text>
        <r>
          <rPr>
            <sz val="9"/>
            <color rgb="FF000000"/>
            <rFont val="Tahoma"/>
            <family val="2"/>
            <charset val="1"/>
          </rPr>
          <t>Compare and contrast the different rendering techniques.</t>
        </r>
      </text>
    </comment>
    <comment ref="E273" authorId="0" shapeId="0" xr:uid="{00000000-0006-0000-0100-0000D3000000}">
      <text>
        <r>
          <rPr>
            <sz val="9"/>
            <color rgb="FF000000"/>
            <rFont val="Tahoma"/>
            <family val="2"/>
            <charset val="1"/>
          </rPr>
          <t>Compute space requirements based on resolution and color coding.</t>
        </r>
      </text>
    </comment>
    <comment ref="E274" authorId="0" shapeId="0" xr:uid="{00000000-0006-0000-0100-0000D4000000}">
      <text>
        <r>
          <rPr>
            <sz val="9"/>
            <color rgb="FF000000"/>
            <rFont val="Tahoma"/>
            <family val="2"/>
            <charset val="1"/>
          </rPr>
          <t>Compute time requirements based on refresh rates, rasterization techniques.</t>
        </r>
      </text>
    </comment>
    <comment ref="E277" authorId="0" shapeId="0" xr:uid="{00000000-0006-0000-0100-0000D5000000}">
      <text>
        <r>
          <rPr>
            <sz val="9"/>
            <color rgb="FF000000"/>
            <rFont val="Tahoma"/>
            <family val="2"/>
            <charset val="1"/>
          </rPr>
          <t>Represent curves and surfaces using both implicit and parametric forms.</t>
        </r>
      </text>
    </comment>
    <comment ref="E278" authorId="0" shapeId="0" xr:uid="{00000000-0006-0000-0100-0000D6000000}">
      <text>
        <r>
          <rPr>
            <sz val="9"/>
            <color rgb="FF000000"/>
            <rFont val="Tahoma"/>
            <family val="2"/>
            <charset val="1"/>
          </rPr>
          <t>Create simple polyhedral models by surface tessellation.</t>
        </r>
      </text>
    </comment>
    <comment ref="E279" authorId="0" shapeId="0" xr:uid="{00000000-0006-0000-0100-0000D7000000}">
      <text>
        <r>
          <rPr>
            <sz val="9"/>
            <color rgb="FF000000"/>
            <rFont val="Tahoma"/>
            <family val="2"/>
            <charset val="1"/>
          </rPr>
          <t>Generate a mesh representation from an implicit surface.</t>
        </r>
      </text>
    </comment>
    <comment ref="E280" authorId="0" shapeId="0" xr:uid="{00000000-0006-0000-0100-0000D8000000}">
      <text>
        <r>
          <rPr>
            <sz val="9"/>
            <color rgb="FF000000"/>
            <rFont val="Tahoma"/>
            <family val="2"/>
            <charset val="1"/>
          </rPr>
          <t>Generate a fractal model or terrain using a procedural method.</t>
        </r>
      </text>
    </comment>
    <comment ref="E281" authorId="0" shapeId="0" xr:uid="{00000000-0006-0000-0100-0000D9000000}">
      <text>
        <r>
          <rPr>
            <sz val="9"/>
            <color rgb="FF000000"/>
            <rFont val="Tahoma"/>
            <family val="2"/>
            <charset val="1"/>
          </rPr>
          <t>Generate a mesh from data points acquired with a laser scanner.</t>
        </r>
      </text>
    </comment>
    <comment ref="E282" authorId="0" shapeId="0" xr:uid="{00000000-0006-0000-0100-0000DA000000}">
      <text>
        <r>
          <rPr>
            <sz val="9"/>
            <color rgb="FF000000"/>
            <rFont val="Tahoma"/>
            <family val="2"/>
            <charset val="1"/>
          </rPr>
          <t>Construct CSG models from simple primitives, such as cubes and quadric surfaces.</t>
        </r>
      </text>
    </comment>
    <comment ref="E283" authorId="0" shapeId="0" xr:uid="{00000000-0006-0000-0100-0000DB000000}">
      <text>
        <r>
          <rPr>
            <sz val="9"/>
            <color rgb="FF000000"/>
            <rFont val="Tahoma"/>
            <family val="2"/>
            <charset val="1"/>
          </rPr>
          <t>Contrast modeling approaches with respect to space and time complexity and quality of image.</t>
        </r>
      </text>
    </comment>
    <comment ref="E286" authorId="0" shapeId="0" xr:uid="{00000000-0006-0000-0100-0000DC000000}">
      <text>
        <r>
          <rPr>
            <sz val="9"/>
            <color rgb="FF000000"/>
            <rFont val="Tahoma"/>
            <family val="2"/>
            <charset val="1"/>
          </rPr>
          <t>Demonstrate how an algorithm estimates a solution to the rendering equation.</t>
        </r>
      </text>
    </comment>
    <comment ref="E287" authorId="0" shapeId="0" xr:uid="{00000000-0006-0000-0100-0000DD000000}">
      <text>
        <r>
          <rPr>
            <sz val="9"/>
            <color rgb="FF000000"/>
            <rFont val="Tahoma"/>
            <family val="2"/>
            <charset val="1"/>
          </rPr>
          <t>Prove the properties of a rendering algorithm, eg, complete, consistent, and unbiased.</t>
        </r>
      </text>
    </comment>
    <comment ref="E288" authorId="0" shapeId="0" xr:uid="{00000000-0006-0000-0100-0000DE000000}">
      <text>
        <r>
          <rPr>
            <sz val="9"/>
            <color rgb="FF000000"/>
            <rFont val="Tahoma"/>
            <family val="2"/>
            <charset val="1"/>
          </rPr>
          <t>Analyze the bandwidth and computation demands of a simple algorithm.</t>
        </r>
      </text>
    </comment>
    <comment ref="E289" authorId="0" shapeId="0" xr:uid="{00000000-0006-0000-0100-0000DF000000}">
      <text>
        <r>
          <rPr>
            <sz val="9"/>
            <color rgb="FF000000"/>
            <rFont val="Tahoma"/>
            <family val="2"/>
            <charset val="1"/>
          </rPr>
          <t>Implement a non-trivial shading algorithm (eg, toon shading, cascaded shadow maps) under a rasterization API.</t>
        </r>
      </text>
    </comment>
    <comment ref="E290" authorId="0" shapeId="0" xr:uid="{00000000-0006-0000-0100-0000E0000000}">
      <text>
        <r>
          <rPr>
            <sz val="9"/>
            <color rgb="FF000000"/>
            <rFont val="Tahoma"/>
            <family val="2"/>
            <charset val="1"/>
          </rPr>
          <t>Discuss how a particular artistic technique might be implemented in a renderer.</t>
        </r>
      </text>
    </comment>
    <comment ref="E291" authorId="0" shapeId="0" xr:uid="{00000000-0006-0000-0100-0000E1000000}">
      <text>
        <r>
          <rPr>
            <sz val="9"/>
            <color rgb="FF000000"/>
            <rFont val="Tahoma"/>
            <family val="2"/>
            <charset val="1"/>
          </rPr>
          <t>Explain how to recognize the graphics techniques used to create a particular image.</t>
        </r>
      </text>
    </comment>
    <comment ref="E292" authorId="0" shapeId="0" xr:uid="{00000000-0006-0000-0100-0000E2000000}">
      <text>
        <r>
          <rPr>
            <sz val="9"/>
            <color rgb="FF000000"/>
            <rFont val="Tahoma"/>
            <family val="2"/>
            <charset val="1"/>
          </rPr>
          <t>Implement any of the specified graphics techniques using a primitive graphics system at the individual pixel level.</t>
        </r>
      </text>
    </comment>
    <comment ref="E293" authorId="0" shapeId="0" xr:uid="{00000000-0006-0000-0100-0000E3000000}">
      <text>
        <r>
          <rPr>
            <sz val="9"/>
            <color rgb="FF000000"/>
            <rFont val="Tahoma"/>
            <family val="2"/>
            <charset val="1"/>
          </rPr>
          <t>Implement a ray tracer for scenes using a simple (eg, Phong’s) BRDF plus reflection and refraction.</t>
        </r>
      </text>
    </comment>
    <comment ref="E296" authorId="0" shapeId="0" xr:uid="{00000000-0006-0000-0100-0000E4000000}">
      <text>
        <r>
          <rPr>
            <sz val="9"/>
            <color rgb="FF000000"/>
            <rFont val="Tahoma"/>
            <family val="2"/>
            <charset val="1"/>
          </rPr>
          <t>Compute the location and orientation of model parts using an forward kinematic approach.</t>
        </r>
      </text>
    </comment>
    <comment ref="E297" authorId="0" shapeId="0" xr:uid="{00000000-0006-0000-0100-0000E5000000}">
      <text>
        <r>
          <rPr>
            <sz val="9"/>
            <color rgb="FF000000"/>
            <rFont val="Tahoma"/>
            <family val="2"/>
            <charset val="1"/>
          </rPr>
          <t>Compute the orientation of articulated parts of a model from a location and orientation using an inverse kinematic approach.</t>
        </r>
      </text>
    </comment>
    <comment ref="E298" authorId="0" shapeId="0" xr:uid="{00000000-0006-0000-0100-0000E6000000}">
      <text>
        <r>
          <rPr>
            <sz val="9"/>
            <color rgb="FF000000"/>
            <rFont val="Tahoma"/>
            <family val="2"/>
            <charset val="1"/>
          </rPr>
          <t>Describe the tradeoffs in different representations of rotations.</t>
        </r>
      </text>
    </comment>
    <comment ref="E299" authorId="0" shapeId="0" xr:uid="{00000000-0006-0000-0100-0000E7000000}">
      <text>
        <r>
          <rPr>
            <sz val="9"/>
            <color rgb="FF000000"/>
            <rFont val="Tahoma"/>
            <family val="2"/>
            <charset val="1"/>
          </rPr>
          <t>Implement the spline interpolation method for producing in-between positions and orientations.</t>
        </r>
      </text>
    </comment>
    <comment ref="E300" authorId="0" shapeId="0" xr:uid="{00000000-0006-0000-0100-0000E8000000}">
      <text>
        <r>
          <rPr>
            <sz val="9"/>
            <color rgb="FF000000"/>
            <rFont val="Tahoma"/>
            <family val="2"/>
            <charset val="1"/>
          </rPr>
          <t>Implement algorithms for physical modeling of particle dynamics using simple Newtonian mechanics, for example Witkin &amp; Kass, snakes and worms, symplectic Euler, Stormer/Verlet, or midpoint Euler methods.</t>
        </r>
      </text>
    </comment>
    <comment ref="E301" authorId="0" shapeId="0" xr:uid="{00000000-0006-0000-0100-0000E9000000}">
      <text>
        <r>
          <rPr>
            <sz val="9"/>
            <color rgb="FF000000"/>
            <rFont val="Tahoma"/>
            <family val="2"/>
            <charset val="1"/>
          </rPr>
          <t>Discuss the basic ideas behind some methods for fluid dynamics for modeling ballistic trajectories, for example for splashes, dust, fire, or smoke.</t>
        </r>
      </text>
    </comment>
    <comment ref="E302" authorId="0" shapeId="0" xr:uid="{00000000-0006-0000-0100-0000EA000000}">
      <text>
        <r>
          <rPr>
            <sz val="9"/>
            <color rgb="FF000000"/>
            <rFont val="Tahoma"/>
            <family val="2"/>
            <charset val="1"/>
          </rPr>
          <t>Use common animation software to construct simple organic forms using metaball and skeleton.</t>
        </r>
      </text>
    </comment>
    <comment ref="E305" authorId="0" shapeId="0" xr:uid="{00000000-0006-0000-0100-0000EB000000}">
      <text>
        <r>
          <rPr>
            <sz val="9"/>
            <color rgb="FF000000"/>
            <rFont val="Tahoma"/>
            <family val="2"/>
            <charset val="1"/>
          </rPr>
          <t>Describe the basic algorithms for scalar and vector visualization.</t>
        </r>
      </text>
    </comment>
    <comment ref="E306" authorId="0" shapeId="0" xr:uid="{00000000-0006-0000-0100-0000EC000000}">
      <text>
        <r>
          <rPr>
            <sz val="9"/>
            <color rgb="FF000000"/>
            <rFont val="Tahoma"/>
            <family val="2"/>
            <charset val="1"/>
          </rPr>
          <t>Describe the tradeoffs of visualization algorithms in terms of accuracy and performance.</t>
        </r>
      </text>
    </comment>
    <comment ref="E307" authorId="0" shapeId="0" xr:uid="{00000000-0006-0000-0100-0000ED000000}">
      <text>
        <r>
          <rPr>
            <sz val="9"/>
            <color rgb="FF000000"/>
            <rFont val="Tahoma"/>
            <family val="2"/>
            <charset val="1"/>
          </rPr>
          <t>Propose a suitable visualization design for a particular combination of data characteristics and application tasks.</t>
        </r>
      </text>
    </comment>
    <comment ref="E308" authorId="0" shapeId="0" xr:uid="{00000000-0006-0000-0100-0000EE000000}">
      <text>
        <r>
          <rPr>
            <sz val="9"/>
            <color rgb="FF000000"/>
            <rFont val="Tahoma"/>
            <family val="2"/>
            <charset val="1"/>
          </rPr>
          <t>Analyze the effectiveness of a given visualization for a particular task.</t>
        </r>
      </text>
    </comment>
    <comment ref="E309" authorId="0" shapeId="0" xr:uid="{00000000-0006-0000-0100-0000EF000000}">
      <text>
        <r>
          <rPr>
            <sz val="9"/>
            <color rgb="FF000000"/>
            <rFont val="Tahoma"/>
            <family val="2"/>
            <charset val="1"/>
          </rPr>
          <t>Design a process to evaluate the utility of a visualization algorithm or system.</t>
        </r>
      </text>
    </comment>
    <comment ref="E310" authorId="0" shapeId="0" xr:uid="{00000000-0006-0000-0100-0000F0000000}">
      <text>
        <r>
          <rPr>
            <sz val="9"/>
            <color rgb="FF000000"/>
            <rFont val="Tahoma"/>
            <family val="2"/>
            <charset val="1"/>
          </rPr>
          <t>Recognize a variety of applications of visualization including representations of scientific, medical, and mathematical data; flow visualization; and spatial analysis.</t>
        </r>
      </text>
    </comment>
    <comment ref="E313" authorId="0" shapeId="0" xr:uid="{00000000-0006-0000-0100-0000F1000000}">
      <text>
        <r>
          <rPr>
            <sz val="9"/>
            <color rgb="FF000000"/>
            <rFont val="Tahoma"/>
            <family val="2"/>
            <charset val="1"/>
          </rPr>
          <t>Discuss why human-centered software development is important.</t>
        </r>
      </text>
    </comment>
    <comment ref="E314" authorId="0" shapeId="0" xr:uid="{00000000-0006-0000-0100-0000F2000000}">
      <text>
        <r>
          <rPr>
            <sz val="9"/>
            <color rgb="FF000000"/>
            <rFont val="Tahoma"/>
            <family val="2"/>
            <charset val="1"/>
          </rPr>
          <t>Summarize the basic precepts of psychological and social interaction.</t>
        </r>
      </text>
    </comment>
    <comment ref="E315" authorId="0" shapeId="0" xr:uid="{00000000-0006-0000-0100-0000F3000000}">
      <text>
        <r>
          <rPr>
            <sz val="9"/>
            <color rgb="FF000000"/>
            <rFont val="Tahoma"/>
            <family val="2"/>
            <charset val="1"/>
          </rPr>
          <t>Develop and use a conceptual vocabulary for analyzing human interaction with software: affordance, conceptual model, feedback, and so forth.</t>
        </r>
      </text>
    </comment>
    <comment ref="E316" authorId="0" shapeId="0" xr:uid="{00000000-0006-0000-0100-0000F4000000}">
      <text>
        <r>
          <rPr>
            <sz val="9"/>
            <color rgb="FF000000"/>
            <rFont val="Tahoma"/>
            <family val="2"/>
            <charset val="1"/>
          </rPr>
          <t>Define a user-centered design process that explicitly takes account of  the fact that the user is not like the developer or their acquaintances.</t>
        </r>
      </text>
    </comment>
    <comment ref="E317" authorId="0" shapeId="0" xr:uid="{00000000-0006-0000-0100-0000F5000000}">
      <text>
        <r>
          <rPr>
            <sz val="9"/>
            <color rgb="FF000000"/>
            <rFont val="Tahoma"/>
            <family val="2"/>
            <charset val="1"/>
          </rPr>
          <t>Create and conduct a simple usability test for an existing software application.</t>
        </r>
      </text>
    </comment>
    <comment ref="E320" authorId="0" shapeId="0" xr:uid="{00000000-0006-0000-0100-0000F6000000}">
      <text>
        <r>
          <rPr>
            <sz val="9"/>
            <color rgb="FF000000"/>
            <rFont val="Tahoma"/>
            <family val="2"/>
            <charset val="1"/>
          </rPr>
          <t>For an identified user group, undertake and document an analysis of their needs.</t>
        </r>
      </text>
    </comment>
    <comment ref="E321" authorId="0" shapeId="0" xr:uid="{00000000-0006-0000-0100-0000F7000000}">
      <text>
        <r>
          <rPr>
            <sz val="9"/>
            <color rgb="FF000000"/>
            <rFont val="Tahoma"/>
            <family val="2"/>
            <charset val="1"/>
          </rPr>
          <t>Create a simple application, together with help and documentation, that supports a graphical user interface.</t>
        </r>
      </text>
    </comment>
    <comment ref="E322" authorId="0" shapeId="0" xr:uid="{00000000-0006-0000-0100-0000F8000000}">
      <text>
        <r>
          <rPr>
            <sz val="9"/>
            <color rgb="FF000000"/>
            <rFont val="Tahoma"/>
            <family val="2"/>
            <charset val="1"/>
          </rPr>
          <t>Conduct a quantitative evaluation and discuss/report the results.</t>
        </r>
      </text>
    </comment>
    <comment ref="E323" authorId="0" shapeId="0" xr:uid="{00000000-0006-0000-0100-0000F9000000}">
      <text>
        <r>
          <rPr>
            <sz val="9"/>
            <color rgb="FF000000"/>
            <rFont val="Tahoma"/>
            <family val="2"/>
            <charset val="1"/>
          </rPr>
          <t>Discuss at least one national or international user interface design standard.</t>
        </r>
      </text>
    </comment>
    <comment ref="E326" authorId="0" shapeId="0" xr:uid="{00000000-0006-0000-0100-0000FA000000}">
      <text>
        <r>
          <rPr>
            <sz val="9"/>
            <color rgb="FF000000"/>
            <rFont val="Tahoma"/>
            <family val="2"/>
            <charset val="1"/>
          </rPr>
          <t>Explain the importance of Model-View controller to interface programming.</t>
        </r>
      </text>
    </comment>
    <comment ref="E327" authorId="0" shapeId="0" xr:uid="{00000000-0006-0000-0100-0000FB000000}">
      <text>
        <r>
          <rPr>
            <sz val="9"/>
            <color rgb="FF000000"/>
            <rFont val="Tahoma"/>
            <family val="2"/>
            <charset val="1"/>
          </rPr>
          <t>Create an application with a modern graphical user interface.</t>
        </r>
      </text>
    </comment>
    <comment ref="E328" authorId="0" shapeId="0" xr:uid="{00000000-0006-0000-0100-0000FC000000}">
      <text>
        <r>
          <rPr>
            <sz val="9"/>
            <color rgb="FF000000"/>
            <rFont val="Tahoma"/>
            <family val="2"/>
            <charset val="1"/>
          </rPr>
          <t>Identify commonalities and differences in UIs across different platforms.</t>
        </r>
      </text>
    </comment>
    <comment ref="E329" authorId="0" shapeId="0" xr:uid="{00000000-0006-0000-0100-0000FD000000}">
      <text>
        <r>
          <rPr>
            <sz val="9"/>
            <color rgb="FF000000"/>
            <rFont val="Tahoma"/>
            <family val="2"/>
            <charset val="1"/>
          </rPr>
          <t>Explain and use GUI programming concepts: event handling, constraint-based layout management, etc.</t>
        </r>
      </text>
    </comment>
    <comment ref="E332" authorId="0" shapeId="0" xr:uid="{00000000-0006-0000-0100-0000FE000000}">
      <text>
        <r>
          <rPr>
            <sz val="9"/>
            <color rgb="FF000000"/>
            <rFont val="Tahoma"/>
            <family val="2"/>
            <charset val="1"/>
          </rPr>
          <t>Explain how user-centred design complements other software process models.</t>
        </r>
      </text>
    </comment>
    <comment ref="E333" authorId="0" shapeId="0" xr:uid="{00000000-0006-0000-0100-0000FF000000}">
      <text>
        <r>
          <rPr>
            <sz val="9"/>
            <color rgb="FF000000"/>
            <rFont val="Tahoma"/>
            <family val="2"/>
            <charset val="1"/>
          </rPr>
          <t>Use lo-fi (low fidelity) prototyping techniques to gather, and report, user responses.</t>
        </r>
      </text>
    </comment>
    <comment ref="E334" authorId="0" shapeId="0" xr:uid="{00000000-0006-0000-0100-000000010000}">
      <text>
        <r>
          <rPr>
            <sz val="9"/>
            <color rgb="FF000000"/>
            <rFont val="Tahoma"/>
            <family val="2"/>
            <charset val="1"/>
          </rPr>
          <t>Choose appropriate methods to support the development of a specific UI.</t>
        </r>
      </text>
    </comment>
    <comment ref="E335" authorId="0" shapeId="0" xr:uid="{00000000-0006-0000-0100-000001010000}">
      <text>
        <r>
          <rPr>
            <sz val="9"/>
            <color rgb="FF000000"/>
            <rFont val="Tahoma"/>
            <family val="2"/>
            <charset val="1"/>
          </rPr>
          <t>Use a variety of techniques to evaluate a given UI.</t>
        </r>
      </text>
    </comment>
    <comment ref="E336" authorId="0" shapeId="0" xr:uid="{00000000-0006-0000-0100-000002010000}">
      <text>
        <r>
          <rPr>
            <sz val="9"/>
            <color rgb="FF000000"/>
            <rFont val="Tahoma"/>
            <family val="2"/>
            <charset val="1"/>
          </rPr>
          <t>Compare the constraints and benefits of different evaluative methods.</t>
        </r>
      </text>
    </comment>
    <comment ref="E339" authorId="0" shapeId="0" xr:uid="{00000000-0006-0000-0100-000003010000}">
      <text>
        <r>
          <rPr>
            <sz val="9"/>
            <color rgb="FF000000"/>
            <rFont val="Tahoma"/>
            <family val="2"/>
            <charset val="1"/>
          </rPr>
          <t>Describe when non-mouse interfaces are appropriate.</t>
        </r>
      </text>
    </comment>
    <comment ref="E340" authorId="0" shapeId="0" xr:uid="{00000000-0006-0000-0100-000004010000}">
      <text>
        <r>
          <rPr>
            <sz val="9"/>
            <color rgb="FF000000"/>
            <rFont val="Tahoma"/>
            <family val="2"/>
            <charset val="1"/>
          </rPr>
          <t>Understand the interaction possibilities beyond mouse-and-pointer interfaces.</t>
        </r>
      </text>
    </comment>
    <comment ref="E341" authorId="0" shapeId="0" xr:uid="{00000000-0006-0000-0100-000005010000}">
      <text>
        <r>
          <rPr>
            <sz val="9"/>
            <color rgb="FF000000"/>
            <rFont val="Tahoma"/>
            <family val="2"/>
            <charset val="1"/>
          </rPr>
          <t>Discuss the advantages (and disadvantages) of non-mouse interfaces.</t>
        </r>
      </text>
    </comment>
    <comment ref="E344" authorId="0" shapeId="0" xr:uid="{00000000-0006-0000-0100-000006010000}">
      <text>
        <r>
          <rPr>
            <sz val="9"/>
            <color rgb="FF000000"/>
            <rFont val="Tahoma"/>
            <family val="2"/>
            <charset val="1"/>
          </rPr>
          <t>Describe the difference between synchronous and asynchronous communication.</t>
        </r>
      </text>
    </comment>
    <comment ref="E345" authorId="0" shapeId="0" xr:uid="{00000000-0006-0000-0100-000007010000}">
      <text>
        <r>
          <rPr>
            <sz val="9"/>
            <color rgb="FF000000"/>
            <rFont val="Tahoma"/>
            <family val="2"/>
            <charset val="1"/>
          </rPr>
          <t>Compare the HCI issues in individual interaction with group interaction.</t>
        </r>
      </text>
    </comment>
    <comment ref="E346" authorId="0" shapeId="0" xr:uid="{00000000-0006-0000-0100-000008010000}">
      <text>
        <r>
          <rPr>
            <sz val="9"/>
            <color rgb="FF000000"/>
            <rFont val="Tahoma"/>
            <family val="2"/>
            <charset val="1"/>
          </rPr>
          <t>Discuss several issues of social concern raised by collaborative software.</t>
        </r>
      </text>
    </comment>
    <comment ref="E347" authorId="0" shapeId="0" xr:uid="{00000000-0006-0000-0100-000009010000}">
      <text>
        <r>
          <rPr>
            <sz val="9"/>
            <color rgb="FF000000"/>
            <rFont val="Tahoma"/>
            <family val="2"/>
            <charset val="1"/>
          </rPr>
          <t>Discuss the HCI issues in software that embodies human intention.</t>
        </r>
      </text>
    </comment>
    <comment ref="E350" authorId="0" shapeId="0" xr:uid="{00000000-0006-0000-0100-00000A010000}">
      <text>
        <r>
          <rPr>
            <sz val="9"/>
            <color rgb="FF000000"/>
            <rFont val="Tahoma"/>
            <family val="2"/>
            <charset val="1"/>
          </rPr>
          <t>Explain basic statistical concepts and their areas of application.</t>
        </r>
      </text>
    </comment>
    <comment ref="E351" authorId="0" shapeId="0" xr:uid="{00000000-0006-0000-0100-00000B010000}">
      <text>
        <r>
          <rPr>
            <sz val="9"/>
            <color rgb="FF000000"/>
            <rFont val="Tahoma"/>
            <family val="2"/>
            <charset val="1"/>
          </rPr>
          <t>Extract and articulate the statistical arguments used in papers that quantitatively report user studies.</t>
        </r>
      </text>
    </comment>
    <comment ref="E352" authorId="0" shapeId="0" xr:uid="{00000000-0006-0000-0100-00000C010000}">
      <text>
        <r>
          <rPr>
            <sz val="9"/>
            <color rgb="FF000000"/>
            <rFont val="Tahoma"/>
            <family val="2"/>
            <charset val="1"/>
          </rPr>
          <t>Design a user study that will yield quantitative results.</t>
        </r>
      </text>
    </comment>
    <comment ref="E353" authorId="0" shapeId="0" xr:uid="{00000000-0006-0000-0100-00000D010000}">
      <text>
        <r>
          <rPr>
            <sz val="9"/>
            <color rgb="FF000000"/>
            <rFont val="Tahoma"/>
            <family val="2"/>
            <charset val="1"/>
          </rPr>
          <t>Conduct and report on a study that utilizes both qualitative and quantitative evaluation.</t>
        </r>
      </text>
    </comment>
    <comment ref="E356" authorId="0" shapeId="0" xr:uid="{00000000-0006-0000-0100-00000E010000}">
      <text>
        <r>
          <rPr>
            <sz val="9"/>
            <color rgb="FF000000"/>
            <rFont val="Tahoma"/>
            <family val="2"/>
            <charset val="1"/>
          </rPr>
          <t>Explain the concepts of phishing and spear phishing, and how to recognize them.</t>
        </r>
      </text>
    </comment>
    <comment ref="E357" authorId="0" shapeId="0" xr:uid="{00000000-0006-0000-0100-00000F010000}">
      <text>
        <r>
          <rPr>
            <sz val="9"/>
            <color rgb="FF000000"/>
            <rFont val="Tahoma"/>
            <family val="2"/>
            <charset val="1"/>
          </rPr>
          <t>Describe the issues of trust in interface design with an example of a high and low trust system.</t>
        </r>
      </text>
    </comment>
    <comment ref="E358" authorId="0" shapeId="0" xr:uid="{00000000-0006-0000-0100-000010010000}">
      <text>
        <r>
          <rPr>
            <sz val="9"/>
            <color rgb="FF000000"/>
            <rFont val="Tahoma"/>
            <family val="2"/>
            <charset val="1"/>
          </rPr>
          <t>Design a user interface for a security mechanism.</t>
        </r>
      </text>
    </comment>
    <comment ref="E359" authorId="0" shapeId="0" xr:uid="{00000000-0006-0000-0100-000011010000}">
      <text>
        <r>
          <rPr>
            <sz val="9"/>
            <color rgb="FF000000"/>
            <rFont val="Tahoma"/>
            <family val="2"/>
            <charset val="1"/>
          </rPr>
          <t>Explain the concept of identity management and its importance.</t>
        </r>
      </text>
    </comment>
    <comment ref="E360" authorId="0" shapeId="0" xr:uid="{00000000-0006-0000-0100-000012010000}">
      <text>
        <r>
          <rPr>
            <sz val="9"/>
            <color rgb="FF000000"/>
            <rFont val="Tahoma"/>
            <family val="2"/>
            <charset val="1"/>
          </rPr>
          <t>Analyze a security policy and/or procedures to show where they consider, or fail to consider, human factors.</t>
        </r>
      </text>
    </comment>
    <comment ref="E363" authorId="0" shapeId="0" xr:uid="{00000000-0006-0000-0100-000013010000}">
      <text>
        <r>
          <rPr>
            <sz val="9"/>
            <color rgb="FF000000"/>
            <rFont val="Tahoma"/>
            <family val="2"/>
            <charset val="1"/>
          </rPr>
          <t>Explain what is meant by “HCI is a design-oriented discipline”.</t>
        </r>
      </text>
    </comment>
    <comment ref="E364" authorId="0" shapeId="0" xr:uid="{00000000-0006-0000-0100-000014010000}">
      <text>
        <r>
          <rPr>
            <sz val="9"/>
            <color rgb="FF000000"/>
            <rFont val="Tahoma"/>
            <family val="2"/>
            <charset val="1"/>
          </rPr>
          <t>Detail the processes of design appropriate to specific design orientations.</t>
        </r>
      </text>
    </comment>
    <comment ref="E365" authorId="0" shapeId="0" xr:uid="{00000000-0006-0000-0100-000015010000}">
      <text>
        <r>
          <rPr>
            <sz val="9"/>
            <color rgb="FF000000"/>
            <rFont val="Tahoma"/>
            <family val="2"/>
            <charset val="1"/>
          </rPr>
          <t>Apply a variety of design methods to a given problem.</t>
        </r>
      </text>
    </comment>
    <comment ref="E368" authorId="0" shapeId="0" xr:uid="{00000000-0006-0000-0100-000016010000}">
      <text>
        <r>
          <rPr>
            <sz val="9"/>
            <color rgb="FF000000"/>
            <rFont val="Tahoma"/>
            <family val="2"/>
            <charset val="1"/>
          </rPr>
          <t>Describe the optical model realized by a computer graphics system to synthesize stereoscopic view.</t>
        </r>
      </text>
    </comment>
    <comment ref="E369" authorId="0" shapeId="0" xr:uid="{00000000-0006-0000-0100-000017010000}">
      <text>
        <r>
          <rPr>
            <sz val="9"/>
            <color rgb="FF000000"/>
            <rFont val="Tahoma"/>
            <family val="2"/>
            <charset val="1"/>
          </rPr>
          <t>Describe the principles of different viewer tracking technologies.</t>
        </r>
      </text>
    </comment>
    <comment ref="E370" authorId="0" shapeId="0" xr:uid="{00000000-0006-0000-0100-000018010000}">
      <text>
        <r>
          <rPr>
            <sz val="9"/>
            <color rgb="FF000000"/>
            <rFont val="Tahoma"/>
            <family val="2"/>
            <charset val="1"/>
          </rPr>
          <t>Describe the differences between geometry- and image-based virtual reality.</t>
        </r>
      </text>
    </comment>
    <comment ref="E371" authorId="0" shapeId="0" xr:uid="{00000000-0006-0000-0100-000019010000}">
      <text>
        <r>
          <rPr>
            <sz val="9"/>
            <color rgb="FF000000"/>
            <rFont val="Tahoma"/>
            <family val="2"/>
            <charset val="1"/>
          </rPr>
          <t>Describe the issues of user action synchronization and data consistency in a networked environment.</t>
        </r>
      </text>
    </comment>
    <comment ref="E372" authorId="0" shapeId="0" xr:uid="{00000000-0006-0000-0100-00001A010000}">
      <text>
        <r>
          <rPr>
            <sz val="9"/>
            <color rgb="FF000000"/>
            <rFont val="Tahoma"/>
            <family val="2"/>
            <charset val="1"/>
          </rPr>
          <t>Determine the basic requirements on interface, hardware, and software configurations of a VR system for a specified application.</t>
        </r>
      </text>
    </comment>
    <comment ref="E373" authorId="0" shapeId="0" xr:uid="{00000000-0006-0000-0100-00001B010000}">
      <text>
        <r>
          <rPr>
            <sz val="9"/>
            <color rgb="FF000000"/>
            <rFont val="Tahoma"/>
            <family val="2"/>
            <charset val="1"/>
          </rPr>
          <t>Describe several possible uses for games engines, including their potential and their limitations.</t>
        </r>
      </text>
    </comment>
    <comment ref="E376" authorId="0" shapeId="0" xr:uid="{00000000-0006-0000-0100-00001C010000}">
      <text>
        <r>
          <rPr>
            <sz val="9"/>
            <color rgb="FF000000"/>
            <rFont val="Tahoma"/>
            <family val="2"/>
            <charset val="1"/>
          </rPr>
          <t>Analyze the tradeoffs of balancing key security properties (Confidentiality, Integrity, Availability).</t>
        </r>
      </text>
    </comment>
    <comment ref="E377" authorId="0" shapeId="0" xr:uid="{00000000-0006-0000-0100-00001D010000}">
      <text>
        <r>
          <rPr>
            <sz val="9"/>
            <color rgb="FF000000"/>
            <rFont val="Tahoma"/>
            <family val="2"/>
            <charset val="1"/>
          </rPr>
          <t>Describe the concepts of risk, threats, vulnerabilities and attack vectors (including the fact that there is no such thing as perfect security).</t>
        </r>
      </text>
    </comment>
    <comment ref="E378" authorId="0" shapeId="0" xr:uid="{00000000-0006-0000-0100-00001E010000}">
      <text>
        <r>
          <rPr>
            <sz val="9"/>
            <color rgb="FF000000"/>
            <rFont val="Tahoma"/>
            <family val="2"/>
            <charset val="1"/>
          </rPr>
          <t>Explain the concepts of authentication, authorization, access control.</t>
        </r>
      </text>
    </comment>
    <comment ref="E379" authorId="0" shapeId="0" xr:uid="{00000000-0006-0000-0100-00001F010000}">
      <text>
        <r>
          <rPr>
            <sz val="9"/>
            <color rgb="FF000000"/>
            <rFont val="Tahoma"/>
            <family val="2"/>
            <charset val="1"/>
          </rPr>
          <t>Explain the concept of trust and trustworthiness.</t>
        </r>
      </text>
    </comment>
    <comment ref="E380" authorId="0" shapeId="0" xr:uid="{00000000-0006-0000-0100-000020010000}">
      <text>
        <r>
          <rPr>
            <sz val="9"/>
            <color rgb="FF000000"/>
            <rFont val="Tahoma"/>
            <family val="2"/>
            <charset val="1"/>
          </rPr>
          <t>Recognize that there are important ethical issues to consider in computer security, including ethical issues associated with fixing or not fixing vulnerabilities and disclosing or not disclosing vulnerabilities.</t>
        </r>
      </text>
    </comment>
    <comment ref="E383" authorId="0" shapeId="0" xr:uid="{00000000-0006-0000-0100-000021010000}">
      <text>
        <r>
          <rPr>
            <sz val="9"/>
            <color rgb="FF000000"/>
            <rFont val="Tahoma"/>
            <family val="2"/>
            <charset val="1"/>
          </rPr>
          <t>Describe the principle of least privilege and isolation as applied to system design.</t>
        </r>
      </text>
    </comment>
    <comment ref="E384" authorId="0" shapeId="0" xr:uid="{00000000-0006-0000-0100-000022010000}">
      <text>
        <r>
          <rPr>
            <sz val="9"/>
            <color rgb="FF000000"/>
            <rFont val="Tahoma"/>
            <family val="2"/>
            <charset val="1"/>
          </rPr>
          <t>Summarize the principle of fail-safe and deny-by-default.</t>
        </r>
      </text>
    </comment>
    <comment ref="E385" authorId="0" shapeId="0" xr:uid="{00000000-0006-0000-0100-000023010000}">
      <text>
        <r>
          <rPr>
            <sz val="9"/>
            <color rgb="FF000000"/>
            <rFont val="Tahoma"/>
            <family val="2"/>
            <charset val="1"/>
          </rPr>
          <t>Discuss the implications of relying on open design or the secrecy of design for security.</t>
        </r>
      </text>
    </comment>
    <comment ref="E386" authorId="0" shapeId="0" xr:uid="{00000000-0006-0000-0100-000024010000}">
      <text>
        <r>
          <rPr>
            <sz val="9"/>
            <color rgb="FF000000"/>
            <rFont val="Tahoma"/>
            <family val="2"/>
            <charset val="1"/>
          </rPr>
          <t>Explain the goals of end-to-end data security.</t>
        </r>
      </text>
    </comment>
    <comment ref="E387" authorId="0" shapeId="0" xr:uid="{00000000-0006-0000-0100-000025010000}">
      <text>
        <r>
          <rPr>
            <sz val="9"/>
            <color rgb="FF000000"/>
            <rFont val="Tahoma"/>
            <family val="2"/>
            <charset val="1"/>
          </rPr>
          <t>Discuss the benefits of having multiple layers of defenses.</t>
        </r>
      </text>
    </comment>
    <comment ref="E388" authorId="0" shapeId="0" xr:uid="{00000000-0006-0000-0100-000026010000}">
      <text>
        <r>
          <rPr>
            <sz val="9"/>
            <color rgb="FF000000"/>
            <rFont val="Tahoma"/>
            <family val="2"/>
            <charset val="1"/>
          </rPr>
          <t>For each stage in the lifecycle of a product, describe what security considerations should be evaluated.</t>
        </r>
      </text>
    </comment>
    <comment ref="E389" authorId="0" shapeId="0" xr:uid="{00000000-0006-0000-0100-000027010000}">
      <text>
        <r>
          <rPr>
            <sz val="9"/>
            <color rgb="FF000000"/>
            <rFont val="Tahoma"/>
            <family val="2"/>
            <charset val="1"/>
          </rPr>
          <t>Describe the cost and tradeoffs associated with designing security into a product.</t>
        </r>
      </text>
    </comment>
    <comment ref="E390" authorId="0" shapeId="0" xr:uid="{00000000-0006-0000-0100-000028010000}">
      <text>
        <r>
          <rPr>
            <sz val="9"/>
            <color rgb="FF000000"/>
            <rFont val="Tahoma"/>
            <family val="2"/>
            <charset val="1"/>
          </rPr>
          <t>Describe the concept of mediation and the principle of complete mediation.</t>
        </r>
      </text>
    </comment>
    <comment ref="E391" authorId="0" shapeId="0" xr:uid="{00000000-0006-0000-0100-000029010000}">
      <text>
        <r>
          <rPr>
            <sz val="9"/>
            <color rgb="FF000000"/>
            <rFont val="Tahoma"/>
            <family val="2"/>
            <charset val="1"/>
          </rPr>
          <t>Be aware of standard components for security operations, instead of re-inventing fundamentals operations.</t>
        </r>
      </text>
    </comment>
    <comment ref="E392" authorId="0" shapeId="0" xr:uid="{00000000-0006-0000-0100-00002A010000}">
      <text>
        <r>
          <rPr>
            <sz val="9"/>
            <color rgb="FF000000"/>
            <rFont val="Tahoma"/>
            <family val="2"/>
            <charset val="1"/>
          </rPr>
          <t>Explain the concept of trusted computing including trusted computing base and attack surface and the principle of minimizing trusted computing base.</t>
        </r>
      </text>
    </comment>
    <comment ref="E393" authorId="0" shapeId="0" xr:uid="{00000000-0006-0000-0100-00002B010000}">
      <text>
        <r>
          <rPr>
            <sz val="9"/>
            <color rgb="FF000000"/>
            <rFont val="Tahoma"/>
            <family val="2"/>
            <charset val="1"/>
          </rPr>
          <t>Discuss the importance of usability in security mechanism design.</t>
        </r>
      </text>
    </comment>
    <comment ref="E394" authorId="0" shapeId="0" xr:uid="{00000000-0006-0000-0100-00002C010000}">
      <text>
        <r>
          <rPr>
            <sz val="9"/>
            <color rgb="FF000000"/>
            <rFont val="Tahoma"/>
            <family val="2"/>
            <charset val="1"/>
          </rPr>
          <t>Describe security issues that arise at boundaries between multiple components.</t>
        </r>
      </text>
    </comment>
    <comment ref="E395" authorId="0" shapeId="0" xr:uid="{00000000-0006-0000-0100-00002D010000}">
      <text>
        <r>
          <rPr>
            <sz val="9"/>
            <color rgb="FF000000"/>
            <rFont val="Tahoma"/>
            <family val="2"/>
            <charset val="1"/>
          </rPr>
          <t>Identify the different roles of prevention mechanisms and detection/deterrence mechanisms.</t>
        </r>
      </text>
    </comment>
    <comment ref="E398" authorId="0" shapeId="0" xr:uid="{00000000-0006-0000-0100-00002E010000}">
      <text>
        <r>
          <rPr>
            <sz val="9"/>
            <color rgb="FF000000"/>
            <rFont val="Tahoma"/>
            <family val="2"/>
            <charset val="1"/>
          </rPr>
          <t>Explain why input validation and data sanitization is necessary in the face of adversarial control of the input channel.</t>
        </r>
      </text>
    </comment>
    <comment ref="E399" authorId="0" shapeId="0" xr:uid="{00000000-0006-0000-0100-00002F010000}">
      <text>
        <r>
          <rPr>
            <sz val="9"/>
            <color rgb="FF000000"/>
            <rFont val="Tahoma"/>
            <family val="2"/>
            <charset val="1"/>
          </rPr>
          <t>Explain why you might choose to develop a program in a type-safe language like Java, in contrast to an unsafe programming language like C/C++.</t>
        </r>
      </text>
    </comment>
    <comment ref="E400" authorId="0" shapeId="0" xr:uid="{00000000-0006-0000-0100-000030010000}">
      <text>
        <r>
          <rPr>
            <sz val="9"/>
            <color rgb="FF000000"/>
            <rFont val="Tahoma"/>
            <family val="2"/>
            <charset val="1"/>
          </rPr>
          <t>Classify common input validation errors, and write correct input validation code.</t>
        </r>
      </text>
    </comment>
    <comment ref="E401" authorId="0" shapeId="0" xr:uid="{00000000-0006-0000-0100-000031010000}">
      <text>
        <r>
          <rPr>
            <sz val="9"/>
            <color rgb="FF000000"/>
            <rFont val="Tahoma"/>
            <family val="2"/>
            <charset val="1"/>
          </rPr>
          <t>Demonstrate using a high-level programming language how to prevent a race condition from occurring and how to handle an exception.</t>
        </r>
      </text>
    </comment>
    <comment ref="E402" authorId="0" shapeId="0" xr:uid="{00000000-0006-0000-0100-000032010000}">
      <text>
        <r>
          <rPr>
            <sz val="9"/>
            <color rgb="FF000000"/>
            <rFont val="Tahoma"/>
            <family val="2"/>
            <charset val="1"/>
          </rPr>
          <t>Demonstrate the identification and graceful handling of error conditions.</t>
        </r>
      </text>
    </comment>
    <comment ref="E403" authorId="0" shapeId="0" xr:uid="{00000000-0006-0000-0100-000033010000}">
      <text>
        <r>
          <rPr>
            <sz val="9"/>
            <color rgb="FF000000"/>
            <rFont val="Tahoma"/>
            <family val="2"/>
            <charset val="1"/>
          </rPr>
          <t>Explain the risks with misusing interfaces with third-party code and how to correctly use third-party code.</t>
        </r>
      </text>
    </comment>
    <comment ref="E404" authorId="0" shapeId="0" xr:uid="{00000000-0006-0000-0100-000034010000}">
      <text>
        <r>
          <rPr>
            <sz val="9"/>
            <color rgb="FF000000"/>
            <rFont val="Tahoma"/>
            <family val="2"/>
            <charset val="1"/>
          </rPr>
          <t>Discuss the need to update software to fix security vulnerabilities and the lifecycle management of the fix.</t>
        </r>
      </text>
    </comment>
    <comment ref="E405" authorId="0" shapeId="0" xr:uid="{00000000-0006-0000-0100-000035010000}">
      <text>
        <r>
          <rPr>
            <sz val="9"/>
            <color rgb="FF000000"/>
            <rFont val="Tahoma"/>
            <family val="2"/>
            <charset val="1"/>
          </rPr>
          <t>List examples of direct and indirect information flows.</t>
        </r>
      </text>
    </comment>
    <comment ref="E406" authorId="0" shapeId="0" xr:uid="{00000000-0006-0000-0100-000036010000}">
      <text>
        <r>
          <rPr>
            <sz val="9"/>
            <color rgb="FF000000"/>
            <rFont val="Tahoma"/>
            <family val="2"/>
            <charset val="1"/>
          </rPr>
          <t>Explain the role of random numbers in security, beyond just cryptography (eg password generation, randomized algorithms to avoid algorithmic denial of service attacks).</t>
        </r>
      </text>
    </comment>
    <comment ref="E407" authorId="0" shapeId="0" xr:uid="{00000000-0006-0000-0100-000037010000}">
      <text>
        <r>
          <rPr>
            <sz val="9"/>
            <color rgb="FF000000"/>
            <rFont val="Tahoma"/>
            <family val="2"/>
            <charset val="1"/>
          </rPr>
          <t>Explain the different types of mechanisms for detecting and mitigating data sanitization errors.</t>
        </r>
      </text>
    </comment>
    <comment ref="E408" authorId="0" shapeId="0" xr:uid="{00000000-0006-0000-0100-000038010000}">
      <text>
        <r>
          <rPr>
            <sz val="9"/>
            <color rgb="FF000000"/>
            <rFont val="Tahoma"/>
            <family val="2"/>
            <charset val="1"/>
          </rPr>
          <t>Demonstrate how programs are tested for input handling errors.</t>
        </r>
      </text>
    </comment>
    <comment ref="E409" authorId="0" shapeId="0" xr:uid="{00000000-0006-0000-0100-000039010000}">
      <text>
        <r>
          <rPr>
            <sz val="9"/>
            <color rgb="FF000000"/>
            <rFont val="Tahoma"/>
            <family val="2"/>
            <charset val="1"/>
          </rPr>
          <t>Use static and dynamic tools to identify programming faults.</t>
        </r>
      </text>
    </comment>
    <comment ref="E410" authorId="0" shapeId="0" xr:uid="{00000000-0006-0000-0100-00003A010000}">
      <text>
        <r>
          <rPr>
            <sz val="9"/>
            <color rgb="FF000000"/>
            <rFont val="Tahoma"/>
            <family val="2"/>
            <charset val="1"/>
          </rPr>
          <t>Describe how memory architecture is used to protect runtime attacks.</t>
        </r>
      </text>
    </comment>
    <comment ref="E413" authorId="0" shapeId="0" xr:uid="{00000000-0006-0000-0100-00003B010000}">
      <text>
        <r>
          <rPr>
            <sz val="9"/>
            <color rgb="FF000000"/>
            <rFont val="Tahoma"/>
            <family val="2"/>
            <charset val="1"/>
          </rPr>
          <t>Describe likely attacker types against a particular system.</t>
        </r>
      </text>
    </comment>
    <comment ref="E414" authorId="0" shapeId="0" xr:uid="{00000000-0006-0000-0100-00003C010000}">
      <text>
        <r>
          <rPr>
            <sz val="9"/>
            <color rgb="FF000000"/>
            <rFont val="Tahoma"/>
            <family val="2"/>
            <charset val="1"/>
          </rPr>
          <t>Discuss the limitations of malware countermeasures (eg, signature-based detection, behavioral detection).</t>
        </r>
      </text>
    </comment>
    <comment ref="E415" authorId="0" shapeId="0" xr:uid="{00000000-0006-0000-0100-00003D010000}">
      <text>
        <r>
          <rPr>
            <sz val="9"/>
            <color rgb="FF000000"/>
            <rFont val="Tahoma"/>
            <family val="2"/>
            <charset val="1"/>
          </rPr>
          <t>Identify instances of social engineering attacks and Denial of Service attacks.</t>
        </r>
      </text>
    </comment>
    <comment ref="E416" authorId="0" shapeId="0" xr:uid="{00000000-0006-0000-0100-00003E010000}">
      <text>
        <r>
          <rPr>
            <sz val="9"/>
            <color rgb="FF000000"/>
            <rFont val="Tahoma"/>
            <family val="2"/>
            <charset val="1"/>
          </rPr>
          <t>Discuss how Denial of Service attacks can be identified and mitigated.</t>
        </r>
      </text>
    </comment>
    <comment ref="E417" authorId="0" shapeId="0" xr:uid="{00000000-0006-0000-0100-00003F010000}">
      <text>
        <r>
          <rPr>
            <sz val="9"/>
            <color rgb="FF000000"/>
            <rFont val="Tahoma"/>
            <family val="2"/>
            <charset val="1"/>
          </rPr>
          <t>Describe risks to privacy and anonymity in commonly used applications.</t>
        </r>
      </text>
    </comment>
    <comment ref="E418" authorId="0" shapeId="0" xr:uid="{00000000-0006-0000-0100-000040010000}">
      <text>
        <r>
          <rPr>
            <sz val="9"/>
            <color rgb="FF000000"/>
            <rFont val="Tahoma"/>
            <family val="2"/>
            <charset val="1"/>
          </rPr>
          <t>Discuss the concepts of covert channels and other data leakage procedures.</t>
        </r>
      </text>
    </comment>
    <comment ref="E421" authorId="0" shapeId="0" xr:uid="{00000000-0006-0000-0100-000041010000}">
      <text>
        <r>
          <rPr>
            <sz val="9"/>
            <color rgb="FF000000"/>
            <rFont val="Tahoma"/>
            <family val="2"/>
            <charset val="1"/>
          </rPr>
          <t>Describe the different categories of network threats and attacks.</t>
        </r>
      </text>
    </comment>
    <comment ref="E422" authorId="0" shapeId="0" xr:uid="{00000000-0006-0000-0100-000042010000}">
      <text>
        <r>
          <rPr>
            <sz val="9"/>
            <color rgb="FF000000"/>
            <rFont val="Tahoma"/>
            <family val="2"/>
            <charset val="1"/>
          </rPr>
          <t>Describe the architecture for public and private key cryptography and how PKI supports network security.</t>
        </r>
      </text>
    </comment>
    <comment ref="E423" authorId="0" shapeId="0" xr:uid="{00000000-0006-0000-0100-000043010000}">
      <text>
        <r>
          <rPr>
            <sz val="9"/>
            <color rgb="FF000000"/>
            <rFont val="Tahoma"/>
            <family val="2"/>
            <charset val="1"/>
          </rPr>
          <t>Describe virtues and limitations of security technologies at each layer of the network stack.</t>
        </r>
      </text>
    </comment>
    <comment ref="E424" authorId="0" shapeId="0" xr:uid="{00000000-0006-0000-0100-000044010000}">
      <text>
        <r>
          <rPr>
            <sz val="9"/>
            <color rgb="FF000000"/>
            <rFont val="Tahoma"/>
            <family val="2"/>
            <charset val="1"/>
          </rPr>
          <t>Identify the appropriate defense mechanism(s) and its limitations given a network threat.</t>
        </r>
      </text>
    </comment>
    <comment ref="E425" authorId="0" shapeId="0" xr:uid="{00000000-0006-0000-0100-000045010000}">
      <text>
        <r>
          <rPr>
            <sz val="9"/>
            <color rgb="FF000000"/>
            <rFont val="Tahoma"/>
            <family val="2"/>
            <charset val="1"/>
          </rPr>
          <t>Discuss security properties and limitations of other  non-wired networks.</t>
        </r>
      </text>
    </comment>
    <comment ref="E426" authorId="0" shapeId="0" xr:uid="{00000000-0006-0000-0100-000046010000}">
      <text>
        <r>
          <rPr>
            <sz val="9"/>
            <color rgb="FF000000"/>
            <rFont val="Tahoma"/>
            <family val="2"/>
            <charset val="1"/>
          </rPr>
          <t>Identify the additional threats faced by non-wired networks.</t>
        </r>
      </text>
    </comment>
    <comment ref="E427" authorId="0" shapeId="0" xr:uid="{00000000-0006-0000-0100-000047010000}">
      <text>
        <r>
          <rPr>
            <sz val="9"/>
            <color rgb="FF000000"/>
            <rFont val="Tahoma"/>
            <family val="2"/>
            <charset val="1"/>
          </rPr>
          <t>Describe threats that can and cannot be protected against using secure communication channels.</t>
        </r>
      </text>
    </comment>
    <comment ref="E428" authorId="0" shapeId="0" xr:uid="{00000000-0006-0000-0100-000048010000}">
      <text>
        <r>
          <rPr>
            <sz val="9"/>
            <color rgb="FF000000"/>
            <rFont val="Tahoma"/>
            <family val="2"/>
            <charset val="1"/>
          </rPr>
          <t>Summarize defenses against network censorship.</t>
        </r>
      </text>
    </comment>
    <comment ref="E429" authorId="0" shapeId="0" xr:uid="{00000000-0006-0000-0100-000049010000}">
      <text>
        <r>
          <rPr>
            <sz val="9"/>
            <color rgb="FF000000"/>
            <rFont val="Tahoma"/>
            <family val="2"/>
            <charset val="1"/>
          </rPr>
          <t>Diagram a network for security.</t>
        </r>
      </text>
    </comment>
    <comment ref="E432" authorId="0" shapeId="0" xr:uid="{00000000-0006-0000-0100-00004A010000}">
      <text>
        <r>
          <rPr>
            <sz val="9"/>
            <color rgb="FF000000"/>
            <rFont val="Tahoma"/>
            <family val="2"/>
            <charset val="1"/>
          </rPr>
          <t>Describe the purpose of Cryptography and list ways it is used in data communications.</t>
        </r>
      </text>
    </comment>
    <comment ref="E433" authorId="0" shapeId="0" xr:uid="{00000000-0006-0000-0100-00004B010000}">
      <text>
        <r>
          <rPr>
            <sz val="9"/>
            <color rgb="FF000000"/>
            <rFont val="Tahoma"/>
            <family val="2"/>
            <charset val="1"/>
          </rPr>
          <t>Define the following terms: Cipher, Cryptanalysis, Cryptographic Algorithm, and Cryptology and describe the two basic methods (ciphers) for transforming plain text in cipher text.</t>
        </r>
      </text>
    </comment>
    <comment ref="E434" authorId="0" shapeId="0" xr:uid="{00000000-0006-0000-0100-00004C010000}">
      <text>
        <r>
          <rPr>
            <sz val="9"/>
            <color rgb="FF000000"/>
            <rFont val="Tahoma"/>
            <family val="2"/>
            <charset val="1"/>
          </rPr>
          <t>Discuss the importance of prime numbers in cryptography and explain their use in cryptographic algorithms.</t>
        </r>
      </text>
    </comment>
    <comment ref="E435" authorId="0" shapeId="0" xr:uid="{00000000-0006-0000-0100-00004D010000}">
      <text>
        <r>
          <rPr>
            <sz val="9"/>
            <color rgb="FF000000"/>
            <rFont val="Tahoma"/>
            <family val="2"/>
            <charset val="1"/>
          </rPr>
          <t>Explain how Public Key Infrastructure supports digital signing and encryption and discuss the limitations/vulnerabilities.</t>
        </r>
      </text>
    </comment>
    <comment ref="E436" authorId="0" shapeId="0" xr:uid="{00000000-0006-0000-0100-00004E010000}">
      <text>
        <r>
          <rPr>
            <sz val="9"/>
            <color rgb="FF000000"/>
            <rFont val="Tahoma"/>
            <family val="2"/>
            <charset val="1"/>
          </rPr>
          <t>Use cryptographic primitives and their basic properties.</t>
        </r>
      </text>
    </comment>
    <comment ref="E437" authorId="0" shapeId="0" xr:uid="{00000000-0006-0000-0100-00004F010000}">
      <text>
        <r>
          <rPr>
            <sz val="9"/>
            <color rgb="FF000000"/>
            <rFont val="Tahoma"/>
            <family val="2"/>
            <charset val="1"/>
          </rPr>
          <t>Illustrate how to measure entropy and how to generate cryptographic randomness.</t>
        </r>
      </text>
    </comment>
    <comment ref="E438" authorId="0" shapeId="0" xr:uid="{00000000-0006-0000-0100-000050010000}">
      <text>
        <r>
          <rPr>
            <sz val="9"/>
            <color rgb="FF000000"/>
            <rFont val="Tahoma"/>
            <family val="2"/>
            <charset val="1"/>
          </rPr>
          <t>Use public-key primitives and their applications.</t>
        </r>
      </text>
    </comment>
    <comment ref="E439" authorId="0" shapeId="0" xr:uid="{00000000-0006-0000-0100-000051010000}">
      <text>
        <r>
          <rPr>
            <sz val="9"/>
            <color rgb="FF000000"/>
            <rFont val="Tahoma"/>
            <family val="2"/>
            <charset val="1"/>
          </rPr>
          <t>Explain how key exchange protocols work and how they fail.</t>
        </r>
      </text>
    </comment>
    <comment ref="E440" authorId="0" shapeId="0" xr:uid="{00000000-0006-0000-0100-000052010000}">
      <text>
        <r>
          <rPr>
            <sz val="9"/>
            <color rgb="FF000000"/>
            <rFont val="Tahoma"/>
            <family val="2"/>
            <charset val="1"/>
          </rPr>
          <t>Discuss cryptographic protocols and their properties.</t>
        </r>
      </text>
    </comment>
    <comment ref="E441" authorId="0" shapeId="0" xr:uid="{00000000-0006-0000-0100-000053010000}">
      <text>
        <r>
          <rPr>
            <sz val="9"/>
            <color rgb="FF000000"/>
            <rFont val="Tahoma"/>
            <family val="2"/>
            <charset val="1"/>
          </rPr>
          <t>Describe real-world applications of cryptographic primitives and protocols.</t>
        </r>
      </text>
    </comment>
    <comment ref="E442" authorId="0" shapeId="0" xr:uid="{00000000-0006-0000-0100-000054010000}">
      <text>
        <r>
          <rPr>
            <sz val="9"/>
            <color rgb="FF000000"/>
            <rFont val="Tahoma"/>
            <family val="2"/>
            <charset val="1"/>
          </rPr>
          <t>Summarize precise security definitions, attacker capabilities and goals.</t>
        </r>
      </text>
    </comment>
    <comment ref="E443" authorId="0" shapeId="0" xr:uid="{00000000-0006-0000-0100-000055010000}">
      <text>
        <r>
          <rPr>
            <sz val="9"/>
            <color rgb="FF000000"/>
            <rFont val="Tahoma"/>
            <family val="2"/>
            <charset val="1"/>
          </rPr>
          <t>Apply appropriate known cryptographic techniques for a given scenario.</t>
        </r>
      </text>
    </comment>
    <comment ref="E444" authorId="0" shapeId="0" xr:uid="{00000000-0006-0000-0100-000056010000}">
      <text>
        <r>
          <rPr>
            <sz val="9"/>
            <color rgb="FF000000"/>
            <rFont val="Tahoma"/>
            <family val="2"/>
            <charset val="1"/>
          </rPr>
          <t>Appreciate the dangers of inventing one’s own cryptographic methods.</t>
        </r>
      </text>
    </comment>
    <comment ref="E445" authorId="0" shapeId="0" xr:uid="{00000000-0006-0000-0100-000057010000}">
      <text>
        <r>
          <rPr>
            <sz val="9"/>
            <color rgb="FF000000"/>
            <rFont val="Tahoma"/>
            <family val="2"/>
            <charset val="1"/>
          </rPr>
          <t>Describe quantum cryptography and the impact of quantum computing on cryptographic algorithms.</t>
        </r>
      </text>
    </comment>
    <comment ref="E448" authorId="0" shapeId="0" xr:uid="{00000000-0006-0000-0100-000058010000}">
      <text>
        <r>
          <rPr>
            <sz val="9"/>
            <color rgb="FF000000"/>
            <rFont val="Tahoma"/>
            <family val="2"/>
            <charset val="1"/>
          </rPr>
          <t>Describe the browser security model including same-origin policy and threat models in web security.</t>
        </r>
      </text>
    </comment>
    <comment ref="E449" authorId="0" shapeId="0" xr:uid="{00000000-0006-0000-0100-000059010000}">
      <text>
        <r>
          <rPr>
            <sz val="9"/>
            <color rgb="FF000000"/>
            <rFont val="Tahoma"/>
            <family val="2"/>
            <charset val="1"/>
          </rPr>
          <t>Discuss the concept of web sessions, secure communication channels such as TLS and importance of secure certificates, authentication including single sign-on such as OAuth and SAML.</t>
        </r>
      </text>
    </comment>
    <comment ref="E450" authorId="0" shapeId="0" xr:uid="{00000000-0006-0000-0100-00005A010000}">
      <text>
        <r>
          <rPr>
            <sz val="9"/>
            <color rgb="FF000000"/>
            <rFont val="Tahoma"/>
            <family val="2"/>
            <charset val="1"/>
          </rPr>
          <t>Investigate common types of vulnerabilities and attacks in web applications, and defenses against them.</t>
        </r>
      </text>
    </comment>
    <comment ref="E451" authorId="0" shapeId="0" xr:uid="{00000000-0006-0000-0100-00005B010000}">
      <text>
        <r>
          <rPr>
            <sz val="9"/>
            <color rgb="FF000000"/>
            <rFont val="Tahoma"/>
            <family val="2"/>
            <charset val="1"/>
          </rPr>
          <t>Use client-side security capabilities.</t>
        </r>
      </text>
    </comment>
    <comment ref="E454" authorId="0" shapeId="0" xr:uid="{00000000-0006-0000-0100-00005C010000}">
      <text>
        <r>
          <rPr>
            <sz val="9"/>
            <color rgb="FF000000"/>
            <rFont val="Tahoma"/>
            <family val="2"/>
            <charset val="1"/>
          </rPr>
          <t>Explain the concept of code integrity and code signing and the scope it applies to.</t>
        </r>
      </text>
    </comment>
    <comment ref="E455" authorId="0" shapeId="0" xr:uid="{00000000-0006-0000-0100-00005D010000}">
      <text>
        <r>
          <rPr>
            <sz val="9"/>
            <color rgb="FF000000"/>
            <rFont val="Tahoma"/>
            <family val="2"/>
            <charset val="1"/>
          </rPr>
          <t>Discuss the concept of root of trust and the process of secure boot and secure loading.</t>
        </r>
      </text>
    </comment>
    <comment ref="E456" authorId="0" shapeId="0" xr:uid="{00000000-0006-0000-0100-00005E010000}">
      <text>
        <r>
          <rPr>
            <sz val="9"/>
            <color rgb="FF000000"/>
            <rFont val="Tahoma"/>
            <family val="2"/>
            <charset val="1"/>
          </rPr>
          <t>Describe the mechanism of remote attestation of system integrity.</t>
        </r>
      </text>
    </comment>
    <comment ref="E457" authorId="0" shapeId="0" xr:uid="{00000000-0006-0000-0100-00005F010000}">
      <text>
        <r>
          <rPr>
            <sz val="9"/>
            <color rgb="FF000000"/>
            <rFont val="Tahoma"/>
            <family val="2"/>
            <charset val="1"/>
          </rPr>
          <t>Summarize the goals and key primitives of TPM.</t>
        </r>
      </text>
    </comment>
    <comment ref="E458" authorId="0" shapeId="0" xr:uid="{00000000-0006-0000-0100-000060010000}">
      <text>
        <r>
          <rPr>
            <sz val="9"/>
            <color rgb="FF000000"/>
            <rFont val="Tahoma"/>
            <family val="2"/>
            <charset val="1"/>
          </rPr>
          <t>Identify the threats of plugging peripherals into a device.</t>
        </r>
      </text>
    </comment>
    <comment ref="E459" authorId="0" shapeId="0" xr:uid="{00000000-0006-0000-0100-000061010000}">
      <text>
        <r>
          <rPr>
            <sz val="9"/>
            <color rgb="FF000000"/>
            <rFont val="Tahoma"/>
            <family val="2"/>
            <charset val="1"/>
          </rPr>
          <t>Identify physical attacks and countermeasures.</t>
        </r>
      </text>
    </comment>
    <comment ref="E460" authorId="0" shapeId="0" xr:uid="{00000000-0006-0000-0100-000062010000}">
      <text>
        <r>
          <rPr>
            <sz val="9"/>
            <color rgb="FF000000"/>
            <rFont val="Tahoma"/>
            <family val="2"/>
            <charset val="1"/>
          </rPr>
          <t>Identify attacks on non-PC hardware platforms.</t>
        </r>
      </text>
    </comment>
    <comment ref="E461" authorId="0" shapeId="0" xr:uid="{00000000-0006-0000-0100-000063010000}">
      <text>
        <r>
          <rPr>
            <sz val="9"/>
            <color rgb="FF000000"/>
            <rFont val="Tahoma"/>
            <family val="2"/>
            <charset val="1"/>
          </rPr>
          <t>Discuss the concept and importance of trusted path.</t>
        </r>
      </text>
    </comment>
    <comment ref="E464" authorId="0" shapeId="0" xr:uid="{00000000-0006-0000-0100-000064010000}">
      <text>
        <r>
          <rPr>
            <sz val="9"/>
            <color rgb="FF000000"/>
            <rFont val="Tahoma"/>
            <family val="2"/>
            <charset val="1"/>
          </rPr>
          <t>Describe the concept of privacy including personally private information, potential violations of privacy due to security mechanisms, and describe how privacy protection mechanisms run in conflict with security mechanisms.</t>
        </r>
      </text>
    </comment>
    <comment ref="E465" authorId="0" shapeId="0" xr:uid="{00000000-0006-0000-0100-000065010000}">
      <text>
        <r>
          <rPr>
            <sz val="9"/>
            <color rgb="FF000000"/>
            <rFont val="Tahoma"/>
            <family val="2"/>
            <charset val="1"/>
          </rPr>
          <t>Describe how an attacker can infer a secret by interacting with a database.</t>
        </r>
      </text>
    </comment>
    <comment ref="E466" authorId="0" shapeId="0" xr:uid="{00000000-0006-0000-0100-000066010000}">
      <text>
        <r>
          <rPr>
            <sz val="9"/>
            <color rgb="FF000000"/>
            <rFont val="Tahoma"/>
            <family val="2"/>
            <charset val="1"/>
          </rPr>
          <t>Explain how to set a data backup policy or password refresh policy.</t>
        </r>
      </text>
    </comment>
    <comment ref="E467" authorId="0" shapeId="0" xr:uid="{00000000-0006-0000-0100-000067010000}">
      <text>
        <r>
          <rPr>
            <sz val="9"/>
            <color rgb="FF000000"/>
            <rFont val="Tahoma"/>
            <family val="2"/>
            <charset val="1"/>
          </rPr>
          <t>Discuss how to set a breach disclosure policy.</t>
        </r>
      </text>
    </comment>
    <comment ref="E468" authorId="0" shapeId="0" xr:uid="{00000000-0006-0000-0100-000068010000}">
      <text>
        <r>
          <rPr>
            <sz val="9"/>
            <color rgb="FF000000"/>
            <rFont val="Tahoma"/>
            <family val="2"/>
            <charset val="1"/>
          </rPr>
          <t>Describe the consequences of data retention policies.</t>
        </r>
      </text>
    </comment>
    <comment ref="E469" authorId="0" shapeId="0" xr:uid="{00000000-0006-0000-0100-000069010000}">
      <text>
        <r>
          <rPr>
            <sz val="9"/>
            <color rgb="FF000000"/>
            <rFont val="Tahoma"/>
            <family val="2"/>
            <charset val="1"/>
          </rPr>
          <t>Identify the risks of relying on outsourced manufacturing.</t>
        </r>
      </text>
    </comment>
    <comment ref="E470" authorId="0" shapeId="0" xr:uid="{00000000-0006-0000-0100-00006A010000}">
      <text>
        <r>
          <rPr>
            <sz val="9"/>
            <color rgb="FF000000"/>
            <rFont val="Tahoma"/>
            <family val="2"/>
            <charset val="1"/>
          </rPr>
          <t>Identify the risks and benefits of outsourcing to the cloud.</t>
        </r>
      </text>
    </comment>
    <comment ref="E473" authorId="0" shapeId="0" xr:uid="{00000000-0006-0000-0100-00006B010000}">
      <text>
        <r>
          <rPr>
            <sz val="9"/>
            <color rgb="FF000000"/>
            <rFont val="Tahoma"/>
            <family val="2"/>
            <charset val="1"/>
          </rPr>
          <t>Describe what is a Digital Investigation is, the sources of digital evidence, and the limitations of forensics.</t>
        </r>
      </text>
    </comment>
    <comment ref="E474" authorId="0" shapeId="0" xr:uid="{00000000-0006-0000-0100-00006C010000}">
      <text>
        <r>
          <rPr>
            <sz val="9"/>
            <color rgb="FF000000"/>
            <rFont val="Tahoma"/>
            <family val="2"/>
            <charset val="1"/>
          </rPr>
          <t>Explain how to design software to support forensics.</t>
        </r>
      </text>
    </comment>
    <comment ref="E475" authorId="0" shapeId="0" xr:uid="{00000000-0006-0000-0100-00006D010000}">
      <text>
        <r>
          <rPr>
            <sz val="9"/>
            <color rgb="FF000000"/>
            <rFont val="Tahoma"/>
            <family val="2"/>
            <charset val="1"/>
          </rPr>
          <t>Describe the legal requirements for use of seized data.</t>
        </r>
      </text>
    </comment>
    <comment ref="E476" authorId="0" shapeId="0" xr:uid="{00000000-0006-0000-0100-00006E010000}">
      <text>
        <r>
          <rPr>
            <sz val="9"/>
            <color rgb="FF000000"/>
            <rFont val="Tahoma"/>
            <family val="2"/>
            <charset val="1"/>
          </rPr>
          <t>Describe the process of evidence seizure from the time when the requirement was identified to the disposition of the data.</t>
        </r>
      </text>
    </comment>
    <comment ref="E477" authorId="0" shapeId="0" xr:uid="{00000000-0006-0000-0100-00006F010000}">
      <text>
        <r>
          <rPr>
            <sz val="9"/>
            <color rgb="FF000000"/>
            <rFont val="Tahoma"/>
            <family val="2"/>
            <charset val="1"/>
          </rPr>
          <t>Describe how data collection is accomplished and the proper storage of the original and forensics copy.</t>
        </r>
      </text>
    </comment>
    <comment ref="E478" authorId="0" shapeId="0" xr:uid="{00000000-0006-0000-0100-000070010000}">
      <text>
        <r>
          <rPr>
            <sz val="9"/>
            <color rgb="FF000000"/>
            <rFont val="Tahoma"/>
            <family val="2"/>
            <charset val="1"/>
          </rPr>
          <t>Conduct data collection on a hard drive.</t>
        </r>
      </text>
    </comment>
    <comment ref="E479" authorId="0" shapeId="0" xr:uid="{00000000-0006-0000-0100-000071010000}">
      <text>
        <r>
          <rPr>
            <sz val="9"/>
            <color rgb="FF000000"/>
            <rFont val="Tahoma"/>
            <family val="2"/>
            <charset val="1"/>
          </rPr>
          <t>Describe a person’s responsibility and liability while testifying as a forensics examiner.</t>
        </r>
      </text>
    </comment>
    <comment ref="E480" authorId="0" shapeId="0" xr:uid="{00000000-0006-0000-0100-000072010000}">
      <text>
        <r>
          <rPr>
            <sz val="9"/>
            <color rgb="FF000000"/>
            <rFont val="Tahoma"/>
            <family val="2"/>
            <charset val="1"/>
          </rPr>
          <t>Recover data based on a given search term from an imaged system.</t>
        </r>
      </text>
    </comment>
    <comment ref="E481" authorId="0" shapeId="0" xr:uid="{00000000-0006-0000-0100-000073010000}">
      <text>
        <r>
          <rPr>
            <sz val="9"/>
            <color rgb="FF000000"/>
            <rFont val="Tahoma"/>
            <family val="2"/>
            <charset val="1"/>
          </rPr>
          <t>Reconstruct application history from application artifacts.</t>
        </r>
      </text>
    </comment>
    <comment ref="E482" authorId="0" shapeId="0" xr:uid="{00000000-0006-0000-0100-000074010000}">
      <text>
        <r>
          <rPr>
            <sz val="9"/>
            <color rgb="FF000000"/>
            <rFont val="Tahoma"/>
            <family val="2"/>
            <charset val="1"/>
          </rPr>
          <t>Reconstruct web browsing history from web artifacts.</t>
        </r>
      </text>
    </comment>
    <comment ref="E483" authorId="0" shapeId="0" xr:uid="{00000000-0006-0000-0100-000075010000}">
      <text>
        <r>
          <rPr>
            <sz val="9"/>
            <color rgb="FF000000"/>
            <rFont val="Tahoma"/>
            <family val="2"/>
            <charset val="1"/>
          </rPr>
          <t>Capture and interpret network traffic.</t>
        </r>
      </text>
    </comment>
    <comment ref="E484" authorId="0" shapeId="0" xr:uid="{00000000-0006-0000-0100-000076010000}">
      <text>
        <r>
          <rPr>
            <sz val="9"/>
            <color rgb="FF000000"/>
            <rFont val="Tahoma"/>
            <family val="2"/>
            <charset val="1"/>
          </rPr>
          <t>Discuss the challenges associated with mobile device forensics.</t>
        </r>
      </text>
    </comment>
    <comment ref="E485" authorId="0" shapeId="0" xr:uid="{00000000-0006-0000-0100-000077010000}">
      <text>
        <r>
          <rPr>
            <sz val="9"/>
            <color rgb="FF000000"/>
            <rFont val="Tahoma"/>
            <family val="2"/>
            <charset val="1"/>
          </rPr>
          <t>Inspect a system (network, computer, or application) for the presence of malware or malicious activity.</t>
        </r>
      </text>
    </comment>
    <comment ref="E486" authorId="0" shapeId="0" xr:uid="{00000000-0006-0000-0100-000078010000}">
      <text>
        <r>
          <rPr>
            <sz val="9"/>
            <color rgb="FF000000"/>
            <rFont val="Tahoma"/>
            <family val="2"/>
            <charset val="1"/>
          </rPr>
          <t>Apply forensics tools to investigate security breaches.</t>
        </r>
      </text>
    </comment>
    <comment ref="E487" authorId="0" shapeId="0" xr:uid="{00000000-0006-0000-0100-000079010000}">
      <text>
        <r>
          <rPr>
            <sz val="9"/>
            <color rgb="FF000000"/>
            <rFont val="Tahoma"/>
            <family val="2"/>
            <charset val="1"/>
          </rPr>
          <t>Identify anti-forensic methods.</t>
        </r>
      </text>
    </comment>
    <comment ref="E490" authorId="0" shapeId="0" xr:uid="{00000000-0006-0000-0100-00007A010000}">
      <text>
        <r>
          <rPr>
            <sz val="9"/>
            <color rgb="FF000000"/>
            <rFont val="Tahoma"/>
            <family val="2"/>
            <charset val="1"/>
          </rPr>
          <t>Describe the requirements for integrating security into the SDL.</t>
        </r>
      </text>
    </comment>
    <comment ref="E491" authorId="0" shapeId="0" xr:uid="{00000000-0006-0000-0100-00007B010000}">
      <text>
        <r>
          <rPr>
            <sz val="9"/>
            <color rgb="FF000000"/>
            <rFont val="Tahoma"/>
            <family val="2"/>
            <charset val="1"/>
          </rPr>
          <t>Apply the concepts of the Design Principles for Protection Mechanisms, the Principles for Software Security (Viega and McGraw), and the Principles for Secure Design (Morrie Gasser) on a software development project.</t>
        </r>
      </text>
    </comment>
    <comment ref="E492" authorId="0" shapeId="0" xr:uid="{00000000-0006-0000-0100-00007C010000}">
      <text>
        <r>
          <rPr>
            <sz val="9"/>
            <color rgb="FF000000"/>
            <rFont val="Tahoma"/>
            <family val="2"/>
            <charset val="1"/>
          </rPr>
          <t>Develop specifications for a software development effort that fully specify functional requirements and identifies the expected execution paths.</t>
        </r>
      </text>
    </comment>
    <comment ref="E493" authorId="0" shapeId="0" xr:uid="{00000000-0006-0000-0100-00007D010000}">
      <text>
        <r>
          <rPr>
            <sz val="9"/>
            <color rgb="FF000000"/>
            <rFont val="Tahoma"/>
            <family val="2"/>
            <charset val="1"/>
          </rPr>
          <t>Describe software development best practices for minimizing vulnerabilities in programming code.</t>
        </r>
      </text>
    </comment>
    <comment ref="E494" authorId="0" shapeId="0" xr:uid="{00000000-0006-0000-0100-00007E010000}">
      <text>
        <r>
          <rPr>
            <sz val="9"/>
            <color rgb="FF000000"/>
            <rFont val="Tahoma"/>
            <family val="2"/>
            <charset val="1"/>
          </rPr>
          <t>Conduct a security verification and assessment (static and dynamic) of a software application.</t>
        </r>
      </text>
    </comment>
    <comment ref="E497" authorId="0" shapeId="0" xr:uid="{00000000-0006-0000-0100-00007F010000}">
      <text>
        <r>
          <rPr>
            <sz val="9"/>
            <color rgb="FF000000"/>
            <rFont val="Tahoma"/>
            <family val="2"/>
            <charset val="1"/>
          </rPr>
          <t>Describe how humans gain access to information and data to support their needs.</t>
        </r>
      </text>
    </comment>
    <comment ref="E498" authorId="0" shapeId="0" xr:uid="{00000000-0006-0000-0100-000080010000}">
      <text>
        <r>
          <rPr>
            <sz val="9"/>
            <color rgb="FF000000"/>
            <rFont val="Tahoma"/>
            <family val="2"/>
            <charset val="1"/>
          </rPr>
          <t>Describe the advantages and disadvantages of central organizational control over data.</t>
        </r>
      </text>
    </comment>
    <comment ref="E499" authorId="0" shapeId="0" xr:uid="{00000000-0006-0000-0100-000081010000}">
      <text>
        <r>
          <rPr>
            <sz val="9"/>
            <color rgb="FF000000"/>
            <rFont val="Tahoma"/>
            <family val="2"/>
            <charset val="1"/>
          </rPr>
          <t>Identify the careers/roles associated with information management (eg, database administrator, data modeler, application developer, end-user).</t>
        </r>
      </text>
    </comment>
    <comment ref="E500" authorId="0" shapeId="0" xr:uid="{00000000-0006-0000-0100-000082010000}">
      <text>
        <r>
          <rPr>
            <sz val="9"/>
            <color rgb="FF000000"/>
            <rFont val="Tahoma"/>
            <family val="2"/>
            <charset val="1"/>
          </rPr>
          <t>Compare and contrast information with data and knowledge.</t>
        </r>
      </text>
    </comment>
    <comment ref="E501" authorId="0" shapeId="0" xr:uid="{00000000-0006-0000-0100-000083010000}">
      <text>
        <r>
          <rPr>
            <sz val="9"/>
            <color rgb="FF000000"/>
            <rFont val="Tahoma"/>
            <family val="2"/>
            <charset val="1"/>
          </rPr>
          <t>Demonstrate uses of explicitly stored metadata/schema associated with data.</t>
        </r>
      </text>
    </comment>
    <comment ref="E502" authorId="0" shapeId="0" xr:uid="{00000000-0006-0000-0100-000084010000}">
      <text>
        <r>
          <rPr>
            <sz val="9"/>
            <color rgb="FF000000"/>
            <rFont val="Tahoma"/>
            <family val="2"/>
            <charset val="1"/>
          </rPr>
          <t>Identify issues of data persistence for an organization.</t>
        </r>
      </text>
    </comment>
    <comment ref="E503" authorId="0" shapeId="0" xr:uid="{00000000-0006-0000-0100-000085010000}">
      <text>
        <r>
          <rPr>
            <sz val="9"/>
            <color rgb="FF000000"/>
            <rFont val="Tahoma"/>
            <family val="2"/>
            <charset val="1"/>
          </rPr>
          <t>Critique an information application with regard to satisfying user information needs.</t>
        </r>
      </text>
    </comment>
    <comment ref="E504" authorId="0" shapeId="0" xr:uid="{00000000-0006-0000-0100-000086010000}">
      <text>
        <r>
          <rPr>
            <sz val="9"/>
            <color rgb="FF000000"/>
            <rFont val="Tahoma"/>
            <family val="2"/>
            <charset val="1"/>
          </rPr>
          <t>Explain uses of declarative queries.</t>
        </r>
      </text>
    </comment>
    <comment ref="E505" authorId="0" shapeId="0" xr:uid="{00000000-0006-0000-0100-000087010000}">
      <text>
        <r>
          <rPr>
            <sz val="9"/>
            <color rgb="FF000000"/>
            <rFont val="Tahoma"/>
            <family val="2"/>
            <charset val="1"/>
          </rPr>
          <t>Give a declarative version for a navigational query.</t>
        </r>
      </text>
    </comment>
    <comment ref="E506" authorId="0" shapeId="0" xr:uid="{00000000-0006-0000-0100-000088010000}">
      <text>
        <r>
          <rPr>
            <sz val="9"/>
            <color rgb="FF000000"/>
            <rFont val="Tahoma"/>
            <family val="2"/>
            <charset val="1"/>
          </rPr>
          <t>Describe several technical solutions to the problems related to information privacy, integrity, security, and preservation.</t>
        </r>
      </text>
    </comment>
    <comment ref="E507" authorId="0" shapeId="0" xr:uid="{00000000-0006-0000-0100-000089010000}">
      <text>
        <r>
          <rPr>
            <sz val="9"/>
            <color rgb="FF000000"/>
            <rFont val="Tahoma"/>
            <family val="2"/>
            <charset val="1"/>
          </rPr>
          <t>Explain measures of efficiency (throughput, response time) and effectiveness (recall, precision).</t>
        </r>
      </text>
    </comment>
    <comment ref="E508" authorId="0" shapeId="0" xr:uid="{00000000-0006-0000-0100-00008A010000}">
      <text>
        <r>
          <rPr>
            <sz val="9"/>
            <color rgb="FF000000"/>
            <rFont val="Tahoma"/>
            <family val="2"/>
            <charset val="1"/>
          </rPr>
          <t>Describe approaches to scale up information systems.</t>
        </r>
      </text>
    </comment>
    <comment ref="E509" authorId="0" shapeId="0" xr:uid="{00000000-0006-0000-0100-00008B010000}">
      <text>
        <r>
          <rPr>
            <sz val="9"/>
            <color rgb="FF000000"/>
            <rFont val="Tahoma"/>
            <family val="2"/>
            <charset val="1"/>
          </rPr>
          <t>Identify vulnerabilities and failure scenarios in common forms of information systems.</t>
        </r>
      </text>
    </comment>
    <comment ref="E512" authorId="0" shapeId="0" xr:uid="{00000000-0006-0000-0100-00008C010000}">
      <text>
        <r>
          <rPr>
            <sz val="9"/>
            <color rgb="FF000000"/>
            <rFont val="Tahoma"/>
            <family val="2"/>
            <charset val="1"/>
          </rPr>
          <t>Explain the characteristics that distinguish the database approach from the approach of programming with data files.</t>
        </r>
      </text>
    </comment>
    <comment ref="E513" authorId="0" shapeId="0" xr:uid="{00000000-0006-0000-0100-00008D010000}">
      <text>
        <r>
          <rPr>
            <sz val="9"/>
            <color rgb="FF000000"/>
            <rFont val="Tahoma"/>
            <family val="2"/>
            <charset val="1"/>
          </rPr>
          <t>Describe the most common designs for core database system components including the query optimizer, query executor, storage manager, access methods, and transaction processor.</t>
        </r>
      </text>
    </comment>
    <comment ref="E514" authorId="0" shapeId="0" xr:uid="{00000000-0006-0000-0100-00008E010000}">
      <text>
        <r>
          <rPr>
            <sz val="9"/>
            <color rgb="FF000000"/>
            <rFont val="Tahoma"/>
            <family val="2"/>
            <charset val="1"/>
          </rPr>
          <t>Cite the basic goals, functions, and models of database systems.</t>
        </r>
      </text>
    </comment>
    <comment ref="E515" authorId="0" shapeId="0" xr:uid="{00000000-0006-0000-0100-00008F010000}">
      <text>
        <r>
          <rPr>
            <sz val="9"/>
            <color rgb="FF000000"/>
            <rFont val="Tahoma"/>
            <family val="2"/>
            <charset val="1"/>
          </rPr>
          <t>Describe the components of a database system and give examples of their use.</t>
        </r>
      </text>
    </comment>
    <comment ref="E516" authorId="0" shapeId="0" xr:uid="{00000000-0006-0000-0100-000090010000}">
      <text>
        <r>
          <rPr>
            <sz val="9"/>
            <color rgb="FF000000"/>
            <rFont val="Tahoma"/>
            <family val="2"/>
            <charset val="1"/>
          </rPr>
          <t>Identify major DBMS functions and describe their role in a database system.</t>
        </r>
      </text>
    </comment>
    <comment ref="E517" authorId="0" shapeId="0" xr:uid="{00000000-0006-0000-0100-000091010000}">
      <text>
        <r>
          <rPr>
            <sz val="9"/>
            <color rgb="FF000000"/>
            <rFont val="Tahoma"/>
            <family val="2"/>
            <charset val="1"/>
          </rPr>
          <t>Explain the concept of data independence and its importance in a database system.</t>
        </r>
      </text>
    </comment>
    <comment ref="E518" authorId="0" shapeId="0" xr:uid="{00000000-0006-0000-0100-000092010000}">
      <text>
        <r>
          <rPr>
            <sz val="9"/>
            <color rgb="FF000000"/>
            <rFont val="Tahoma"/>
            <family val="2"/>
            <charset val="1"/>
          </rPr>
          <t>Use a declarative query language to elicit information from a database.</t>
        </r>
      </text>
    </comment>
    <comment ref="E519" authorId="0" shapeId="0" xr:uid="{00000000-0006-0000-0100-000093010000}">
      <text>
        <r>
          <rPr>
            <sz val="9"/>
            <color rgb="FF000000"/>
            <rFont val="Tahoma"/>
            <family val="2"/>
            <charset val="1"/>
          </rPr>
          <t>Describe facilities that datatbases provide supporting structures and/or stream (sequence) data, eg, text.</t>
        </r>
      </text>
    </comment>
    <comment ref="E520" authorId="0" shapeId="0" xr:uid="{00000000-0006-0000-0100-000094010000}">
      <text>
        <r>
          <rPr>
            <sz val="9"/>
            <color rgb="FF000000"/>
            <rFont val="Tahoma"/>
            <family val="2"/>
            <charset val="1"/>
          </rPr>
          <t>Describe major approaches to storing and processing large volumes of data.</t>
        </r>
      </text>
    </comment>
    <comment ref="E523" authorId="0" shapeId="0" xr:uid="{00000000-0006-0000-0100-000095010000}">
      <text>
        <r>
          <rPr>
            <sz val="9"/>
            <color rgb="FF000000"/>
            <rFont val="Tahoma"/>
            <family val="2"/>
            <charset val="1"/>
          </rPr>
          <t>Compare and contrast appropriate data models, including internal structures, for different types of data.</t>
        </r>
      </text>
    </comment>
    <comment ref="E524" authorId="0" shapeId="0" xr:uid="{00000000-0006-0000-0100-000096010000}">
      <text>
        <r>
          <rPr>
            <sz val="9"/>
            <color rgb="FF000000"/>
            <rFont val="Tahoma"/>
            <family val="2"/>
            <charset val="1"/>
          </rPr>
          <t>Describe concepts in modeling notation (eg, Entity-Relation Diagrams or UML) and how they would be used.</t>
        </r>
      </text>
    </comment>
    <comment ref="E525" authorId="0" shapeId="0" xr:uid="{00000000-0006-0000-0100-000097010000}">
      <text>
        <r>
          <rPr>
            <sz val="9"/>
            <color rgb="FF000000"/>
            <rFont val="Tahoma"/>
            <family val="2"/>
            <charset val="1"/>
          </rPr>
          <t>Define the fundamental terminology used in the relational data model.</t>
        </r>
      </text>
    </comment>
    <comment ref="E526" authorId="0" shapeId="0" xr:uid="{00000000-0006-0000-0100-000098010000}">
      <text>
        <r>
          <rPr>
            <sz val="9"/>
            <color rgb="FF000000"/>
            <rFont val="Tahoma"/>
            <family val="2"/>
            <charset val="1"/>
          </rPr>
          <t>Describe the basic principles of the relational data model.</t>
        </r>
      </text>
    </comment>
    <comment ref="E527" authorId="0" shapeId="0" xr:uid="{00000000-0006-0000-0100-000099010000}">
      <text>
        <r>
          <rPr>
            <sz val="9"/>
            <color rgb="FF000000"/>
            <rFont val="Tahoma"/>
            <family val="2"/>
            <charset val="1"/>
          </rPr>
          <t>Apply the modeling concepts and notation of the relational data model.</t>
        </r>
      </text>
    </comment>
    <comment ref="E528" authorId="0" shapeId="0" xr:uid="{00000000-0006-0000-0100-00009A010000}">
      <text>
        <r>
          <rPr>
            <sz val="9"/>
            <color rgb="FF000000"/>
            <rFont val="Tahoma"/>
            <family val="2"/>
            <charset val="1"/>
          </rPr>
          <t>Describe the main concepts of the OO model such as object identity, type constructors, encapsulation, inheritance, polymorphism, and versioning.</t>
        </r>
      </text>
    </comment>
    <comment ref="E529" authorId="0" shapeId="0" xr:uid="{00000000-0006-0000-0100-00009B010000}">
      <text>
        <r>
          <rPr>
            <sz val="9"/>
            <color rgb="FF000000"/>
            <rFont val="Tahoma"/>
            <family val="2"/>
            <charset val="1"/>
          </rPr>
          <t>Describe the differences between relational and semi-structured data models.</t>
        </r>
      </text>
    </comment>
    <comment ref="E530" authorId="0" shapeId="0" xr:uid="{00000000-0006-0000-0100-00009C010000}">
      <text>
        <r>
          <rPr>
            <sz val="9"/>
            <color rgb="FF000000"/>
            <rFont val="Tahoma"/>
            <family val="2"/>
            <charset val="1"/>
          </rPr>
          <t>Give a semi-structured equivalent (eg, in DTD or XML Schema) for a given relational schema.</t>
        </r>
      </text>
    </comment>
    <comment ref="E533" authorId="0" shapeId="0" xr:uid="{00000000-0006-0000-0100-00009D010000}">
      <text>
        <r>
          <rPr>
            <sz val="9"/>
            <color rgb="FF000000"/>
            <rFont val="Tahoma"/>
            <family val="2"/>
            <charset val="1"/>
          </rPr>
          <t>Generate an index file for a collection of resources.</t>
        </r>
      </text>
    </comment>
    <comment ref="E534" authorId="0" shapeId="0" xr:uid="{00000000-0006-0000-0100-00009E010000}">
      <text>
        <r>
          <rPr>
            <sz val="9"/>
            <color rgb="FF000000"/>
            <rFont val="Tahoma"/>
            <family val="2"/>
            <charset val="1"/>
          </rPr>
          <t>Explain the role of an inverted index in locating a document in a collection.</t>
        </r>
      </text>
    </comment>
    <comment ref="E535" authorId="0" shapeId="0" xr:uid="{00000000-0006-0000-0100-00009F010000}">
      <text>
        <r>
          <rPr>
            <sz val="9"/>
            <color rgb="FF000000"/>
            <rFont val="Tahoma"/>
            <family val="2"/>
            <charset val="1"/>
          </rPr>
          <t>Explain how stemming and stop words affect indexing.</t>
        </r>
      </text>
    </comment>
    <comment ref="E536" authorId="0" shapeId="0" xr:uid="{00000000-0006-0000-0100-0000A0010000}">
      <text>
        <r>
          <rPr>
            <sz val="9"/>
            <color rgb="FF000000"/>
            <rFont val="Tahoma"/>
            <family val="2"/>
            <charset val="1"/>
          </rPr>
          <t>Identify appropriate indices for given relational schema and query set.</t>
        </r>
      </text>
    </comment>
    <comment ref="E537" authorId="0" shapeId="0" xr:uid="{00000000-0006-0000-0100-0000A1010000}">
      <text>
        <r>
          <rPr>
            <sz val="9"/>
            <color rgb="FF000000"/>
            <rFont val="Tahoma"/>
            <family val="2"/>
            <charset val="1"/>
          </rPr>
          <t>Estimate time to retrieve information, when indices are used compared to when they are not used.</t>
        </r>
      </text>
    </comment>
    <comment ref="E538" authorId="0" shapeId="0" xr:uid="{00000000-0006-0000-0100-0000A2010000}">
      <text>
        <r>
          <rPr>
            <sz val="9"/>
            <color rgb="FF000000"/>
            <rFont val="Tahoma"/>
            <family val="2"/>
            <charset val="1"/>
          </rPr>
          <t>Describe key challenges in web crawling, eg, detecting duplicate documents, determining the crawling frontier.</t>
        </r>
      </text>
    </comment>
    <comment ref="E541" authorId="0" shapeId="0" xr:uid="{00000000-0006-0000-0100-0000A3010000}">
      <text>
        <r>
          <rPr>
            <sz val="9"/>
            <color rgb="FF000000"/>
            <rFont val="Tahoma"/>
            <family val="2"/>
            <charset val="1"/>
          </rPr>
          <t>Prepare a relational schema from a conceptual model developed using the entity- relationship model.</t>
        </r>
      </text>
    </comment>
    <comment ref="E542" authorId="0" shapeId="0" xr:uid="{00000000-0006-0000-0100-0000A4010000}">
      <text>
        <r>
          <rPr>
            <sz val="9"/>
            <color rgb="FF000000"/>
            <rFont val="Tahoma"/>
            <family val="2"/>
            <charset val="1"/>
          </rPr>
          <t>Explain and demonstrate the concepts of entity integrity constraint and referential integrity constraint (including definition of the concept of a foreign key).</t>
        </r>
      </text>
    </comment>
    <comment ref="E543" authorId="0" shapeId="0" xr:uid="{00000000-0006-0000-0100-0000A5010000}">
      <text>
        <r>
          <rPr>
            <sz val="9"/>
            <color rgb="FF000000"/>
            <rFont val="Tahoma"/>
            <family val="2"/>
            <charset val="1"/>
          </rPr>
          <t>Demonstrate use of the relational algebra operations from mathematical set theory (union, intersection, difference, and Cartesian product) and the relational algebra operations developed specifically for relational databases (select (restrict), project, join, and division).</t>
        </r>
      </text>
    </comment>
    <comment ref="E544" authorId="0" shapeId="0" xr:uid="{00000000-0006-0000-0100-0000A6010000}">
      <text>
        <r>
          <rPr>
            <sz val="9"/>
            <color rgb="FF000000"/>
            <rFont val="Tahoma"/>
            <family val="2"/>
            <charset val="1"/>
          </rPr>
          <t>Write queries in the relational algebra.</t>
        </r>
      </text>
    </comment>
    <comment ref="E545" authorId="0" shapeId="0" xr:uid="{00000000-0006-0000-0100-0000A7010000}">
      <text>
        <r>
          <rPr>
            <sz val="9"/>
            <color rgb="FF000000"/>
            <rFont val="Tahoma"/>
            <family val="2"/>
            <charset val="1"/>
          </rPr>
          <t>Write queries in the tuple relational calculus.</t>
        </r>
      </text>
    </comment>
    <comment ref="E546" authorId="0" shapeId="0" xr:uid="{00000000-0006-0000-0100-0000A8010000}">
      <text>
        <r>
          <rPr>
            <sz val="9"/>
            <color rgb="FF000000"/>
            <rFont val="Tahoma"/>
            <family val="2"/>
            <charset val="1"/>
          </rPr>
          <t>Determine the functional dependency between two or more attributes that are a subset of a relation.</t>
        </r>
      </text>
    </comment>
    <comment ref="E547" authorId="0" shapeId="0" xr:uid="{00000000-0006-0000-0100-0000A9010000}">
      <text>
        <r>
          <rPr>
            <sz val="9"/>
            <color rgb="FF000000"/>
            <rFont val="Tahoma"/>
            <family val="2"/>
            <charset val="1"/>
          </rPr>
          <t>Connect constraints expressed as primary key and foreign key, with functional dependencies.</t>
        </r>
      </text>
    </comment>
    <comment ref="E548" authorId="0" shapeId="0" xr:uid="{00000000-0006-0000-0100-0000AA010000}">
      <text>
        <r>
          <rPr>
            <sz val="9"/>
            <color rgb="FF000000"/>
            <rFont val="Tahoma"/>
            <family val="2"/>
            <charset val="1"/>
          </rPr>
          <t>Compute the closure of a set of attributes under given functional dependencies.</t>
        </r>
      </text>
    </comment>
    <comment ref="E549" authorId="0" shapeId="0" xr:uid="{00000000-0006-0000-0100-0000AB010000}">
      <text>
        <r>
          <rPr>
            <sz val="9"/>
            <color rgb="FF000000"/>
            <rFont val="Tahoma"/>
            <family val="2"/>
            <charset val="1"/>
          </rPr>
          <t>Determine whether a set of attributes form a superkey and/or candidate key for a relation with given functional dependencies.</t>
        </r>
      </text>
    </comment>
    <comment ref="E550" authorId="0" shapeId="0" xr:uid="{00000000-0006-0000-0100-0000AC010000}">
      <text>
        <r>
          <rPr>
            <sz val="9"/>
            <color rgb="FF000000"/>
            <rFont val="Tahoma"/>
            <family val="2"/>
            <charset val="1"/>
          </rPr>
          <t>Evaluate a proposed decomposition, to say whether it has lossless-join and dependency-preservation.</t>
        </r>
      </text>
    </comment>
    <comment ref="E551" authorId="0" shapeId="0" xr:uid="{00000000-0006-0000-0100-0000AD010000}">
      <text>
        <r>
          <rPr>
            <sz val="9"/>
            <color rgb="FF000000"/>
            <rFont val="Tahoma"/>
            <family val="2"/>
            <charset val="1"/>
          </rPr>
          <t>Describe the properties of BCNF, PJNF, 5NF.</t>
        </r>
      </text>
    </comment>
    <comment ref="E552" authorId="0" shapeId="0" xr:uid="{00000000-0006-0000-0100-0000AE010000}">
      <text>
        <r>
          <rPr>
            <sz val="9"/>
            <color rgb="FF000000"/>
            <rFont val="Tahoma"/>
            <family val="2"/>
            <charset val="1"/>
          </rPr>
          <t>Explain the impact of normalization on the efficiency of database operations especially query optimization.</t>
        </r>
      </text>
    </comment>
    <comment ref="E553" authorId="0" shapeId="0" xr:uid="{00000000-0006-0000-0100-0000AF010000}">
      <text>
        <r>
          <rPr>
            <sz val="9"/>
            <color rgb="FF000000"/>
            <rFont val="Tahoma"/>
            <family val="2"/>
            <charset val="1"/>
          </rPr>
          <t>Describe what is a multi-valued dependency and what type of constraints it specifies.</t>
        </r>
      </text>
    </comment>
    <comment ref="E556" authorId="0" shapeId="0" xr:uid="{00000000-0006-0000-0100-0000B0010000}">
      <text>
        <r>
          <rPr>
            <sz val="9"/>
            <color rgb="FF000000"/>
            <rFont val="Tahoma"/>
            <family val="2"/>
            <charset val="1"/>
          </rPr>
          <t>Create a relational database schema in SQL that incorporates key, entity integrity, and referential integrity constraints.</t>
        </r>
      </text>
    </comment>
    <comment ref="E557" authorId="0" shapeId="0" xr:uid="{00000000-0006-0000-0100-0000B1010000}">
      <text>
        <r>
          <rPr>
            <sz val="9"/>
            <color rgb="FF000000"/>
            <rFont val="Tahoma"/>
            <family val="2"/>
            <charset val="1"/>
          </rPr>
          <t>Use SQL to create tables and retrieve (SELECT) information from a database.</t>
        </r>
      </text>
    </comment>
    <comment ref="E558" authorId="0" shapeId="0" xr:uid="{00000000-0006-0000-0100-0000B2010000}">
      <text>
        <r>
          <rPr>
            <sz val="9"/>
            <color rgb="FF000000"/>
            <rFont val="Tahoma"/>
            <family val="2"/>
            <charset val="1"/>
          </rPr>
          <t>Evaluate a set of query processing strategies and select the optimal strategy.</t>
        </r>
      </text>
    </comment>
    <comment ref="E559" authorId="0" shapeId="0" xr:uid="{00000000-0006-0000-0100-0000B3010000}">
      <text>
        <r>
          <rPr>
            <sz val="9"/>
            <color rgb="FF000000"/>
            <rFont val="Tahoma"/>
            <family val="2"/>
            <charset val="1"/>
          </rPr>
          <t>Create a non-procedural query by filling in templates of relations to construct an example of the desired query result.</t>
        </r>
      </text>
    </comment>
    <comment ref="E560" authorId="0" shapeId="0" xr:uid="{00000000-0006-0000-0100-0000B4010000}">
      <text>
        <r>
          <rPr>
            <sz val="9"/>
            <color rgb="FF000000"/>
            <rFont val="Tahoma"/>
            <family val="2"/>
            <charset val="1"/>
          </rPr>
          <t>Embed object-oriented queries into a stand-alone language such as C++ or Java (eg, SELECT ColMethod() FROM Object).</t>
        </r>
      </text>
    </comment>
    <comment ref="E561" authorId="0" shapeId="0" xr:uid="{00000000-0006-0000-0100-0000B5010000}">
      <text>
        <r>
          <rPr>
            <sz val="9"/>
            <color rgb="FF000000"/>
            <rFont val="Tahoma"/>
            <family val="2"/>
            <charset val="1"/>
          </rPr>
          <t>Write a stored procedure that deals with parameters and has some control flow, to provide a given functionality.</t>
        </r>
      </text>
    </comment>
    <comment ref="E564" authorId="0" shapeId="0" xr:uid="{00000000-0006-0000-0100-0000B6010000}">
      <text>
        <r>
          <rPr>
            <sz val="9"/>
            <color rgb="FF000000"/>
            <rFont val="Tahoma"/>
            <family val="2"/>
            <charset val="1"/>
          </rPr>
          <t>Create a transaction by embedding SQL into an application program.</t>
        </r>
      </text>
    </comment>
    <comment ref="E565" authorId="0" shapeId="0" xr:uid="{00000000-0006-0000-0100-0000B7010000}">
      <text>
        <r>
          <rPr>
            <sz val="9"/>
            <color rgb="FF000000"/>
            <rFont val="Tahoma"/>
            <family val="2"/>
            <charset val="1"/>
          </rPr>
          <t>Explain the concept of implicit commits.</t>
        </r>
      </text>
    </comment>
    <comment ref="E566" authorId="0" shapeId="0" xr:uid="{00000000-0006-0000-0100-0000B8010000}">
      <text>
        <r>
          <rPr>
            <sz val="9"/>
            <color rgb="FF000000"/>
            <rFont val="Tahoma"/>
            <family val="2"/>
            <charset val="1"/>
          </rPr>
          <t>Describe the issues specific to efficient transaction execution.</t>
        </r>
      </text>
    </comment>
    <comment ref="E567" authorId="0" shapeId="0" xr:uid="{00000000-0006-0000-0100-0000B9010000}">
      <text>
        <r>
          <rPr>
            <sz val="9"/>
            <color rgb="FF000000"/>
            <rFont val="Tahoma"/>
            <family val="2"/>
            <charset val="1"/>
          </rPr>
          <t>Explain when and why rollback is needed and how logging assures proper rollback.</t>
        </r>
      </text>
    </comment>
    <comment ref="E568" authorId="0" shapeId="0" xr:uid="{00000000-0006-0000-0100-0000BA010000}">
      <text>
        <r>
          <rPr>
            <sz val="9"/>
            <color rgb="FF000000"/>
            <rFont val="Tahoma"/>
            <family val="2"/>
            <charset val="1"/>
          </rPr>
          <t>Explain the effect of different isolation levels on the concurrency control mechanisms.</t>
        </r>
      </text>
    </comment>
    <comment ref="E569" authorId="0" shapeId="0" xr:uid="{00000000-0006-0000-0100-0000BB010000}">
      <text>
        <r>
          <rPr>
            <sz val="9"/>
            <color rgb="FF000000"/>
            <rFont val="Tahoma"/>
            <family val="2"/>
            <charset val="1"/>
          </rPr>
          <t>Choose the proper isolation level for implementing a specified transaction protocol.</t>
        </r>
      </text>
    </comment>
    <comment ref="E570" authorId="0" shapeId="0" xr:uid="{00000000-0006-0000-0100-0000BC010000}">
      <text>
        <r>
          <rPr>
            <sz val="9"/>
            <color rgb="FF000000"/>
            <rFont val="Tahoma"/>
            <family val="2"/>
            <charset val="1"/>
          </rPr>
          <t>Identify appropriate transaction boundaries in application programs.</t>
        </r>
      </text>
    </comment>
    <comment ref="E573" authorId="0" shapeId="0" xr:uid="{00000000-0006-0000-0100-0000BD010000}">
      <text>
        <r>
          <rPr>
            <sz val="9"/>
            <color rgb="FF000000"/>
            <rFont val="Tahoma"/>
            <family val="2"/>
            <charset val="1"/>
          </rPr>
          <t>Explain the techniques used for data fragmentation, replication, and allocation during the distributed database design process.</t>
        </r>
      </text>
    </comment>
    <comment ref="E574" authorId="0" shapeId="0" xr:uid="{00000000-0006-0000-0100-0000BE010000}">
      <text>
        <r>
          <rPr>
            <sz val="9"/>
            <color rgb="FF000000"/>
            <rFont val="Tahoma"/>
            <family val="2"/>
            <charset val="1"/>
          </rPr>
          <t>Evaluate simple strategies for executing a distributed query to select the strategy that minimizes the amount of data transfer.</t>
        </r>
      </text>
    </comment>
    <comment ref="E575" authorId="0" shapeId="0" xr:uid="{00000000-0006-0000-0100-0000BF010000}">
      <text>
        <r>
          <rPr>
            <sz val="9"/>
            <color rgb="FF000000"/>
            <rFont val="Tahoma"/>
            <family val="2"/>
            <charset val="1"/>
          </rPr>
          <t>Explain how the two-phase commit protocol is used to deal with committing a transaction that accesses databases stored on multiple nodes.</t>
        </r>
      </text>
    </comment>
    <comment ref="E576" authorId="0" shapeId="0" xr:uid="{00000000-0006-0000-0100-0000C0010000}">
      <text>
        <r>
          <rPr>
            <sz val="9"/>
            <color rgb="FF000000"/>
            <rFont val="Tahoma"/>
            <family val="2"/>
            <charset val="1"/>
          </rPr>
          <t>Describe distributed concurrency control based on the distinguished copy techniques and the voting method.</t>
        </r>
      </text>
    </comment>
    <comment ref="E577" authorId="0" shapeId="0" xr:uid="{00000000-0006-0000-0100-0000C1010000}">
      <text>
        <r>
          <rPr>
            <sz val="9"/>
            <color rgb="FF000000"/>
            <rFont val="Tahoma"/>
            <family val="2"/>
            <charset val="1"/>
          </rPr>
          <t>Describe the three levels of software in the client-server model.</t>
        </r>
      </text>
    </comment>
    <comment ref="E580" authorId="0" shapeId="0" xr:uid="{00000000-0006-0000-0100-0000C2010000}">
      <text>
        <r>
          <rPr>
            <sz val="9"/>
            <color rgb="FF000000"/>
            <rFont val="Tahoma"/>
            <family val="2"/>
            <charset val="1"/>
          </rPr>
          <t>Explain the concepts of records, record types, and files, as well as the different techniques for placing file records on disk.</t>
        </r>
      </text>
    </comment>
    <comment ref="E581" authorId="0" shapeId="0" xr:uid="{00000000-0006-0000-0100-0000C3010000}">
      <text>
        <r>
          <rPr>
            <sz val="9"/>
            <color rgb="FF000000"/>
            <rFont val="Tahoma"/>
            <family val="2"/>
            <charset val="1"/>
          </rPr>
          <t>Give examples of the application of primary, secondary, and clustering indexes.</t>
        </r>
      </text>
    </comment>
    <comment ref="E582" authorId="0" shapeId="0" xr:uid="{00000000-0006-0000-0100-0000C4010000}">
      <text>
        <r>
          <rPr>
            <sz val="9"/>
            <color rgb="FF000000"/>
            <rFont val="Tahoma"/>
            <family val="2"/>
            <charset val="1"/>
          </rPr>
          <t>Distinguish between a non-dense index and a dense index.</t>
        </r>
      </text>
    </comment>
    <comment ref="E583" authorId="0" shapeId="0" xr:uid="{00000000-0006-0000-0100-0000C5010000}">
      <text>
        <r>
          <rPr>
            <sz val="9"/>
            <color rgb="FF000000"/>
            <rFont val="Tahoma"/>
            <family val="2"/>
            <charset val="1"/>
          </rPr>
          <t>Implement dynamic multilevel indexes using B-trees.</t>
        </r>
      </text>
    </comment>
    <comment ref="E584" authorId="0" shapeId="0" xr:uid="{00000000-0006-0000-0100-0000C6010000}">
      <text>
        <r>
          <rPr>
            <sz val="9"/>
            <color rgb="FF000000"/>
            <rFont val="Tahoma"/>
            <family val="2"/>
            <charset val="1"/>
          </rPr>
          <t>Explain the theory and application of internal and external hashing techniques.</t>
        </r>
      </text>
    </comment>
    <comment ref="E585" authorId="0" shapeId="0" xr:uid="{00000000-0006-0000-0100-0000C7010000}">
      <text>
        <r>
          <rPr>
            <sz val="9"/>
            <color rgb="FF000000"/>
            <rFont val="Tahoma"/>
            <family val="2"/>
            <charset val="1"/>
          </rPr>
          <t>Use hashing to facilitate dynamic file expansion.</t>
        </r>
      </text>
    </comment>
    <comment ref="E586" authorId="0" shapeId="0" xr:uid="{00000000-0006-0000-0100-0000C8010000}">
      <text>
        <r>
          <rPr>
            <sz val="9"/>
            <color rgb="FF000000"/>
            <rFont val="Tahoma"/>
            <family val="2"/>
            <charset val="1"/>
          </rPr>
          <t>Describe the relationships among hashing, compression, and efficient database searches.</t>
        </r>
      </text>
    </comment>
    <comment ref="E587" authorId="0" shapeId="0" xr:uid="{00000000-0006-0000-0100-0000C9010000}">
      <text>
        <r>
          <rPr>
            <sz val="9"/>
            <color rgb="FF000000"/>
            <rFont val="Tahoma"/>
            <family val="2"/>
            <charset val="1"/>
          </rPr>
          <t>Evaluate costs and benefits of various hashing schemes.</t>
        </r>
      </text>
    </comment>
    <comment ref="E588" authorId="0" shapeId="0" xr:uid="{00000000-0006-0000-0100-0000CA010000}">
      <text>
        <r>
          <rPr>
            <sz val="9"/>
            <color rgb="FF000000"/>
            <rFont val="Tahoma"/>
            <family val="2"/>
            <charset val="1"/>
          </rPr>
          <t>Explain how physical database design affects database transaction efficiency.</t>
        </r>
      </text>
    </comment>
    <comment ref="E591" authorId="0" shapeId="0" xr:uid="{00000000-0006-0000-0100-0000CB010000}">
      <text>
        <r>
          <rPr>
            <sz val="9"/>
            <color rgb="FF000000"/>
            <rFont val="Tahoma"/>
            <family val="2"/>
            <charset val="1"/>
          </rPr>
          <t>Compare and contrast different uses of data mining as evidenced in both research and application.</t>
        </r>
      </text>
    </comment>
    <comment ref="E592" authorId="0" shapeId="0" xr:uid="{00000000-0006-0000-0100-0000CC010000}">
      <text>
        <r>
          <rPr>
            <sz val="9"/>
            <color rgb="FF000000"/>
            <rFont val="Tahoma"/>
            <family val="2"/>
            <charset val="1"/>
          </rPr>
          <t>Explain the value of finding associations in market basket data.</t>
        </r>
      </text>
    </comment>
    <comment ref="E593" authorId="0" shapeId="0" xr:uid="{00000000-0006-0000-0100-0000CD010000}">
      <text>
        <r>
          <rPr>
            <sz val="9"/>
            <color rgb="FF000000"/>
            <rFont val="Tahoma"/>
            <family val="2"/>
            <charset val="1"/>
          </rPr>
          <t>Characterize the kinds of patterns that can be discovered by association rule mining.</t>
        </r>
      </text>
    </comment>
    <comment ref="E594" authorId="0" shapeId="0" xr:uid="{00000000-0006-0000-0100-0000CE010000}">
      <text>
        <r>
          <rPr>
            <sz val="9"/>
            <color rgb="FF000000"/>
            <rFont val="Tahoma"/>
            <family val="2"/>
            <charset val="1"/>
          </rPr>
          <t>Describe how to extend a relational system to find patterns using association rules.</t>
        </r>
      </text>
    </comment>
    <comment ref="E595" authorId="0" shapeId="0" xr:uid="{00000000-0006-0000-0100-0000CF010000}">
      <text>
        <r>
          <rPr>
            <sz val="9"/>
            <color rgb="FF000000"/>
            <rFont val="Tahoma"/>
            <family val="2"/>
            <charset val="1"/>
          </rPr>
          <t>Evaluate different methodologies for effective application of data mining.</t>
        </r>
      </text>
    </comment>
    <comment ref="E596" authorId="0" shapeId="0" xr:uid="{00000000-0006-0000-0100-0000D0010000}">
      <text>
        <r>
          <rPr>
            <sz val="9"/>
            <color rgb="FF000000"/>
            <rFont val="Tahoma"/>
            <family val="2"/>
            <charset val="1"/>
          </rPr>
          <t>Identify and characterize sources of noise, redundancy, and outliers in presented data.</t>
        </r>
      </text>
    </comment>
    <comment ref="E597" authorId="0" shapeId="0" xr:uid="{00000000-0006-0000-0100-0000D1010000}">
      <text>
        <r>
          <rPr>
            <sz val="9"/>
            <color rgb="FF000000"/>
            <rFont val="Tahoma"/>
            <family val="2"/>
            <charset val="1"/>
          </rPr>
          <t>Identify mechanisms (on-line aggregation, anytime behavior, interactive visualization) to close the loop in the data mining process.</t>
        </r>
      </text>
    </comment>
    <comment ref="E598" authorId="0" shapeId="0" xr:uid="{00000000-0006-0000-0100-0000D2010000}">
      <text>
        <r>
          <rPr>
            <sz val="9"/>
            <color rgb="FF000000"/>
            <rFont val="Tahoma"/>
            <family val="2"/>
            <charset val="1"/>
          </rPr>
          <t>Describe why the various close-the-loop processes improve the effectiveness of data mining.</t>
        </r>
      </text>
    </comment>
    <comment ref="E601" authorId="0" shapeId="0" xr:uid="{00000000-0006-0000-0100-0000D3010000}">
      <text>
        <r>
          <rPr>
            <sz val="9"/>
            <color rgb="FF000000"/>
            <rFont val="Tahoma"/>
            <family val="2"/>
            <charset val="1"/>
          </rPr>
          <t>Explain basic information storage and retrieval concepts.</t>
        </r>
      </text>
    </comment>
    <comment ref="E602" authorId="0" shapeId="0" xr:uid="{00000000-0006-0000-0100-0000D4010000}">
      <text>
        <r>
          <rPr>
            <sz val="9"/>
            <color rgb="FF000000"/>
            <rFont val="Tahoma"/>
            <family val="2"/>
            <charset val="1"/>
          </rPr>
          <t>Describe what issues are specific to efficient information retrieval.</t>
        </r>
      </text>
    </comment>
    <comment ref="E603" authorId="0" shapeId="0" xr:uid="{00000000-0006-0000-0100-0000D5010000}">
      <text>
        <r>
          <rPr>
            <sz val="9"/>
            <color rgb="FF000000"/>
            <rFont val="Tahoma"/>
            <family val="2"/>
            <charset val="1"/>
          </rPr>
          <t>Give applications of alternative search strategies and explain why the particular search strategy is appropriate for the application.</t>
        </r>
      </text>
    </comment>
    <comment ref="E604" authorId="0" shapeId="0" xr:uid="{00000000-0006-0000-0100-0000D6010000}">
      <text>
        <r>
          <rPr>
            <sz val="9"/>
            <color rgb="FF000000"/>
            <rFont val="Tahoma"/>
            <family val="2"/>
            <charset val="1"/>
          </rPr>
          <t>Design and implement a small to medium size information storage and retrieval system, or digital library.</t>
        </r>
      </text>
    </comment>
    <comment ref="E605" authorId="0" shapeId="0" xr:uid="{00000000-0006-0000-0100-0000D7010000}">
      <text>
        <r>
          <rPr>
            <sz val="9"/>
            <color rgb="FF000000"/>
            <rFont val="Tahoma"/>
            <family val="2"/>
            <charset val="1"/>
          </rPr>
          <t>Describe some of the technical solutions to the problems related to archiving and preserving information in a digital library.</t>
        </r>
      </text>
    </comment>
    <comment ref="E608" authorId="0" shapeId="0" xr:uid="{00000000-0006-0000-0100-0000D8010000}">
      <text>
        <r>
          <rPr>
            <sz val="9"/>
            <color rgb="FF000000"/>
            <rFont val="Tahoma"/>
            <family val="2"/>
            <charset val="1"/>
          </rPr>
          <t>Describe the media and supporting devices commonly associated with multimedia information and systems.</t>
        </r>
      </text>
    </comment>
    <comment ref="E609" authorId="0" shapeId="0" xr:uid="{00000000-0006-0000-0100-0000D9010000}">
      <text>
        <r>
          <rPr>
            <sz val="9"/>
            <color rgb="FF000000"/>
            <rFont val="Tahoma"/>
            <family val="2"/>
            <charset val="1"/>
          </rPr>
          <t>Demonstrate the use of content-based information analysis in a multimedia information system.</t>
        </r>
      </text>
    </comment>
    <comment ref="E610" authorId="0" shapeId="0" xr:uid="{00000000-0006-0000-0100-0000DA010000}">
      <text>
        <r>
          <rPr>
            <sz val="9"/>
            <color rgb="FF000000"/>
            <rFont val="Tahoma"/>
            <family val="2"/>
            <charset val="1"/>
          </rPr>
          <t>Critique multimedia presentations in terms of their appropriate use of audio, video, graphics, color, and other information presentation concepts.</t>
        </r>
      </text>
    </comment>
    <comment ref="E611" authorId="0" shapeId="0" xr:uid="{00000000-0006-0000-0100-0000DB010000}">
      <text>
        <r>
          <rPr>
            <sz val="9"/>
            <color rgb="FF000000"/>
            <rFont val="Tahoma"/>
            <family val="2"/>
            <charset val="1"/>
          </rPr>
          <t>Implement a multimedia application using an authoring system.</t>
        </r>
      </text>
    </comment>
    <comment ref="E612" authorId="0" shapeId="0" xr:uid="{00000000-0006-0000-0100-0000DC010000}">
      <text>
        <r>
          <rPr>
            <sz val="9"/>
            <color rgb="FF000000"/>
            <rFont val="Tahoma"/>
            <family val="2"/>
            <charset val="1"/>
          </rPr>
          <t>For each of several media or multimedia standards, describe in non-technical language what the standard calls for, and explain how aspects of human perception might be sensitive to the limitations of that standard.</t>
        </r>
      </text>
    </comment>
    <comment ref="E613" authorId="0" shapeId="0" xr:uid="{00000000-0006-0000-0100-0000DD010000}">
      <text>
        <r>
          <rPr>
            <sz val="9"/>
            <color rgb="FF000000"/>
            <rFont val="Tahoma"/>
            <family val="2"/>
            <charset val="1"/>
          </rPr>
          <t>Describe the characteristics of a computer system (including identification of support tools and appropriate standards) that has to host the implementation of one of a range of possible multimedia applications.</t>
        </r>
      </text>
    </comment>
    <comment ref="E616" authorId="0" shapeId="0" xr:uid="{00000000-0006-0000-0100-0000DE010000}">
      <text>
        <r>
          <rPr>
            <sz val="9"/>
            <color rgb="FF000000"/>
            <rFont val="Tahoma"/>
            <family val="2"/>
            <charset val="1"/>
          </rPr>
          <t>Describe Turing test and the “Chinese Room” thought experiment.</t>
        </r>
      </text>
    </comment>
    <comment ref="E617" authorId="0" shapeId="0" xr:uid="{00000000-0006-0000-0100-0000DF010000}">
      <text>
        <r>
          <rPr>
            <sz val="9"/>
            <color rgb="FF000000"/>
            <rFont val="Tahoma"/>
            <family val="2"/>
            <charset val="1"/>
          </rPr>
          <t>Differentiate between the concepts of optimal reasoning/behavior and human-like reasoning/behavior.</t>
        </r>
      </text>
    </comment>
    <comment ref="E618" authorId="0" shapeId="0" xr:uid="{00000000-0006-0000-0100-0000E0010000}">
      <text>
        <r>
          <rPr>
            <sz val="9"/>
            <color rgb="FF000000"/>
            <rFont val="Tahoma"/>
            <family val="2"/>
            <charset val="1"/>
          </rPr>
          <t>Determing the characteristics of a given problem that an intelligent systems must solve.</t>
        </r>
      </text>
    </comment>
    <comment ref="E621" authorId="0" shapeId="0" xr:uid="{00000000-0006-0000-0100-0000E1010000}">
      <text>
        <r>
          <rPr>
            <sz val="9"/>
            <color rgb="FF000000"/>
            <rFont val="Tahoma"/>
            <family val="2"/>
            <charset val="1"/>
          </rPr>
          <t>Formulate an efficient problem space for a problem expressed in natural language (eg, English) in terms of initial and goal states, and operators.</t>
        </r>
      </text>
    </comment>
    <comment ref="E622" authorId="0" shapeId="0" xr:uid="{00000000-0006-0000-0100-0000E2010000}">
      <text>
        <r>
          <rPr>
            <sz val="9"/>
            <color rgb="FF000000"/>
            <rFont val="Tahoma"/>
            <family val="2"/>
            <charset val="1"/>
          </rPr>
          <t>Describe the role of heuristics and describe the trade-offs among completeness, optimality, time complexity, and space complexity.</t>
        </r>
      </text>
    </comment>
    <comment ref="E623" authorId="0" shapeId="0" xr:uid="{00000000-0006-0000-0100-0000E3010000}">
      <text>
        <r>
          <rPr>
            <sz val="9"/>
            <color rgb="FF000000"/>
            <rFont val="Tahoma"/>
            <family val="2"/>
            <charset val="1"/>
          </rPr>
          <t>Describe the problem of combinatorial explosion of search space and its consequences.</t>
        </r>
      </text>
    </comment>
    <comment ref="E624" authorId="0" shapeId="0" xr:uid="{00000000-0006-0000-0100-0000E4010000}">
      <text>
        <r>
          <rPr>
            <sz val="9"/>
            <color rgb="FF000000"/>
            <rFont val="Tahoma"/>
            <family val="2"/>
            <charset val="1"/>
          </rPr>
          <t>Select and implement an appropriate uninformed search algorithm for a problem, and characterize its time and space complexities.</t>
        </r>
      </text>
    </comment>
    <comment ref="E625" authorId="0" shapeId="0" xr:uid="{00000000-0006-0000-0100-0000E5010000}">
      <text>
        <r>
          <rPr>
            <sz val="9"/>
            <color rgb="FF000000"/>
            <rFont val="Tahoma"/>
            <family val="2"/>
            <charset val="1"/>
          </rPr>
          <t>Select and implement an appropriate informed search algorithm for a problem by designing the necessary heuristic evaluation function.</t>
        </r>
      </text>
    </comment>
    <comment ref="E626" authorId="0" shapeId="0" xr:uid="{00000000-0006-0000-0100-0000E6010000}">
      <text>
        <r>
          <rPr>
            <sz val="9"/>
            <color rgb="FF000000"/>
            <rFont val="Tahoma"/>
            <family val="2"/>
            <charset val="1"/>
          </rPr>
          <t>Evaluate whether a heuristic for a given problem is admissible/can guarantee optimal solution.</t>
        </r>
      </text>
    </comment>
    <comment ref="E627" authorId="0" shapeId="0" xr:uid="{00000000-0006-0000-0100-0000E7010000}">
      <text>
        <r>
          <rPr>
            <sz val="9"/>
            <color rgb="FF000000"/>
            <rFont val="Tahoma"/>
            <family val="2"/>
            <charset val="1"/>
          </rPr>
          <t>Formulate a problem specified in natural language (eg, English) as a constraint satisfaction problem and implement it using a chronological backtracking algorithm or stochastic local search.</t>
        </r>
      </text>
    </comment>
    <comment ref="E628" authorId="0" shapeId="0" xr:uid="{00000000-0006-0000-0100-0000E8010000}">
      <text>
        <r>
          <rPr>
            <sz val="9"/>
            <color rgb="FF000000"/>
            <rFont val="Tahoma"/>
            <family val="2"/>
            <charset val="1"/>
          </rPr>
          <t>Compare and contrast basic search issues with game playing issues.</t>
        </r>
      </text>
    </comment>
    <comment ref="E631" authorId="0" shapeId="0" xr:uid="{00000000-0006-0000-0100-0000E9010000}">
      <text>
        <r>
          <rPr>
            <sz val="9"/>
            <color rgb="FF000000"/>
            <rFont val="Tahoma"/>
            <family val="2"/>
            <charset val="1"/>
          </rPr>
          <t>Translate a natural language (eg, English) sentence into predicate logic statement.</t>
        </r>
      </text>
    </comment>
    <comment ref="E632" authorId="0" shapeId="0" xr:uid="{00000000-0006-0000-0100-0000EA010000}">
      <text>
        <r>
          <rPr>
            <sz val="9"/>
            <color rgb="FF000000"/>
            <rFont val="Tahoma"/>
            <family val="2"/>
            <charset val="1"/>
          </rPr>
          <t>Convert a logic statement into clause form.</t>
        </r>
      </text>
    </comment>
    <comment ref="E633" authorId="0" shapeId="0" xr:uid="{00000000-0006-0000-0100-0000EB010000}">
      <text>
        <r>
          <rPr>
            <sz val="9"/>
            <color rgb="FF000000"/>
            <rFont val="Tahoma"/>
            <family val="2"/>
            <charset val="1"/>
          </rPr>
          <t>Apply resolution to a set of logic statements to answer a query.</t>
        </r>
      </text>
    </comment>
    <comment ref="E634" authorId="0" shapeId="0" xr:uid="{00000000-0006-0000-0100-0000EC010000}">
      <text>
        <r>
          <rPr>
            <sz val="9"/>
            <color rgb="FF000000"/>
            <rFont val="Tahoma"/>
            <family val="2"/>
            <charset val="1"/>
          </rPr>
          <t>Make a probabilistic inference in a real-world problem using Bayes’ theorem to determine the probability of a hypothesis given evidence.</t>
        </r>
      </text>
    </comment>
    <comment ref="E637" authorId="0" shapeId="0" xr:uid="{00000000-0006-0000-0100-0000ED010000}">
      <text>
        <r>
          <rPr>
            <sz val="9"/>
            <color rgb="FF000000"/>
            <rFont val="Tahoma"/>
            <family val="2"/>
            <charset val="1"/>
          </rPr>
          <t>List the differences among the three main styles of learning: supervised, reinforcement, and unsupervised.</t>
        </r>
      </text>
    </comment>
    <comment ref="E638" authorId="0" shapeId="0" xr:uid="{00000000-0006-0000-0100-0000EE010000}">
      <text>
        <r>
          <rPr>
            <sz val="9"/>
            <color rgb="FF000000"/>
            <rFont val="Tahoma"/>
            <family val="2"/>
            <charset val="1"/>
          </rPr>
          <t>Identify examples of classification tasks, including the available input features and output to be predicted.</t>
        </r>
      </text>
    </comment>
    <comment ref="E639" authorId="0" shapeId="0" xr:uid="{00000000-0006-0000-0100-0000EF010000}">
      <text>
        <r>
          <rPr>
            <sz val="9"/>
            <color rgb="FF000000"/>
            <rFont val="Tahoma"/>
            <family val="2"/>
            <charset val="1"/>
          </rPr>
          <t>Explain the difference between inductive and deductive learning.</t>
        </r>
      </text>
    </comment>
    <comment ref="E640" authorId="0" shapeId="0" xr:uid="{00000000-0006-0000-0100-0000F0010000}">
      <text>
        <r>
          <rPr>
            <sz val="9"/>
            <color rgb="FF000000"/>
            <rFont val="Tahoma"/>
            <family val="2"/>
            <charset val="1"/>
          </rPr>
          <t>Describe over-fitting in the context of a problem.</t>
        </r>
      </text>
    </comment>
    <comment ref="E641" authorId="0" shapeId="0" xr:uid="{00000000-0006-0000-0100-0000F1010000}">
      <text>
        <r>
          <rPr>
            <sz val="9"/>
            <color rgb="FF000000"/>
            <rFont val="Tahoma"/>
            <family val="2"/>
            <charset val="1"/>
          </rPr>
          <t>Apply the simple statistical learning algorithm such as Naive Bayesian Classifier to a classification task and measure the classifier's accuracy.</t>
        </r>
      </text>
    </comment>
    <comment ref="E644" authorId="0" shapeId="0" xr:uid="{00000000-0006-0000-0100-0000F2010000}">
      <text>
        <r>
          <rPr>
            <sz val="9"/>
            <color rgb="FF000000"/>
            <rFont val="Tahoma"/>
            <family val="2"/>
            <charset val="1"/>
          </rPr>
          <t>Design and implement a genetic algorithm solution to a problem.</t>
        </r>
      </text>
    </comment>
    <comment ref="E645" authorId="0" shapeId="0" xr:uid="{00000000-0006-0000-0100-0000F3010000}">
      <text>
        <r>
          <rPr>
            <sz val="9"/>
            <color rgb="FF000000"/>
            <rFont val="Tahoma"/>
            <family val="2"/>
            <charset val="1"/>
          </rPr>
          <t>Design and implement a simulated annealing schedule to avoid local minima in a problem.</t>
        </r>
      </text>
    </comment>
    <comment ref="E646" authorId="0" shapeId="0" xr:uid="{00000000-0006-0000-0100-0000F4010000}">
      <text>
        <r>
          <rPr>
            <sz val="9"/>
            <color rgb="FF000000"/>
            <rFont val="Tahoma"/>
            <family val="2"/>
            <charset val="1"/>
          </rPr>
          <t>Design and implement A*/beam search to solve a problem.</t>
        </r>
      </text>
    </comment>
    <comment ref="E647" authorId="0" shapeId="0" xr:uid="{00000000-0006-0000-0100-0000F5010000}">
      <text>
        <r>
          <rPr>
            <sz val="9"/>
            <color rgb="FF000000"/>
            <rFont val="Tahoma"/>
            <family val="2"/>
            <charset val="1"/>
          </rPr>
          <t>Apply minimax search with alpha-beta pruning to prune search space in a two-player game.</t>
        </r>
      </text>
    </comment>
    <comment ref="E648" authorId="0" shapeId="0" xr:uid="{00000000-0006-0000-0100-0000F6010000}">
      <text>
        <r>
          <rPr>
            <sz val="9"/>
            <color rgb="FF000000"/>
            <rFont val="Tahoma"/>
            <family val="2"/>
            <charset val="1"/>
          </rPr>
          <t>Compare and contrast genetic algorithms with classic search techniques.</t>
        </r>
      </text>
    </comment>
    <comment ref="E649" authorId="0" shapeId="0" xr:uid="{00000000-0006-0000-0100-0000F7010000}">
      <text>
        <r>
          <rPr>
            <sz val="9"/>
            <color rgb="FF000000"/>
            <rFont val="Tahoma"/>
            <family val="2"/>
            <charset val="1"/>
          </rPr>
          <t>Compare and contrast various heuristic searches vis-a-vis applicability to a given problem.</t>
        </r>
      </text>
    </comment>
    <comment ref="E652" authorId="0" shapeId="0" xr:uid="{00000000-0006-0000-0100-0000F8010000}">
      <text>
        <r>
          <rPr>
            <sz val="9"/>
            <color rgb="FF000000"/>
            <rFont val="Tahoma"/>
            <family val="2"/>
            <charset val="1"/>
          </rPr>
          <t>Compare and contrast the most common models used for structured knowledge representation, highlighting their strengths and weaknesses.</t>
        </r>
      </text>
    </comment>
    <comment ref="E653" authorId="0" shapeId="0" xr:uid="{00000000-0006-0000-0100-0000F9010000}">
      <text>
        <r>
          <rPr>
            <sz val="9"/>
            <color rgb="FF000000"/>
            <rFont val="Tahoma"/>
            <family val="2"/>
            <charset val="1"/>
          </rPr>
          <t>Identify the components of non-monotonic reasoning and its usefulness as a representational mechanisms for belief systems.</t>
        </r>
      </text>
    </comment>
    <comment ref="E654" authorId="0" shapeId="0" xr:uid="{00000000-0006-0000-0100-0000FA010000}">
      <text>
        <r>
          <rPr>
            <sz val="9"/>
            <color rgb="FF000000"/>
            <rFont val="Tahoma"/>
            <family val="2"/>
            <charset val="1"/>
          </rPr>
          <t>Compare and contrast the basic techniques for representing uncertainty.</t>
        </r>
      </text>
    </comment>
    <comment ref="E655" authorId="0" shapeId="0" xr:uid="{00000000-0006-0000-0100-0000FB010000}">
      <text>
        <r>
          <rPr>
            <sz val="9"/>
            <color rgb="FF000000"/>
            <rFont val="Tahoma"/>
            <family val="2"/>
            <charset val="1"/>
          </rPr>
          <t>Compare and contrast the basic techniques for qualitative representation.</t>
        </r>
      </text>
    </comment>
    <comment ref="E656" authorId="0" shapeId="0" xr:uid="{00000000-0006-0000-0100-0000FC010000}">
      <text>
        <r>
          <rPr>
            <sz val="9"/>
            <color rgb="FF000000"/>
            <rFont val="Tahoma"/>
            <family val="2"/>
            <charset val="1"/>
          </rPr>
          <t>Apply situation and event calculus to problems of action and change.</t>
        </r>
      </text>
    </comment>
    <comment ref="E657" authorId="0" shapeId="0" xr:uid="{00000000-0006-0000-0100-0000FD010000}">
      <text>
        <r>
          <rPr>
            <sz val="9"/>
            <color rgb="FF000000"/>
            <rFont val="Tahoma"/>
            <family val="2"/>
            <charset val="1"/>
          </rPr>
          <t>Explain the distinction between temporal and spatial reasoning, and how they interrelate.</t>
        </r>
      </text>
    </comment>
    <comment ref="E658" authorId="0" shapeId="0" xr:uid="{00000000-0006-0000-0100-0000FE010000}">
      <text>
        <r>
          <rPr>
            <sz val="9"/>
            <color rgb="FF000000"/>
            <rFont val="Tahoma"/>
            <family val="2"/>
            <charset val="1"/>
          </rPr>
          <t>Explain the difference between rule-based, case-based and model-based reasoning techniques.</t>
        </r>
      </text>
    </comment>
    <comment ref="E659" authorId="0" shapeId="0" xr:uid="{00000000-0006-0000-0100-0000FF010000}">
      <text>
        <r>
          <rPr>
            <sz val="9"/>
            <color rgb="FF000000"/>
            <rFont val="Tahoma"/>
            <family val="2"/>
            <charset val="1"/>
          </rPr>
          <t>Define the concept of a planning system and how it differs from classical search techniques.</t>
        </r>
      </text>
    </comment>
    <comment ref="E660" authorId="0" shapeId="0" xr:uid="{00000000-0006-0000-0100-000000020000}">
      <text>
        <r>
          <rPr>
            <sz val="9"/>
            <color rgb="FF000000"/>
            <rFont val="Tahoma"/>
            <family val="2"/>
            <charset val="1"/>
          </rPr>
          <t>Describe the differences between planning as search, operator-based planning, and propositional planning, providing examples of domains where each is most applicable.</t>
        </r>
      </text>
    </comment>
    <comment ref="E661" authorId="0" shapeId="0" xr:uid="{00000000-0006-0000-0100-000001020000}">
      <text>
        <r>
          <rPr>
            <sz val="9"/>
            <color rgb="FF000000"/>
            <rFont val="Tahoma"/>
            <family val="2"/>
            <charset val="1"/>
          </rPr>
          <t>Explain the distinction between monotonic and non-monotonic inference.</t>
        </r>
      </text>
    </comment>
    <comment ref="E664" authorId="0" shapeId="0" xr:uid="{00000000-0006-0000-0100-000002020000}">
      <text>
        <r>
          <rPr>
            <sz val="9"/>
            <color rgb="FF000000"/>
            <rFont val="Tahoma"/>
            <family val="2"/>
            <charset val="1"/>
          </rPr>
          <t>Apply Bayes’ rule to determine the probability of a hypothesis given evidence.</t>
        </r>
      </text>
    </comment>
    <comment ref="E665" authorId="0" shapeId="0" xr:uid="{00000000-0006-0000-0100-000003020000}">
      <text>
        <r>
          <rPr>
            <sz val="9"/>
            <color rgb="FF000000"/>
            <rFont val="Tahoma"/>
            <family val="2"/>
            <charset val="1"/>
          </rPr>
          <t>Explain how conditional independence assertions allow for greater efficiency of probabilistic systems.</t>
        </r>
      </text>
    </comment>
    <comment ref="E666" authorId="0" shapeId="0" xr:uid="{00000000-0006-0000-0100-000004020000}">
      <text>
        <r>
          <rPr>
            <sz val="9"/>
            <color rgb="FF000000"/>
            <rFont val="Tahoma"/>
            <family val="2"/>
            <charset val="1"/>
          </rPr>
          <t>Identify examples of knowledge representations for reasoning under uncertainty.</t>
        </r>
      </text>
    </comment>
    <comment ref="E667" authorId="0" shapeId="0" xr:uid="{00000000-0006-0000-0100-000005020000}">
      <text>
        <r>
          <rPr>
            <sz val="9"/>
            <color rgb="FF000000"/>
            <rFont val="Tahoma"/>
            <family val="2"/>
            <charset val="1"/>
          </rPr>
          <t>State the complexity of exact inference  Identify methods for approximate inference.</t>
        </r>
      </text>
    </comment>
    <comment ref="E668" authorId="0" shapeId="0" xr:uid="{00000000-0006-0000-0100-000006020000}">
      <text>
        <r>
          <rPr>
            <sz val="9"/>
            <color rgb="FF000000"/>
            <rFont val="Tahoma"/>
            <family val="2"/>
            <charset val="1"/>
          </rPr>
          <t>Design and implement at least one knowledge representation for reasoning under uncertainty.</t>
        </r>
      </text>
    </comment>
    <comment ref="E669" authorId="0" shapeId="0" xr:uid="{00000000-0006-0000-0100-000007020000}">
      <text>
        <r>
          <rPr>
            <sz val="9"/>
            <color rgb="FF000000"/>
            <rFont val="Tahoma"/>
            <family val="2"/>
            <charset val="1"/>
          </rPr>
          <t>Describe the complexities of temporal probabilistic reasoning.</t>
        </r>
      </text>
    </comment>
    <comment ref="E670" authorId="0" shapeId="0" xr:uid="{00000000-0006-0000-0100-000008020000}">
      <text>
        <r>
          <rPr>
            <sz val="9"/>
            <color rgb="FF000000"/>
            <rFont val="Tahoma"/>
            <family val="2"/>
            <charset val="1"/>
          </rPr>
          <t>Design and implement an HMM as one example of a temporal probabilistic system.</t>
        </r>
      </text>
    </comment>
    <comment ref="E671" authorId="0" shapeId="0" xr:uid="{00000000-0006-0000-0100-000009020000}">
      <text>
        <r>
          <rPr>
            <sz val="9"/>
            <color rgb="FF000000"/>
            <rFont val="Tahoma"/>
            <family val="2"/>
            <charset val="1"/>
          </rPr>
          <t>Describe the relationship between preferences and utility functions.</t>
        </r>
      </text>
    </comment>
    <comment ref="E672" authorId="0" shapeId="0" xr:uid="{00000000-0006-0000-0100-00000A020000}">
      <text>
        <r>
          <rPr>
            <sz val="9"/>
            <color rgb="FF000000"/>
            <rFont val="Tahoma"/>
            <family val="2"/>
            <charset val="1"/>
          </rPr>
          <t>Explain how utility functions and probabilistic reasoning can be combined to make rational decisions.</t>
        </r>
      </text>
    </comment>
    <comment ref="E675" authorId="0" shapeId="0" xr:uid="{00000000-0006-0000-0100-00000B020000}">
      <text>
        <r>
          <rPr>
            <sz val="9"/>
            <color rgb="FF000000"/>
            <rFont val="Tahoma"/>
            <family val="2"/>
            <charset val="1"/>
          </rPr>
          <t>List the defining characteristics of an intelligent agent.</t>
        </r>
      </text>
    </comment>
    <comment ref="E676" authorId="0" shapeId="0" xr:uid="{00000000-0006-0000-0100-00000C020000}">
      <text>
        <r>
          <rPr>
            <sz val="9"/>
            <color rgb="FF000000"/>
            <rFont val="Tahoma"/>
            <family val="2"/>
            <charset val="1"/>
          </rPr>
          <t>Characterize and contrast the standard agent architectures.</t>
        </r>
      </text>
    </comment>
    <comment ref="E677" authorId="0" shapeId="0" xr:uid="{00000000-0006-0000-0100-00000D020000}">
      <text>
        <r>
          <rPr>
            <sz val="9"/>
            <color rgb="FF000000"/>
            <rFont val="Tahoma"/>
            <family val="2"/>
            <charset val="1"/>
          </rPr>
          <t>Describe the applications of agent theory to domains such as software agents, personal assistants, and believable agents.</t>
        </r>
      </text>
    </comment>
    <comment ref="E678" authorId="0" shapeId="0" xr:uid="{00000000-0006-0000-0100-00000E020000}">
      <text>
        <r>
          <rPr>
            <sz val="9"/>
            <color rgb="FF000000"/>
            <rFont val="Tahoma"/>
            <family val="2"/>
            <charset val="1"/>
          </rPr>
          <t>Describe the primary paradigms used by learning agents.</t>
        </r>
      </text>
    </comment>
    <comment ref="E679" authorId="0" shapeId="0" xr:uid="{00000000-0006-0000-0100-00000F020000}">
      <text>
        <r>
          <rPr>
            <sz val="9"/>
            <color rgb="FF000000"/>
            <rFont val="Tahoma"/>
            <family val="2"/>
            <charset val="1"/>
          </rPr>
          <t>Demonstrate using appropriate examples how multi-agent systems support agent interaction.</t>
        </r>
      </text>
    </comment>
    <comment ref="E682" authorId="0" shapeId="0" xr:uid="{00000000-0006-0000-0100-000010020000}">
      <text>
        <r>
          <rPr>
            <sz val="9"/>
            <color rgb="FF000000"/>
            <rFont val="Tahoma"/>
            <family val="2"/>
            <charset val="1"/>
          </rPr>
          <t>Define and contrast deterministic and stochastic grammars, providing examples to show the adequacy of each.</t>
        </r>
      </text>
    </comment>
    <comment ref="E683" authorId="0" shapeId="0" xr:uid="{00000000-0006-0000-0100-000011020000}">
      <text>
        <r>
          <rPr>
            <sz val="9"/>
            <color rgb="FF000000"/>
            <rFont val="Tahoma"/>
            <family val="2"/>
            <charset val="1"/>
          </rPr>
          <t>Simulate, apply, or implement classic and stochastic algorithms for parsing natural language.</t>
        </r>
      </text>
    </comment>
    <comment ref="E684" authorId="0" shapeId="0" xr:uid="{00000000-0006-0000-0100-000012020000}">
      <text>
        <r>
          <rPr>
            <sz val="9"/>
            <color rgb="FF000000"/>
            <rFont val="Tahoma"/>
            <family val="2"/>
            <charset val="1"/>
          </rPr>
          <t>Identify the challenges of representing meaning.</t>
        </r>
      </text>
    </comment>
    <comment ref="E685" authorId="0" shapeId="0" xr:uid="{00000000-0006-0000-0100-000013020000}">
      <text>
        <r>
          <rPr>
            <sz val="9"/>
            <color rgb="FF000000"/>
            <rFont val="Tahoma"/>
            <family val="2"/>
            <charset val="1"/>
          </rPr>
          <t>List the advantages of using standard corpora  Identify examples of current corpora for a variety of NLP tasks.</t>
        </r>
      </text>
    </comment>
    <comment ref="E686" authorId="0" shapeId="0" xr:uid="{00000000-0006-0000-0100-000014020000}">
      <text>
        <r>
          <rPr>
            <sz val="9"/>
            <color rgb="FF000000"/>
            <rFont val="Tahoma"/>
            <family val="2"/>
            <charset val="1"/>
          </rPr>
          <t>Identify techniques for information retrieval, language translation, and text classification.</t>
        </r>
      </text>
    </comment>
    <comment ref="E689" authorId="0" shapeId="0" xr:uid="{00000000-0006-0000-0100-000015020000}">
      <text>
        <r>
          <rPr>
            <sz val="9"/>
            <color rgb="FF000000"/>
            <rFont val="Tahoma"/>
            <family val="2"/>
            <charset val="1"/>
          </rPr>
          <t>Explain the differences among the three main styles of learning: supervised, reinforcement, and unsupervised.</t>
        </r>
      </text>
    </comment>
    <comment ref="E690" authorId="0" shapeId="0" xr:uid="{00000000-0006-0000-0100-000016020000}">
      <text>
        <r>
          <rPr>
            <sz val="9"/>
            <color rgb="FF000000"/>
            <rFont val="Tahoma"/>
            <family val="2"/>
            <charset val="1"/>
          </rPr>
          <t>Implement simple algorithms for supervised learning, reinforcement learning, and unsupervised learning.</t>
        </r>
      </text>
    </comment>
    <comment ref="E691" authorId="0" shapeId="0" xr:uid="{00000000-0006-0000-0100-000017020000}">
      <text>
        <r>
          <rPr>
            <sz val="9"/>
            <color rgb="FF000000"/>
            <rFont val="Tahoma"/>
            <family val="2"/>
            <charset val="1"/>
          </rPr>
          <t>Determine which of the three learning styles is appropriate to a particular problem domain.</t>
        </r>
      </text>
    </comment>
    <comment ref="E692" authorId="0" shapeId="0" xr:uid="{00000000-0006-0000-0100-000018020000}">
      <text>
        <r>
          <rPr>
            <sz val="9"/>
            <color rgb="FF000000"/>
            <rFont val="Tahoma"/>
            <family val="2"/>
            <charset val="1"/>
          </rPr>
          <t>Compare and contrast each of the following techniques, providing examples of when each strategy is superior: decision trees, neural networks, and belief networks.</t>
        </r>
      </text>
    </comment>
    <comment ref="E693" authorId="0" shapeId="0" xr:uid="{00000000-0006-0000-0100-000019020000}">
      <text>
        <r>
          <rPr>
            <sz val="9"/>
            <color rgb="FF000000"/>
            <rFont val="Tahoma"/>
            <family val="2"/>
            <charset val="1"/>
          </rPr>
          <t>Evaluate the performance of a simple learning system on a real-world dataset.</t>
        </r>
      </text>
    </comment>
    <comment ref="E694" authorId="0" shapeId="0" xr:uid="{00000000-0006-0000-0100-00001A020000}">
      <text>
        <r>
          <rPr>
            <sz val="9"/>
            <color rgb="FF000000"/>
            <rFont val="Tahoma"/>
            <family val="2"/>
            <charset val="1"/>
          </rPr>
          <t>Characterize the state of the art in learning theory, including its achievements and its shortcomings.</t>
        </r>
      </text>
    </comment>
    <comment ref="E695" authorId="0" shapeId="0" xr:uid="{00000000-0006-0000-0100-00001B020000}">
      <text>
        <r>
          <rPr>
            <sz val="9"/>
            <color rgb="FF000000"/>
            <rFont val="Tahoma"/>
            <family val="2"/>
            <charset val="1"/>
          </rPr>
          <t>Explain the problem of overfitting, along with techniques for detecting and managing the problem.</t>
        </r>
      </text>
    </comment>
    <comment ref="E698" authorId="0" shapeId="0" xr:uid="{00000000-0006-0000-0100-00001C020000}">
      <text>
        <r>
          <rPr>
            <sz val="9"/>
            <color rgb="FF000000"/>
            <rFont val="Tahoma"/>
            <family val="2"/>
            <charset val="1"/>
          </rPr>
          <t>List capabilities and limitations of today's state-of-the-art robot systems, including their sensors and the crucial sensor processing that informs those systems.</t>
        </r>
      </text>
    </comment>
    <comment ref="E699" authorId="0" shapeId="0" xr:uid="{00000000-0006-0000-0100-00001D020000}">
      <text>
        <r>
          <rPr>
            <sz val="9"/>
            <color rgb="FF000000"/>
            <rFont val="Tahoma"/>
            <family val="2"/>
            <charset val="1"/>
          </rPr>
          <t>Integrate sensors, actuators, and software into a robot designed to undertake some task.</t>
        </r>
      </text>
    </comment>
    <comment ref="E700" authorId="0" shapeId="0" xr:uid="{00000000-0006-0000-0100-00001E020000}">
      <text>
        <r>
          <rPr>
            <sz val="9"/>
            <color rgb="FF000000"/>
            <rFont val="Tahoma"/>
            <family val="2"/>
            <charset val="1"/>
          </rPr>
          <t>Program a robot to accomplish simple tasks using deliberative, reactive, and/or hybrid control architectures.</t>
        </r>
      </text>
    </comment>
    <comment ref="E701" authorId="0" shapeId="0" xr:uid="{00000000-0006-0000-0100-00001F020000}">
      <text>
        <r>
          <rPr>
            <sz val="9"/>
            <color rgb="FF000000"/>
            <rFont val="Tahoma"/>
            <family val="2"/>
            <charset val="1"/>
          </rPr>
          <t>Implement fundamental motion planning algorithms within a robot configuration space.</t>
        </r>
      </text>
    </comment>
    <comment ref="E702" authorId="0" shapeId="0" xr:uid="{00000000-0006-0000-0100-000020020000}">
      <text>
        <r>
          <rPr>
            <sz val="9"/>
            <color rgb="FF000000"/>
            <rFont val="Tahoma"/>
            <family val="2"/>
            <charset val="1"/>
          </rPr>
          <t>Characterize the uncertainties associated with common robot sensors and actuators; articulate strategies for mitigating these uncertainties.</t>
        </r>
      </text>
    </comment>
    <comment ref="E703" authorId="0" shapeId="0" xr:uid="{00000000-0006-0000-0100-000021020000}">
      <text>
        <r>
          <rPr>
            <sz val="9"/>
            <color rgb="FF000000"/>
            <rFont val="Tahoma"/>
            <family val="2"/>
            <charset val="1"/>
          </rPr>
          <t>List the differences among robots' representations of their external environment, including their strengths and shortcomings.</t>
        </r>
      </text>
    </comment>
    <comment ref="E704" authorId="0" shapeId="0" xr:uid="{00000000-0006-0000-0100-000022020000}">
      <text>
        <r>
          <rPr>
            <sz val="9"/>
            <color rgb="FF000000"/>
            <rFont val="Tahoma"/>
            <family val="2"/>
            <charset val="1"/>
          </rPr>
          <t>Compare and contrast at least three strategies for robot navigation within known and/or unknown environments, including their strengths and shortcomings.</t>
        </r>
      </text>
    </comment>
    <comment ref="E705" authorId="0" shapeId="0" xr:uid="{00000000-0006-0000-0100-000023020000}">
      <text>
        <r>
          <rPr>
            <sz val="9"/>
            <color rgb="FF000000"/>
            <rFont val="Tahoma"/>
            <family val="2"/>
            <charset val="1"/>
          </rPr>
          <t>Describe at least one approach for coordinating the actions and sensing of several robots to accomplish a single task.</t>
        </r>
      </text>
    </comment>
    <comment ref="E708" authorId="0" shapeId="0" xr:uid="{00000000-0006-0000-0100-000024020000}">
      <text>
        <r>
          <rPr>
            <sz val="9"/>
            <color rgb="FF000000"/>
            <rFont val="Tahoma"/>
            <family val="2"/>
            <charset val="1"/>
          </rPr>
          <t>Summarize the importance of image and object recognition in AI and indicate several significant applications of this technology.</t>
        </r>
      </text>
    </comment>
    <comment ref="E709" authorId="0" shapeId="0" xr:uid="{00000000-0006-0000-0100-000025020000}">
      <text>
        <r>
          <rPr>
            <sz val="9"/>
            <color rgb="FF000000"/>
            <rFont val="Tahoma"/>
            <family val="2"/>
            <charset val="1"/>
          </rPr>
          <t>List at least three image-segmentation approaches, such as thresholding, edge-based and region-based algorithms, along with their defining characteristics, strengths, and weaknesses.</t>
        </r>
      </text>
    </comment>
    <comment ref="E710" authorId="0" shapeId="0" xr:uid="{00000000-0006-0000-0100-000026020000}">
      <text>
        <r>
          <rPr>
            <sz val="9"/>
            <color rgb="FF000000"/>
            <rFont val="Tahoma"/>
            <family val="2"/>
            <charset val="1"/>
          </rPr>
          <t>Implement 2d object recognition based on contour- and/or region-based shape representations.</t>
        </r>
      </text>
    </comment>
    <comment ref="E711" authorId="0" shapeId="0" xr:uid="{00000000-0006-0000-0100-000027020000}">
      <text>
        <r>
          <rPr>
            <sz val="9"/>
            <color rgb="FF000000"/>
            <rFont val="Tahoma"/>
            <family val="2"/>
            <charset val="1"/>
          </rPr>
          <t>Distinguish the goals of sound-recognition, speech-recognition, and speaker-recognition and identify how the raw audio signal will be handled differently in each of these cases.</t>
        </r>
      </text>
    </comment>
    <comment ref="E712" authorId="0" shapeId="0" xr:uid="{00000000-0006-0000-0100-000028020000}">
      <text>
        <r>
          <rPr>
            <sz val="9"/>
            <color rgb="FF000000"/>
            <rFont val="Tahoma"/>
            <family val="2"/>
            <charset val="1"/>
          </rPr>
          <t>Provide at least two examples of a transformation of a data source from one sensory domain to another, eg, tactile data interpreted as single-band 2d images.</t>
        </r>
      </text>
    </comment>
    <comment ref="E713" authorId="0" shapeId="0" xr:uid="{00000000-0006-0000-0100-000029020000}">
      <text>
        <r>
          <rPr>
            <sz val="9"/>
            <color rgb="FF000000"/>
            <rFont val="Tahoma"/>
            <family val="2"/>
            <charset val="1"/>
          </rPr>
          <t>Implement a feature-extraction algorithm on real data, eg, an edge or corner detector for images or vectors of Fourier coefficients describing a short slice of audio signal.</t>
        </r>
      </text>
    </comment>
    <comment ref="E714" authorId="0" shapeId="0" xr:uid="{00000000-0006-0000-0100-00002A020000}">
      <text>
        <r>
          <rPr>
            <sz val="9"/>
            <color rgb="FF000000"/>
            <rFont val="Tahoma"/>
            <family val="2"/>
            <charset val="1"/>
          </rPr>
          <t>Implement an algorithm combining features into higher-level percepts, eg, a contour or polygon from visual primitives or phoneme hypotheses from an audio signal.</t>
        </r>
      </text>
    </comment>
    <comment ref="E715" authorId="0" shapeId="0" xr:uid="{00000000-0006-0000-0100-00002B020000}">
      <text>
        <r>
          <rPr>
            <sz val="9"/>
            <color rgb="FF000000"/>
            <rFont val="Tahoma"/>
            <family val="2"/>
            <charset val="1"/>
          </rPr>
          <t>Implement a classification algorithm that segments input percepts into output categories and quantitatively evaluates the resulting classification.</t>
        </r>
      </text>
    </comment>
    <comment ref="E716" authorId="0" shapeId="0" xr:uid="{00000000-0006-0000-0100-00002C020000}">
      <text>
        <r>
          <rPr>
            <sz val="9"/>
            <color rgb="FF000000"/>
            <rFont val="Tahoma"/>
            <family val="2"/>
            <charset val="1"/>
          </rPr>
          <t>Evaluate the performance of the underlying feature-extraction, relative to at least one alternative possible approach (whether implemented or not) in its contribution to the classification task (8), above.</t>
        </r>
      </text>
    </comment>
    <comment ref="E717" authorId="0" shapeId="0" xr:uid="{00000000-0006-0000-0100-00002D020000}">
      <text>
        <r>
          <rPr>
            <sz val="9"/>
            <color rgb="FF000000"/>
            <rFont val="Tahoma"/>
            <family val="2"/>
            <charset val="1"/>
          </rPr>
          <t>Describe at least three classification approaches, their prerequisites for applicability, their strengths, and their shortcomings.</t>
        </r>
      </text>
    </comment>
    <comment ref="E720" authorId="0" shapeId="0" xr:uid="{00000000-0006-0000-0100-00002E020000}">
      <text>
        <r>
          <rPr>
            <sz val="9"/>
            <color rgb="FF000000"/>
            <rFont val="Tahoma"/>
            <family val="2"/>
            <charset val="1"/>
          </rPr>
          <t>Articulate the organization of the Internet.</t>
        </r>
      </text>
    </comment>
    <comment ref="E721" authorId="0" shapeId="0" xr:uid="{00000000-0006-0000-0100-00002F020000}">
      <text>
        <r>
          <rPr>
            <sz val="9"/>
            <color rgb="FF000000"/>
            <rFont val="Tahoma"/>
            <family val="2"/>
            <charset val="1"/>
          </rPr>
          <t>List and define the appropriate network terminology.</t>
        </r>
      </text>
    </comment>
    <comment ref="E722" authorId="0" shapeId="0" xr:uid="{00000000-0006-0000-0100-000030020000}">
      <text>
        <r>
          <rPr>
            <sz val="9"/>
            <color rgb="FF000000"/>
            <rFont val="Tahoma"/>
            <family val="2"/>
            <charset val="1"/>
          </rPr>
          <t>Describe the layered structure of a typical networked architecture.</t>
        </r>
      </text>
    </comment>
    <comment ref="E723" authorId="0" shapeId="0" xr:uid="{00000000-0006-0000-0100-000031020000}">
      <text>
        <r>
          <rPr>
            <sz val="9"/>
            <color rgb="FF000000"/>
            <rFont val="Tahoma"/>
            <family val="2"/>
            <charset val="1"/>
          </rPr>
          <t>Identify the different types of complexity in a network (edges, core, etc).</t>
        </r>
      </text>
    </comment>
    <comment ref="E726" authorId="0" shapeId="0" xr:uid="{00000000-0006-0000-0100-000032020000}">
      <text>
        <r>
          <rPr>
            <sz val="9"/>
            <color rgb="FF000000"/>
            <rFont val="Tahoma"/>
            <family val="2"/>
            <charset val="1"/>
          </rPr>
          <t>List the differences and the relations between names and addresses in a network.</t>
        </r>
      </text>
    </comment>
    <comment ref="E727" authorId="0" shapeId="0" xr:uid="{00000000-0006-0000-0100-000033020000}">
      <text>
        <r>
          <rPr>
            <sz val="9"/>
            <color rgb="FF000000"/>
            <rFont val="Tahoma"/>
            <family val="2"/>
            <charset val="1"/>
          </rPr>
          <t>Define the principles behind naming schemes and resource location.</t>
        </r>
      </text>
    </comment>
    <comment ref="E728" authorId="0" shapeId="0" xr:uid="{00000000-0006-0000-0100-000034020000}">
      <text>
        <r>
          <rPr>
            <sz val="9"/>
            <color rgb="FF000000"/>
            <rFont val="Tahoma"/>
            <family val="2"/>
            <charset val="1"/>
          </rPr>
          <t>Implement a simple client-server socket-based application.</t>
        </r>
      </text>
    </comment>
    <comment ref="E731" authorId="0" shapeId="0" xr:uid="{00000000-0006-0000-0100-000035020000}">
      <text>
        <r>
          <rPr>
            <sz val="9"/>
            <color rgb="FF000000"/>
            <rFont val="Tahoma"/>
            <family val="2"/>
            <charset val="1"/>
          </rPr>
          <t>Describe the operation of reliable delivery protocols.</t>
        </r>
      </text>
    </comment>
    <comment ref="E732" authorId="0" shapeId="0" xr:uid="{00000000-0006-0000-0100-000036020000}">
      <text>
        <r>
          <rPr>
            <sz val="9"/>
            <color rgb="FF000000"/>
            <rFont val="Tahoma"/>
            <family val="2"/>
            <charset val="1"/>
          </rPr>
          <t>List the factors that affect the performance of reliable delivery protocols.</t>
        </r>
      </text>
    </comment>
    <comment ref="E733" authorId="0" shapeId="0" xr:uid="{00000000-0006-0000-0100-000037020000}">
      <text>
        <r>
          <rPr>
            <sz val="9"/>
            <color rgb="FF000000"/>
            <rFont val="Tahoma"/>
            <family val="2"/>
            <charset val="1"/>
          </rPr>
          <t>Design and implement a simple reliable protocol.</t>
        </r>
      </text>
    </comment>
    <comment ref="E736" authorId="0" shapeId="0" xr:uid="{00000000-0006-0000-0100-000038020000}">
      <text>
        <r>
          <rPr>
            <sz val="9"/>
            <color rgb="FF000000"/>
            <rFont val="Tahoma"/>
            <family val="2"/>
            <charset val="1"/>
          </rPr>
          <t>Describe the organization of the network layer.</t>
        </r>
      </text>
    </comment>
    <comment ref="E737" authorId="0" shapeId="0" xr:uid="{00000000-0006-0000-0100-000039020000}">
      <text>
        <r>
          <rPr>
            <sz val="9"/>
            <color rgb="FF000000"/>
            <rFont val="Tahoma"/>
            <family val="2"/>
            <charset val="1"/>
          </rPr>
          <t>Describe how packets are forwarded in an IP network.</t>
        </r>
      </text>
    </comment>
    <comment ref="E738" authorId="0" shapeId="0" xr:uid="{00000000-0006-0000-0100-00003A020000}">
      <text>
        <r>
          <rPr>
            <sz val="9"/>
            <color rgb="FF000000"/>
            <rFont val="Tahoma"/>
            <family val="2"/>
            <charset val="1"/>
          </rPr>
          <t>List the scalability benefits of hierarchical addressing.</t>
        </r>
      </text>
    </comment>
    <comment ref="E741" authorId="0" shapeId="0" xr:uid="{00000000-0006-0000-0100-00003B020000}">
      <text>
        <r>
          <rPr>
            <sz val="9"/>
            <color rgb="FF000000"/>
            <rFont val="Tahoma"/>
            <family val="2"/>
            <charset val="1"/>
          </rPr>
          <t>Describe how frames are forwarded in an Ethernet network.</t>
        </r>
      </text>
    </comment>
    <comment ref="E742" authorId="0" shapeId="0" xr:uid="{00000000-0006-0000-0100-00003C020000}">
      <text>
        <r>
          <rPr>
            <sz val="9"/>
            <color rgb="FF000000"/>
            <rFont val="Tahoma"/>
            <family val="2"/>
            <charset val="1"/>
          </rPr>
          <t>Describe the differences between IP and Ethernet.</t>
        </r>
      </text>
    </comment>
    <comment ref="E743" authorId="0" shapeId="0" xr:uid="{00000000-0006-0000-0100-00003D020000}">
      <text>
        <r>
          <rPr>
            <sz val="9"/>
            <color rgb="FF000000"/>
            <rFont val="Tahoma"/>
            <family val="2"/>
            <charset val="1"/>
          </rPr>
          <t>Describe the interrelations between IP and Ethernet.</t>
        </r>
      </text>
    </comment>
    <comment ref="E744" authorId="0" shapeId="0" xr:uid="{00000000-0006-0000-0100-00003E020000}">
      <text>
        <r>
          <rPr>
            <sz val="9"/>
            <color rgb="FF000000"/>
            <rFont val="Tahoma"/>
            <family val="2"/>
            <charset val="1"/>
          </rPr>
          <t>Describe the steps used in one common approach to the multiple access problem.</t>
        </r>
      </text>
    </comment>
    <comment ref="E747" authorId="0" shapeId="0" xr:uid="{00000000-0006-0000-0100-00003F020000}">
      <text>
        <r>
          <rPr>
            <sz val="9"/>
            <color rgb="FF000000"/>
            <rFont val="Tahoma"/>
            <family val="2"/>
            <charset val="1"/>
          </rPr>
          <t>Describe how resources can be allocated in a network.</t>
        </r>
      </text>
    </comment>
    <comment ref="E748" authorId="0" shapeId="0" xr:uid="{00000000-0006-0000-0100-000040020000}">
      <text>
        <r>
          <rPr>
            <sz val="9"/>
            <color rgb="FF000000"/>
            <rFont val="Tahoma"/>
            <family val="2"/>
            <charset val="1"/>
          </rPr>
          <t>Describe the congestion problem in a large network.</t>
        </r>
      </text>
    </comment>
    <comment ref="E749" authorId="0" shapeId="0" xr:uid="{00000000-0006-0000-0100-000041020000}">
      <text>
        <r>
          <rPr>
            <sz val="9"/>
            <color rgb="FF000000"/>
            <rFont val="Tahoma"/>
            <family val="2"/>
            <charset val="1"/>
          </rPr>
          <t>Compare and contrast fixed and dynamic allocation techniques.</t>
        </r>
      </text>
    </comment>
    <comment ref="E750" authorId="0" shapeId="0" xr:uid="{00000000-0006-0000-0100-000042020000}">
      <text>
        <r>
          <rPr>
            <sz val="9"/>
            <color rgb="FF000000"/>
            <rFont val="Tahoma"/>
            <family val="2"/>
            <charset val="1"/>
          </rPr>
          <t>Compare and contrast current approaches to congestion.</t>
        </r>
      </text>
    </comment>
    <comment ref="E753" authorId="0" shapeId="0" xr:uid="{00000000-0006-0000-0100-000043020000}">
      <text>
        <r>
          <rPr>
            <sz val="9"/>
            <color rgb="FF000000"/>
            <rFont val="Tahoma"/>
            <family val="2"/>
            <charset val="1"/>
          </rPr>
          <t>Describe the organization of a wireless network.</t>
        </r>
      </text>
    </comment>
    <comment ref="E754" authorId="0" shapeId="0" xr:uid="{00000000-0006-0000-0100-000044020000}">
      <text>
        <r>
          <rPr>
            <sz val="9"/>
            <color rgb="FF000000"/>
            <rFont val="Tahoma"/>
            <family val="2"/>
            <charset val="1"/>
          </rPr>
          <t>Describe how wireless networks support mobile users.</t>
        </r>
      </text>
    </comment>
    <comment ref="E757" authorId="0" shapeId="0" xr:uid="{00000000-0006-0000-0100-000045020000}">
      <text>
        <r>
          <rPr>
            <sz val="9"/>
            <color rgb="FF000000"/>
            <rFont val="Tahoma"/>
            <family val="2"/>
            <charset val="1"/>
          </rPr>
          <t>Discuss the key principles (such as membership, trust) of social networking.</t>
        </r>
      </text>
    </comment>
    <comment ref="E758" authorId="0" shapeId="0" xr:uid="{00000000-0006-0000-0100-000046020000}">
      <text>
        <r>
          <rPr>
            <sz val="9"/>
            <color rgb="FF000000"/>
            <rFont val="Tahoma"/>
            <family val="2"/>
            <charset val="1"/>
          </rPr>
          <t>Describe how existing social networks operate.</t>
        </r>
      </text>
    </comment>
    <comment ref="E759" authorId="0" shapeId="0" xr:uid="{00000000-0006-0000-0100-000047020000}">
      <text>
        <r>
          <rPr>
            <sz val="9"/>
            <color rgb="FF000000"/>
            <rFont val="Tahoma"/>
            <family val="2"/>
            <charset val="1"/>
          </rPr>
          <t>Construct a social network graph from network data.</t>
        </r>
      </text>
    </comment>
    <comment ref="E760" authorId="0" shapeId="0" xr:uid="{00000000-0006-0000-0100-000048020000}">
      <text>
        <r>
          <rPr>
            <sz val="9"/>
            <color rgb="FF000000"/>
            <rFont val="Tahoma"/>
            <family val="2"/>
            <charset val="1"/>
          </rPr>
          <t>Analyze a social network to determine who the key people are.</t>
        </r>
      </text>
    </comment>
    <comment ref="E761" authorId="0" shapeId="0" xr:uid="{00000000-0006-0000-0100-000049020000}">
      <text>
        <r>
          <rPr>
            <sz val="9"/>
            <color rgb="FF000000"/>
            <rFont val="Tahoma"/>
            <family val="2"/>
            <charset val="1"/>
          </rPr>
          <t>Evaluate a given interpretation of a social network question with associated data.</t>
        </r>
      </text>
    </comment>
    <comment ref="E764" authorId="0" shapeId="0" xr:uid="{00000000-0006-0000-0100-00004A020000}">
      <text>
        <r>
          <rPr>
            <sz val="9"/>
            <color rgb="FF000000"/>
            <rFont val="Tahoma"/>
            <family val="2"/>
            <charset val="1"/>
          </rPr>
          <t>Explain the objectives and functions of modern operating systems.</t>
        </r>
      </text>
    </comment>
    <comment ref="E765" authorId="0" shapeId="0" xr:uid="{00000000-0006-0000-0100-00004B020000}">
      <text>
        <r>
          <rPr>
            <sz val="9"/>
            <color rgb="FF000000"/>
            <rFont val="Tahoma"/>
            <family val="2"/>
            <charset val="1"/>
          </rPr>
          <t>Analyze the tradeoffs inherent in operating system design.</t>
        </r>
      </text>
    </comment>
    <comment ref="E766" authorId="0" shapeId="0" xr:uid="{00000000-0006-0000-0100-00004C020000}">
      <text>
        <r>
          <rPr>
            <sz val="9"/>
            <color rgb="FF000000"/>
            <rFont val="Tahoma"/>
            <family val="2"/>
            <charset val="1"/>
          </rPr>
          <t>Describe the functions of a contemporary operating system with respect to convenience, efficiency, and the ability to evolve.</t>
        </r>
      </text>
    </comment>
    <comment ref="E767" authorId="0" shapeId="0" xr:uid="{00000000-0006-0000-0100-00004D020000}">
      <text>
        <r>
          <rPr>
            <sz val="9"/>
            <color rgb="FF000000"/>
            <rFont val="Tahoma"/>
            <family val="2"/>
            <charset val="1"/>
          </rPr>
          <t>Discuss networked, client-server, distributed operating systems and how they differ from single user operating systems.</t>
        </r>
      </text>
    </comment>
    <comment ref="E768" authorId="0" shapeId="0" xr:uid="{00000000-0006-0000-0100-00004E020000}">
      <text>
        <r>
          <rPr>
            <sz val="9"/>
            <color rgb="FF000000"/>
            <rFont val="Tahoma"/>
            <family val="2"/>
            <charset val="1"/>
          </rPr>
          <t>Identify potential threats to operating systems and the security features design to guard against them.</t>
        </r>
      </text>
    </comment>
    <comment ref="E771" authorId="0" shapeId="0" xr:uid="{00000000-0006-0000-0100-00004F020000}">
      <text>
        <r>
          <rPr>
            <sz val="9"/>
            <color rgb="FF000000"/>
            <rFont val="Tahoma"/>
            <family val="2"/>
            <charset val="1"/>
          </rPr>
          <t>Explain the concept of a logical layer.</t>
        </r>
      </text>
    </comment>
    <comment ref="E772" authorId="0" shapeId="0" xr:uid="{00000000-0006-0000-0100-000050020000}">
      <text>
        <r>
          <rPr>
            <sz val="9"/>
            <color rgb="FF000000"/>
            <rFont val="Tahoma"/>
            <family val="2"/>
            <charset val="1"/>
          </rPr>
          <t>Explain the benefits of building abstract layers in hierarchical fashion.</t>
        </r>
      </text>
    </comment>
    <comment ref="E773" authorId="0" shapeId="0" xr:uid="{00000000-0006-0000-0100-000051020000}">
      <text>
        <r>
          <rPr>
            <sz val="9"/>
            <color rgb="FF000000"/>
            <rFont val="Tahoma"/>
            <family val="2"/>
            <charset val="1"/>
          </rPr>
          <t>Describe the value of APIs and middleware.</t>
        </r>
      </text>
    </comment>
    <comment ref="E774" authorId="0" shapeId="0" xr:uid="{00000000-0006-0000-0100-000052020000}">
      <text>
        <r>
          <rPr>
            <sz val="9"/>
            <color rgb="FF000000"/>
            <rFont val="Tahoma"/>
            <family val="2"/>
            <charset val="1"/>
          </rPr>
          <t>Describe how computing resources are used by application software and managed by system software.</t>
        </r>
      </text>
    </comment>
    <comment ref="E775" authorId="0" shapeId="0" xr:uid="{00000000-0006-0000-0100-000053020000}">
      <text>
        <r>
          <rPr>
            <sz val="9"/>
            <color rgb="FF000000"/>
            <rFont val="Tahoma"/>
            <family val="2"/>
            <charset val="1"/>
          </rPr>
          <t>Contrast kernel and user mode in an operating system.</t>
        </r>
      </text>
    </comment>
    <comment ref="E776" authorId="0" shapeId="0" xr:uid="{00000000-0006-0000-0100-000054020000}">
      <text>
        <r>
          <rPr>
            <sz val="9"/>
            <color rgb="FF000000"/>
            <rFont val="Tahoma"/>
            <family val="2"/>
            <charset val="1"/>
          </rPr>
          <t>Discuss the advantages and disadvantages of using interrupt processing.</t>
        </r>
      </text>
    </comment>
    <comment ref="E777" authorId="0" shapeId="0" xr:uid="{00000000-0006-0000-0100-000055020000}">
      <text>
        <r>
          <rPr>
            <sz val="9"/>
            <color rgb="FF000000"/>
            <rFont val="Tahoma"/>
            <family val="2"/>
            <charset val="1"/>
          </rPr>
          <t>Explain the use of a device list and driver I/O queue.</t>
        </r>
      </text>
    </comment>
    <comment ref="E780" authorId="0" shapeId="0" xr:uid="{00000000-0006-0000-0100-000056020000}">
      <text>
        <r>
          <rPr>
            <sz val="9"/>
            <color rgb="FF000000"/>
            <rFont val="Tahoma"/>
            <family val="2"/>
            <charset val="1"/>
          </rPr>
          <t>Describe the need for concurrency within the framework of an operating system.</t>
        </r>
      </text>
    </comment>
    <comment ref="E781" authorId="0" shapeId="0" xr:uid="{00000000-0006-0000-0100-000057020000}">
      <text>
        <r>
          <rPr>
            <sz val="9"/>
            <color rgb="FF000000"/>
            <rFont val="Tahoma"/>
            <family val="2"/>
            <charset val="1"/>
          </rPr>
          <t>Demonstrate the potential run-time problems arising from the concurrent operation of many separate tasks.</t>
        </r>
      </text>
    </comment>
    <comment ref="E782" authorId="0" shapeId="0" xr:uid="{00000000-0006-0000-0100-000058020000}">
      <text>
        <r>
          <rPr>
            <sz val="9"/>
            <color rgb="FF000000"/>
            <rFont val="Tahoma"/>
            <family val="2"/>
            <charset val="1"/>
          </rPr>
          <t>Summarize the range of mechanisms that can be employed at the operating system level to realize concurrent systems and describe the benefits of each.</t>
        </r>
      </text>
    </comment>
    <comment ref="E783" authorId="0" shapeId="0" xr:uid="{00000000-0006-0000-0100-000059020000}">
      <text>
        <r>
          <rPr>
            <sz val="9"/>
            <color rgb="FF000000"/>
            <rFont val="Tahoma"/>
            <family val="2"/>
            <charset val="1"/>
          </rPr>
          <t>Explain the different states that a task may pass through and the data structures needed to support the management of many tasks.</t>
        </r>
      </text>
    </comment>
    <comment ref="E784" authorId="0" shapeId="0" xr:uid="{00000000-0006-0000-0100-00005A020000}">
      <text>
        <r>
          <rPr>
            <sz val="9"/>
            <color rgb="FF000000"/>
            <rFont val="Tahoma"/>
            <family val="2"/>
            <charset val="1"/>
          </rPr>
          <t>Summarize techniques for achieving synchronization in an operating system (eg, describe how to implement a semaphore using OS primitives).</t>
        </r>
      </text>
    </comment>
    <comment ref="E785" authorId="0" shapeId="0" xr:uid="{00000000-0006-0000-0100-00005B020000}">
      <text>
        <r>
          <rPr>
            <sz val="9"/>
            <color rgb="FF000000"/>
            <rFont val="Tahoma"/>
            <family val="2"/>
            <charset val="1"/>
          </rPr>
          <t>Describe reasons for using interrupts, dispatching, and context switching to support concurrency in an operating system.</t>
        </r>
      </text>
    </comment>
    <comment ref="E786" authorId="0" shapeId="0" xr:uid="{00000000-0006-0000-0100-00005C020000}">
      <text>
        <r>
          <rPr>
            <sz val="9"/>
            <color rgb="FF000000"/>
            <rFont val="Tahoma"/>
            <family val="2"/>
            <charset val="1"/>
          </rPr>
          <t>Create state and transition diagrams for simple problem domains.</t>
        </r>
      </text>
    </comment>
    <comment ref="E789" authorId="0" shapeId="0" xr:uid="{00000000-0006-0000-0100-00005D020000}">
      <text>
        <r>
          <rPr>
            <sz val="9"/>
            <color rgb="FF000000"/>
            <rFont val="Tahoma"/>
            <family val="2"/>
            <charset val="1"/>
          </rPr>
          <t>Compare and contrast the common algorithms used for both preemptive and non-preemptive scheduling of tasks in operating systems, such as priority, performance comparison, and fair-share schemes.</t>
        </r>
      </text>
    </comment>
    <comment ref="E790" authorId="0" shapeId="0" xr:uid="{00000000-0006-0000-0100-00005E020000}">
      <text>
        <r>
          <rPr>
            <sz val="9"/>
            <color rgb="FF000000"/>
            <rFont val="Tahoma"/>
            <family val="2"/>
            <charset val="1"/>
          </rPr>
          <t>Describe relationships between scheduling algorithms and application domains.</t>
        </r>
      </text>
    </comment>
    <comment ref="E791" authorId="0" shapeId="0" xr:uid="{00000000-0006-0000-0100-00005F020000}">
      <text>
        <r>
          <rPr>
            <sz val="9"/>
            <color rgb="FF000000"/>
            <rFont val="Tahoma"/>
            <family val="2"/>
            <charset val="1"/>
          </rPr>
          <t>Discuss the types of processor scheduling such as short-term, medium-term, long-term, and I/O.</t>
        </r>
      </text>
    </comment>
    <comment ref="E792" authorId="0" shapeId="0" xr:uid="{00000000-0006-0000-0100-000060020000}">
      <text>
        <r>
          <rPr>
            <sz val="9"/>
            <color rgb="FF000000"/>
            <rFont val="Tahoma"/>
            <family val="2"/>
            <charset val="1"/>
          </rPr>
          <t>Describe the difference between processes and threads.</t>
        </r>
      </text>
    </comment>
    <comment ref="E793" authorId="0" shapeId="0" xr:uid="{00000000-0006-0000-0100-000061020000}">
      <text>
        <r>
          <rPr>
            <sz val="9"/>
            <color rgb="FF000000"/>
            <rFont val="Tahoma"/>
            <family val="2"/>
            <charset val="1"/>
          </rPr>
          <t>Compare and contrast static and dynamic approaches to real-time scheduling.</t>
        </r>
      </text>
    </comment>
    <comment ref="E794" authorId="0" shapeId="0" xr:uid="{00000000-0006-0000-0100-000062020000}">
      <text>
        <r>
          <rPr>
            <sz val="9"/>
            <color rgb="FF000000"/>
            <rFont val="Tahoma"/>
            <family val="2"/>
            <charset val="1"/>
          </rPr>
          <t>Discuss the need for preemption and deadline scheduling.</t>
        </r>
      </text>
    </comment>
    <comment ref="E795" authorId="0" shapeId="0" xr:uid="{00000000-0006-0000-0100-000063020000}">
      <text>
        <r>
          <rPr>
            <sz val="9"/>
            <color rgb="FF000000"/>
            <rFont val="Tahoma"/>
            <family val="2"/>
            <charset val="1"/>
          </rPr>
          <t>Identify ways that the logic embodied in scheduling algorithms are applicable to other domains, such as disk I/O, network scheduling, project scheduling, and problems beyond computing.</t>
        </r>
      </text>
    </comment>
    <comment ref="E798" authorId="0" shapeId="0" xr:uid="{00000000-0006-0000-0100-000064020000}">
      <text>
        <r>
          <rPr>
            <sz val="9"/>
            <color rgb="FF000000"/>
            <rFont val="Tahoma"/>
            <family val="2"/>
            <charset val="1"/>
          </rPr>
          <t>Explain memory hierarchy and cost-performance trade-offs.</t>
        </r>
      </text>
    </comment>
    <comment ref="E799" authorId="0" shapeId="0" xr:uid="{00000000-0006-0000-0100-000065020000}">
      <text>
        <r>
          <rPr>
            <sz val="9"/>
            <color rgb="FF000000"/>
            <rFont val="Tahoma"/>
            <family val="2"/>
            <charset val="1"/>
          </rPr>
          <t>Summarize the principles of virtual memory as applied to caching and paging.</t>
        </r>
      </text>
    </comment>
    <comment ref="E800" authorId="0" shapeId="0" xr:uid="{00000000-0006-0000-0100-000066020000}">
      <text>
        <r>
          <rPr>
            <sz val="9"/>
            <color rgb="FF000000"/>
            <rFont val="Tahoma"/>
            <family val="2"/>
            <charset val="1"/>
          </rPr>
          <t>Evaluate the trade-offs in terms of memory size (main memory, cache memory, auxiliary memory) and processor speed.</t>
        </r>
      </text>
    </comment>
    <comment ref="E801" authorId="0" shapeId="0" xr:uid="{00000000-0006-0000-0100-000067020000}">
      <text>
        <r>
          <rPr>
            <sz val="9"/>
            <color rgb="FF000000"/>
            <rFont val="Tahoma"/>
            <family val="2"/>
            <charset val="1"/>
          </rPr>
          <t>Defend the different ways of allocating memory to tasks, citing the relative merits of each.</t>
        </r>
      </text>
    </comment>
    <comment ref="E802" authorId="0" shapeId="0" xr:uid="{00000000-0006-0000-0100-000068020000}">
      <text>
        <r>
          <rPr>
            <sz val="9"/>
            <color rgb="FF000000"/>
            <rFont val="Tahoma"/>
            <family val="2"/>
            <charset val="1"/>
          </rPr>
          <t>Describe the reason for and use of cache memory (performance and proximity, different dimension of how caches complicate isolation and VM abstraction).</t>
        </r>
      </text>
    </comment>
    <comment ref="E803" authorId="0" shapeId="0" xr:uid="{00000000-0006-0000-0100-000069020000}">
      <text>
        <r>
          <rPr>
            <sz val="9"/>
            <color rgb="FF000000"/>
            <rFont val="Tahoma"/>
            <family val="2"/>
            <charset val="1"/>
          </rPr>
          <t>Discuss the concept of thrashing, both in terms of the reasons it occurs and the techniques used to recognize and manage the problem.</t>
        </r>
      </text>
    </comment>
    <comment ref="E806" authorId="0" shapeId="0" xr:uid="{00000000-0006-0000-0100-00006A020000}">
      <text>
        <r>
          <rPr>
            <sz val="9"/>
            <color rgb="FF000000"/>
            <rFont val="Tahoma"/>
            <family val="2"/>
            <charset val="1"/>
          </rPr>
          <t>Articulate the need for protection and security in an OS (cross reference IAS/Security Architecture and Systems Administration/Investigating Operating Systems Security for various systems).</t>
        </r>
      </text>
    </comment>
    <comment ref="E807" authorId="0" shapeId="0" xr:uid="{00000000-0006-0000-0100-00006B020000}">
      <text>
        <r>
          <rPr>
            <sz val="9"/>
            <color rgb="FF000000"/>
            <rFont val="Tahoma"/>
            <family val="2"/>
            <charset val="1"/>
          </rPr>
          <t>Summarize the features and limitations of an operating system used to provide protection and security (cross reference IAS/Security Architecture and Systems Administration).</t>
        </r>
      </text>
    </comment>
    <comment ref="E808" authorId="0" shapeId="0" xr:uid="{00000000-0006-0000-0100-00006C020000}">
      <text>
        <r>
          <rPr>
            <sz val="9"/>
            <color rgb="FF000000"/>
            <rFont val="Tahoma"/>
            <family val="2"/>
            <charset val="1"/>
          </rPr>
          <t>Explain the mechanisms available in an OS to control access to resources (cross reference IAS/Security Architecture and Systems Administration/Access Control/Configuring systems to operate securely as an IT system).</t>
        </r>
      </text>
    </comment>
    <comment ref="E809" authorId="0" shapeId="0" xr:uid="{00000000-0006-0000-0100-00006D020000}">
      <text>
        <r>
          <rPr>
            <sz val="9"/>
            <color rgb="FF000000"/>
            <rFont val="Tahoma"/>
            <family val="2"/>
            <charset val="1"/>
          </rPr>
          <t>Carry out simple system administration tasks according to a security policy, for example creating accounts, setting permissions, applying patches, and arranging for regular backups (cross reference IAS/Security Architecture and Systems Administration ).</t>
        </r>
      </text>
    </comment>
    <comment ref="E812" authorId="0" shapeId="0" xr:uid="{00000000-0006-0000-0100-00006E020000}">
      <text>
        <r>
          <rPr>
            <sz val="9"/>
            <color rgb="FF000000"/>
            <rFont val="Tahoma"/>
            <family val="2"/>
            <charset val="1"/>
          </rPr>
          <t>Explain the concept of virtual memory and how it is realized in hardware and software.</t>
        </r>
      </text>
    </comment>
    <comment ref="E813" authorId="0" shapeId="0" xr:uid="{00000000-0006-0000-0100-00006F020000}">
      <text>
        <r>
          <rPr>
            <sz val="9"/>
            <color rgb="FF000000"/>
            <rFont val="Tahoma"/>
            <family val="2"/>
            <charset val="1"/>
          </rPr>
          <t>Differentiate emulation and isolation.</t>
        </r>
      </text>
    </comment>
    <comment ref="E814" authorId="0" shapeId="0" xr:uid="{00000000-0006-0000-0100-000070020000}">
      <text>
        <r>
          <rPr>
            <sz val="9"/>
            <color rgb="FF000000"/>
            <rFont val="Tahoma"/>
            <family val="2"/>
            <charset val="1"/>
          </rPr>
          <t>Evaluate virtualization trade-offs.</t>
        </r>
      </text>
    </comment>
    <comment ref="E815" authorId="0" shapeId="0" xr:uid="{00000000-0006-0000-0100-000071020000}">
      <text>
        <r>
          <rPr>
            <sz val="9"/>
            <color rgb="FF000000"/>
            <rFont val="Tahoma"/>
            <family val="2"/>
            <charset val="1"/>
          </rPr>
          <t>Discuss hypervisors and the need for them in conjunction with different types of hypervisors.</t>
        </r>
      </text>
    </comment>
    <comment ref="E818" authorId="0" shapeId="0" xr:uid="{00000000-0006-0000-0100-000072020000}">
      <text>
        <r>
          <rPr>
            <sz val="9"/>
            <color rgb="FF000000"/>
            <rFont val="Tahoma"/>
            <family val="2"/>
            <charset val="1"/>
          </rPr>
          <t>Explain the key difference between serial and parallel devices and identify the conditions in which each is appropriate.</t>
        </r>
      </text>
    </comment>
    <comment ref="E819" authorId="0" shapeId="0" xr:uid="{00000000-0006-0000-0100-000073020000}">
      <text>
        <r>
          <rPr>
            <sz val="9"/>
            <color rgb="FF000000"/>
            <rFont val="Tahoma"/>
            <family val="2"/>
            <charset val="1"/>
          </rPr>
          <t>Identify the relationship between the physical hardware and the virtual devices maintained by the operating system.</t>
        </r>
      </text>
    </comment>
    <comment ref="E820" authorId="0" shapeId="0" xr:uid="{00000000-0006-0000-0100-000074020000}">
      <text>
        <r>
          <rPr>
            <sz val="9"/>
            <color rgb="FF000000"/>
            <rFont val="Tahoma"/>
            <family val="2"/>
            <charset val="1"/>
          </rPr>
          <t>Explain buffering and describe strategies for implementing it.</t>
        </r>
      </text>
    </comment>
    <comment ref="E821" authorId="0" shapeId="0" xr:uid="{00000000-0006-0000-0100-000075020000}">
      <text>
        <r>
          <rPr>
            <sz val="9"/>
            <color rgb="FF000000"/>
            <rFont val="Tahoma"/>
            <family val="2"/>
            <charset val="1"/>
          </rPr>
          <t>Differentiate the mechanisms used in interfacing a range of devices (including hand-held devices, networks, multimedia) to a computer and explain the implications of these for the design of an operating system.</t>
        </r>
      </text>
    </comment>
    <comment ref="E822" authorId="0" shapeId="0" xr:uid="{00000000-0006-0000-0100-000076020000}">
      <text>
        <r>
          <rPr>
            <sz val="9"/>
            <color rgb="FF000000"/>
            <rFont val="Tahoma"/>
            <family val="2"/>
            <charset val="1"/>
          </rPr>
          <t>Describe the advantages and disadvantages of direct memory access and discuss the circumstances in which its use is warranted.</t>
        </r>
      </text>
    </comment>
    <comment ref="E823" authorId="0" shapeId="0" xr:uid="{00000000-0006-0000-0100-000077020000}">
      <text>
        <r>
          <rPr>
            <sz val="9"/>
            <color rgb="FF000000"/>
            <rFont val="Tahoma"/>
            <family val="2"/>
            <charset val="1"/>
          </rPr>
          <t>Identify the requirements for failure recovery.</t>
        </r>
      </text>
    </comment>
    <comment ref="E824" authorId="0" shapeId="0" xr:uid="{00000000-0006-0000-0100-000078020000}">
      <text>
        <r>
          <rPr>
            <sz val="9"/>
            <color rgb="FF000000"/>
            <rFont val="Tahoma"/>
            <family val="2"/>
            <charset val="1"/>
          </rPr>
          <t>Implement a simple device driver for a range of possible devices.</t>
        </r>
      </text>
    </comment>
    <comment ref="E827" authorId="0" shapeId="0" xr:uid="{00000000-0006-0000-0100-000079020000}">
      <text>
        <r>
          <rPr>
            <sz val="9"/>
            <color rgb="FF000000"/>
            <rFont val="Tahoma"/>
            <family val="2"/>
            <charset val="1"/>
          </rPr>
          <t>Describe the choices to be made in designing file systems.</t>
        </r>
      </text>
    </comment>
    <comment ref="E828" authorId="0" shapeId="0" xr:uid="{00000000-0006-0000-0100-00007A020000}">
      <text>
        <r>
          <rPr>
            <sz val="9"/>
            <color rgb="FF000000"/>
            <rFont val="Tahoma"/>
            <family val="2"/>
            <charset val="1"/>
          </rPr>
          <t>Compare and contrast different approaches to file organization, recognizing the strengths and weaknesses of each.</t>
        </r>
      </text>
    </comment>
    <comment ref="E829" authorId="0" shapeId="0" xr:uid="{00000000-0006-0000-0100-00007B020000}">
      <text>
        <r>
          <rPr>
            <sz val="9"/>
            <color rgb="FF000000"/>
            <rFont val="Tahoma"/>
            <family val="2"/>
            <charset val="1"/>
          </rPr>
          <t>Summarize how hardware developments have led to changes in the priorities for the design and the management of file systems.</t>
        </r>
      </text>
    </comment>
    <comment ref="E830" authorId="0" shapeId="0" xr:uid="{00000000-0006-0000-0100-00007C020000}">
      <text>
        <r>
          <rPr>
            <sz val="9"/>
            <color rgb="FF000000"/>
            <rFont val="Tahoma"/>
            <family val="2"/>
            <charset val="1"/>
          </rPr>
          <t>Summarize the use of journaling and how log-structured file systems enhance fault tolerance.</t>
        </r>
      </text>
    </comment>
    <comment ref="E833" authorId="0" shapeId="0" xr:uid="{00000000-0006-0000-0100-00007D020000}">
      <text>
        <r>
          <rPr>
            <sz val="9"/>
            <color rgb="FF000000"/>
            <rFont val="Tahoma"/>
            <family val="2"/>
            <charset val="1"/>
          </rPr>
          <t>Describe what makes a system a real-time system.</t>
        </r>
      </text>
    </comment>
    <comment ref="E834" authorId="0" shapeId="0" xr:uid="{00000000-0006-0000-0100-00007E020000}">
      <text>
        <r>
          <rPr>
            <sz val="9"/>
            <color rgb="FF000000"/>
            <rFont val="Tahoma"/>
            <family val="2"/>
            <charset val="1"/>
          </rPr>
          <t>Explain the presence of and describe the characteristics of latency in real-time systems.</t>
        </r>
      </text>
    </comment>
    <comment ref="E835" authorId="0" shapeId="0" xr:uid="{00000000-0006-0000-0100-00007F020000}">
      <text>
        <r>
          <rPr>
            <sz val="9"/>
            <color rgb="FF000000"/>
            <rFont val="Tahoma"/>
            <family val="2"/>
            <charset val="1"/>
          </rPr>
          <t>Summarize special concerns that real-time systems present, including risk, and how these concerns are addressed.</t>
        </r>
      </text>
    </comment>
    <comment ref="E838" authorId="0" shapeId="0" xr:uid="{00000000-0006-0000-0100-000080020000}">
      <text>
        <r>
          <rPr>
            <sz val="9"/>
            <color rgb="FF000000"/>
            <rFont val="Tahoma"/>
            <family val="2"/>
            <charset val="1"/>
          </rPr>
          <t>Explain the relevance of the terms fault tolerance, reliability, and availability.</t>
        </r>
      </text>
    </comment>
    <comment ref="E839" authorId="0" shapeId="0" xr:uid="{00000000-0006-0000-0100-000081020000}">
      <text>
        <r>
          <rPr>
            <sz val="9"/>
            <color rgb="FF000000"/>
            <rFont val="Tahoma"/>
            <family val="2"/>
            <charset val="1"/>
          </rPr>
          <t>Outline the range of methods for implementing fault tolerance in an operating system.</t>
        </r>
      </text>
    </comment>
    <comment ref="E840" authorId="0" shapeId="0" xr:uid="{00000000-0006-0000-0100-000082020000}">
      <text>
        <r>
          <rPr>
            <sz val="9"/>
            <color rgb="FF000000"/>
            <rFont val="Tahoma"/>
            <family val="2"/>
            <charset val="1"/>
          </rPr>
          <t>Explain how an operating system can continue functioning after a fault occurs.</t>
        </r>
      </text>
    </comment>
    <comment ref="E843" authorId="0" shapeId="0" xr:uid="{00000000-0006-0000-0100-000083020000}">
      <text>
        <r>
          <rPr>
            <sz val="9"/>
            <color rgb="FF000000"/>
            <rFont val="Tahoma"/>
            <family val="2"/>
            <charset val="1"/>
          </rPr>
          <t>Describe the performance measurements used to determine how a system performs.</t>
        </r>
      </text>
    </comment>
    <comment ref="E844" authorId="0" shapeId="0" xr:uid="{00000000-0006-0000-0100-000084020000}">
      <text>
        <r>
          <rPr>
            <sz val="9"/>
            <color rgb="FF000000"/>
            <rFont val="Tahoma"/>
            <family val="2"/>
            <charset val="1"/>
          </rPr>
          <t>Explain the main evaluation models used to evaluate a system.</t>
        </r>
      </text>
    </comment>
    <comment ref="E847" authorId="0" shapeId="0" xr:uid="{00000000-0006-0000-0100-000085020000}">
      <text>
        <r>
          <rPr>
            <sz val="9"/>
            <color rgb="FF000000"/>
            <rFont val="Tahoma"/>
            <family val="2"/>
            <charset val="1"/>
          </rPr>
          <t>Describe how platform-based development differs from general purpose programming.</t>
        </r>
      </text>
    </comment>
    <comment ref="E848" authorId="0" shapeId="0" xr:uid="{00000000-0006-0000-0100-000086020000}">
      <text>
        <r>
          <rPr>
            <sz val="9"/>
            <color rgb="FF000000"/>
            <rFont val="Tahoma"/>
            <family val="2"/>
            <charset val="1"/>
          </rPr>
          <t>List characteristics of platform languages.</t>
        </r>
      </text>
    </comment>
    <comment ref="E849" authorId="0" shapeId="0" xr:uid="{00000000-0006-0000-0100-000087020000}">
      <text>
        <r>
          <rPr>
            <sz val="9"/>
            <color rgb="FF000000"/>
            <rFont val="Tahoma"/>
            <family val="2"/>
            <charset val="1"/>
          </rPr>
          <t>Write and execute a simple platform-based program.</t>
        </r>
      </text>
    </comment>
    <comment ref="E850" authorId="0" shapeId="0" xr:uid="{00000000-0006-0000-0100-000088020000}">
      <text>
        <r>
          <rPr>
            <sz val="9"/>
            <color rgb="FF000000"/>
            <rFont val="Tahoma"/>
            <family val="2"/>
            <charset val="1"/>
          </rPr>
          <t>List the advantages and disadvantages of programming with platform constraints.</t>
        </r>
      </text>
    </comment>
    <comment ref="E853" authorId="0" shapeId="0" xr:uid="{00000000-0006-0000-0100-000089020000}">
      <text>
        <r>
          <rPr>
            <sz val="9"/>
            <color rgb="FF000000"/>
            <rFont val="Tahoma"/>
            <family val="2"/>
            <charset val="1"/>
          </rPr>
          <t>Design and Implement a simple web application.</t>
        </r>
      </text>
    </comment>
    <comment ref="E854" authorId="0" shapeId="0" xr:uid="{00000000-0006-0000-0100-00008A020000}">
      <text>
        <r>
          <rPr>
            <sz val="9"/>
            <color rgb="FF000000"/>
            <rFont val="Tahoma"/>
            <family val="2"/>
            <charset val="1"/>
          </rPr>
          <t>Describe the constraints that the web puts on developers.</t>
        </r>
      </text>
    </comment>
    <comment ref="E855" authorId="0" shapeId="0" xr:uid="{00000000-0006-0000-0100-00008B020000}">
      <text>
        <r>
          <rPr>
            <sz val="9"/>
            <color rgb="FF000000"/>
            <rFont val="Tahoma"/>
            <family val="2"/>
            <charset val="1"/>
          </rPr>
          <t>Compare and contrast web programming with general purpose programming.</t>
        </r>
      </text>
    </comment>
    <comment ref="E856" authorId="0" shapeId="0" xr:uid="{00000000-0006-0000-0100-00008C020000}">
      <text>
        <r>
          <rPr>
            <sz val="9"/>
            <color rgb="FF000000"/>
            <rFont val="Tahoma"/>
            <family val="2"/>
            <charset val="1"/>
          </rPr>
          <t>Describe the differences between Software-as-a-Service and traditional software products.</t>
        </r>
      </text>
    </comment>
    <comment ref="E857" authorId="0" shapeId="0" xr:uid="{00000000-0006-0000-0100-00008D020000}">
      <text>
        <r>
          <rPr>
            <sz val="9"/>
            <color rgb="FF000000"/>
            <rFont val="Tahoma"/>
            <family val="2"/>
            <charset val="1"/>
          </rPr>
          <t>Discuss how web standards impact software development.</t>
        </r>
      </text>
    </comment>
    <comment ref="E858" authorId="0" shapeId="0" xr:uid="{00000000-0006-0000-0100-00008E020000}">
      <text>
        <r>
          <rPr>
            <sz val="9"/>
            <color rgb="FF000000"/>
            <rFont val="Tahoma"/>
            <family val="2"/>
            <charset val="1"/>
          </rPr>
          <t>Review an existing web application against a current web standard.</t>
        </r>
      </text>
    </comment>
    <comment ref="E861" authorId="0" shapeId="0" xr:uid="{00000000-0006-0000-0100-00008F020000}">
      <text>
        <r>
          <rPr>
            <sz val="9"/>
            <color rgb="FF000000"/>
            <rFont val="Tahoma"/>
            <family val="2"/>
            <charset val="1"/>
          </rPr>
          <t>Design and implement a mobile application for a given mobile platform.</t>
        </r>
      </text>
    </comment>
    <comment ref="E862" authorId="0" shapeId="0" xr:uid="{00000000-0006-0000-0100-000090020000}">
      <text>
        <r>
          <rPr>
            <sz val="9"/>
            <color rgb="FF000000"/>
            <rFont val="Tahoma"/>
            <family val="2"/>
            <charset val="1"/>
          </rPr>
          <t>Discuss the constraints that mobile platforms put on developers.</t>
        </r>
      </text>
    </comment>
    <comment ref="E863" authorId="0" shapeId="0" xr:uid="{00000000-0006-0000-0100-000091020000}">
      <text>
        <r>
          <rPr>
            <sz val="9"/>
            <color rgb="FF000000"/>
            <rFont val="Tahoma"/>
            <family val="2"/>
            <charset val="1"/>
          </rPr>
          <t>Discuss the performance vs power tradeoff.</t>
        </r>
      </text>
    </comment>
    <comment ref="E864" authorId="0" shapeId="0" xr:uid="{00000000-0006-0000-0100-000092020000}">
      <text>
        <r>
          <rPr>
            <sz val="9"/>
            <color rgb="FF000000"/>
            <rFont val="Tahoma"/>
            <family val="2"/>
            <charset val="1"/>
          </rPr>
          <t>Compare and Contrast mobile programming with general purpose programming.</t>
        </r>
      </text>
    </comment>
    <comment ref="E867" authorId="0" shapeId="0" xr:uid="{00000000-0006-0000-0100-000093020000}">
      <text>
        <r>
          <rPr>
            <sz val="9"/>
            <color rgb="FF000000"/>
            <rFont val="Tahoma"/>
            <family val="2"/>
            <charset val="1"/>
          </rPr>
          <t>Design and implement an industrial application on a given platform (eg, using Lego Mindstorms or Matlab).</t>
        </r>
      </text>
    </comment>
    <comment ref="E868" authorId="0" shapeId="0" xr:uid="{00000000-0006-0000-0100-000094020000}">
      <text>
        <r>
          <rPr>
            <sz val="9"/>
            <color rgb="FF000000"/>
            <rFont val="Tahoma"/>
            <family val="2"/>
            <charset val="1"/>
          </rPr>
          <t>Compare and contrast domain specific languages with general purpose programming languages.</t>
        </r>
      </text>
    </comment>
    <comment ref="E869" authorId="0" shapeId="0" xr:uid="{00000000-0006-0000-0100-000095020000}">
      <text>
        <r>
          <rPr>
            <sz val="9"/>
            <color rgb="FF000000"/>
            <rFont val="Tahoma"/>
            <family val="2"/>
            <charset val="1"/>
          </rPr>
          <t>Discuss the constraints that a given industrial platforms impose on developers.</t>
        </r>
      </text>
    </comment>
    <comment ref="E872" authorId="0" shapeId="0" xr:uid="{00000000-0006-0000-0100-000096020000}">
      <text>
        <r>
          <rPr>
            <sz val="9"/>
            <color rgb="FF000000"/>
            <rFont val="Tahoma"/>
            <family val="2"/>
            <charset val="1"/>
          </rPr>
          <t>Design and Implement a simple application on a game platform.</t>
        </r>
      </text>
    </comment>
    <comment ref="E873" authorId="0" shapeId="0" xr:uid="{00000000-0006-0000-0100-000097020000}">
      <text>
        <r>
          <rPr>
            <sz val="9"/>
            <color rgb="FF000000"/>
            <rFont val="Tahoma"/>
            <family val="2"/>
            <charset val="1"/>
          </rPr>
          <t>Describe the constraints that game platforms impose on developers.</t>
        </r>
      </text>
    </comment>
    <comment ref="E874" authorId="0" shapeId="0" xr:uid="{00000000-0006-0000-0100-000098020000}">
      <text>
        <r>
          <rPr>
            <sz val="9"/>
            <color rgb="FF000000"/>
            <rFont val="Tahoma"/>
            <family val="2"/>
            <charset val="1"/>
          </rPr>
          <t>Compare and contrast game programming with general purpose programming.</t>
        </r>
      </text>
    </comment>
    <comment ref="E877" authorId="0" shapeId="0" xr:uid="{00000000-0006-0000-0100-000099020000}">
      <text>
        <r>
          <rPr>
            <sz val="9"/>
            <color rgb="FF000000"/>
            <rFont val="Tahoma"/>
            <family val="2"/>
            <charset val="1"/>
          </rPr>
          <t>Distinguish using computational resources for a faster answer from managing efficient access to a shared resource.</t>
        </r>
      </text>
    </comment>
    <comment ref="E878" authorId="0" shapeId="0" xr:uid="{00000000-0006-0000-0100-00009A020000}">
      <text>
        <r>
          <rPr>
            <sz val="9"/>
            <color rgb="FF000000"/>
            <rFont val="Tahoma"/>
            <family val="2"/>
            <charset val="1"/>
          </rPr>
          <t>Distinguish multiple sufficient programming constructs for synchronization that may be inter-implementable but have complementary advantages.</t>
        </r>
      </text>
    </comment>
    <comment ref="E879" authorId="0" shapeId="0" xr:uid="{00000000-0006-0000-0100-00009B020000}">
      <text>
        <r>
          <rPr>
            <sz val="9"/>
            <color rgb="FF000000"/>
            <rFont val="Tahoma"/>
            <family val="2"/>
            <charset val="1"/>
          </rPr>
          <t>Distinguish data races from higher level races.</t>
        </r>
      </text>
    </comment>
    <comment ref="E882" authorId="0" shapeId="0" xr:uid="{00000000-0006-0000-0100-00009C020000}">
      <text>
        <r>
          <rPr>
            <sz val="9"/>
            <color rgb="FF000000"/>
            <rFont val="Tahoma"/>
            <family val="2"/>
            <charset val="1"/>
          </rPr>
          <t>Explain why synchronization is necessary in a specific parallel program.</t>
        </r>
      </text>
    </comment>
    <comment ref="E883" authorId="0" shapeId="0" xr:uid="{00000000-0006-0000-0100-00009D020000}">
      <text>
        <r>
          <rPr>
            <sz val="9"/>
            <color rgb="FF000000"/>
            <rFont val="Tahoma"/>
            <family val="2"/>
            <charset val="1"/>
          </rPr>
          <t>Identify opportunities to partition a serial program into independent parallel modules.</t>
        </r>
      </text>
    </comment>
    <comment ref="E884" authorId="0" shapeId="0" xr:uid="{00000000-0006-0000-0100-00009E020000}">
      <text>
        <r>
          <rPr>
            <sz val="9"/>
            <color rgb="FF000000"/>
            <rFont val="Tahoma"/>
            <family val="2"/>
            <charset val="1"/>
          </rPr>
          <t>Write a correct and scalable parallel algorithm.</t>
        </r>
      </text>
    </comment>
    <comment ref="E885" authorId="0" shapeId="0" xr:uid="{00000000-0006-0000-0100-00009F020000}">
      <text>
        <r>
          <rPr>
            <sz val="9"/>
            <color rgb="FF000000"/>
            <rFont val="Tahoma"/>
            <family val="2"/>
            <charset val="1"/>
          </rPr>
          <t>Parallelize an algorithm by applying task-based decomposition.</t>
        </r>
      </text>
    </comment>
    <comment ref="E886" authorId="0" shapeId="0" xr:uid="{00000000-0006-0000-0100-0000A0020000}">
      <text>
        <r>
          <rPr>
            <sz val="9"/>
            <color rgb="FF000000"/>
            <rFont val="Tahoma"/>
            <family val="2"/>
            <charset val="1"/>
          </rPr>
          <t>Parallelize an algorithm by applying data-parallel decomposition.</t>
        </r>
      </text>
    </comment>
    <comment ref="E887" authorId="0" shapeId="0" xr:uid="{00000000-0006-0000-0100-0000A1020000}">
      <text>
        <r>
          <rPr>
            <sz val="9"/>
            <color rgb="FF000000"/>
            <rFont val="Tahoma"/>
            <family val="2"/>
            <charset val="1"/>
          </rPr>
          <t>Write a program using actors and/or reactive processes.</t>
        </r>
      </text>
    </comment>
    <comment ref="E890" authorId="0" shapeId="0" xr:uid="{00000000-0006-0000-0100-0000A2020000}">
      <text>
        <r>
          <rPr>
            <sz val="9"/>
            <color rgb="FF000000"/>
            <rFont val="Tahoma"/>
            <family val="2"/>
            <charset val="1"/>
          </rPr>
          <t>Use mutual exclusion to avoid a given race condition.</t>
        </r>
      </text>
    </comment>
    <comment ref="E891" authorId="0" shapeId="0" xr:uid="{00000000-0006-0000-0100-0000A3020000}">
      <text>
        <r>
          <rPr>
            <sz val="9"/>
            <color rgb="FF000000"/>
            <rFont val="Tahoma"/>
            <family val="2"/>
            <charset val="1"/>
          </rPr>
          <t>Give an example of an ordering of accesses among concurrent activities (eg, program with a data race) that is not sequentially consistent.</t>
        </r>
      </text>
    </comment>
    <comment ref="E892" authorId="0" shapeId="0" xr:uid="{00000000-0006-0000-0100-0000A4020000}">
      <text>
        <r>
          <rPr>
            <sz val="9"/>
            <color rgb="FF000000"/>
            <rFont val="Tahoma"/>
            <family val="2"/>
            <charset val="1"/>
          </rPr>
          <t>Give an example of a scenario in which blocking message sends can deadlock.</t>
        </r>
      </text>
    </comment>
    <comment ref="E893" authorId="0" shapeId="0" xr:uid="{00000000-0006-0000-0100-0000A5020000}">
      <text>
        <r>
          <rPr>
            <sz val="9"/>
            <color rgb="FF000000"/>
            <rFont val="Tahoma"/>
            <family val="2"/>
            <charset val="1"/>
          </rPr>
          <t>Explain when and why multicast or event-based messaging can be preferable to alternatives.</t>
        </r>
      </text>
    </comment>
    <comment ref="E894" authorId="0" shapeId="0" xr:uid="{00000000-0006-0000-0100-0000A6020000}">
      <text>
        <r>
          <rPr>
            <sz val="9"/>
            <color rgb="FF000000"/>
            <rFont val="Tahoma"/>
            <family val="2"/>
            <charset val="1"/>
          </rPr>
          <t>Write a program that correctly terminates when all of a set of concurrent tasks have completed.</t>
        </r>
      </text>
    </comment>
    <comment ref="E895" authorId="0" shapeId="0" xr:uid="{00000000-0006-0000-0100-0000A7020000}">
      <text>
        <r>
          <rPr>
            <sz val="9"/>
            <color rgb="FF000000"/>
            <rFont val="Tahoma"/>
            <family val="2"/>
            <charset val="1"/>
          </rPr>
          <t>Use a properly synchronized queue to buffer data passed among activities.</t>
        </r>
      </text>
    </comment>
    <comment ref="E896" authorId="0" shapeId="0" xr:uid="{00000000-0006-0000-0100-0000A8020000}">
      <text>
        <r>
          <rPr>
            <sz val="9"/>
            <color rgb="FF000000"/>
            <rFont val="Tahoma"/>
            <family val="2"/>
            <charset val="1"/>
          </rPr>
          <t>Explain why checks for preconditions, and actions based on these checks, must share the same unit of atomicity to be effective.</t>
        </r>
      </text>
    </comment>
    <comment ref="E897" authorId="0" shapeId="0" xr:uid="{00000000-0006-0000-0100-0000A9020000}">
      <text>
        <r>
          <rPr>
            <sz val="9"/>
            <color rgb="FF000000"/>
            <rFont val="Tahoma"/>
            <family val="2"/>
            <charset val="1"/>
          </rPr>
          <t>Write a test program that can reveal a concurrent programming error; for example, missing an update when two activities both try to increment a variable.</t>
        </r>
      </text>
    </comment>
    <comment ref="E898" authorId="0" shapeId="0" xr:uid="{00000000-0006-0000-0100-0000AA020000}">
      <text>
        <r>
          <rPr>
            <sz val="9"/>
            <color rgb="FF000000"/>
            <rFont val="Tahoma"/>
            <family val="2"/>
            <charset val="1"/>
          </rPr>
          <t>Describe at least one design technique for avoiding liveness failures in programs using multiple locks or semaphores.</t>
        </r>
      </text>
    </comment>
    <comment ref="E899" authorId="0" shapeId="0" xr:uid="{00000000-0006-0000-0100-0000AB020000}">
      <text>
        <r>
          <rPr>
            <sz val="9"/>
            <color rgb="FF000000"/>
            <rFont val="Tahoma"/>
            <family val="2"/>
            <charset val="1"/>
          </rPr>
          <t>Describe the relative merits of optimistic versus conservative concurrency control under different rates of contention among updates.</t>
        </r>
      </text>
    </comment>
    <comment ref="E900" authorId="0" shapeId="0" xr:uid="{00000000-0006-0000-0100-0000AC020000}">
      <text>
        <r>
          <rPr>
            <sz val="9"/>
            <color rgb="FF000000"/>
            <rFont val="Tahoma"/>
            <family val="2"/>
            <charset val="1"/>
          </rPr>
          <t>Give an example of a scenario in which an attempted optimistic update may never complete.</t>
        </r>
      </text>
    </comment>
    <comment ref="E901" authorId="0" shapeId="0" xr:uid="{00000000-0006-0000-0100-0000AD020000}">
      <text>
        <r>
          <rPr>
            <sz val="9"/>
            <color rgb="FF000000"/>
            <rFont val="Tahoma"/>
            <family val="2"/>
            <charset val="1"/>
          </rPr>
          <t>Use semaphores or condition variables to block threads until a necessary precondition holds.</t>
        </r>
      </text>
    </comment>
    <comment ref="E904" authorId="0" shapeId="0" xr:uid="{00000000-0006-0000-0100-0000AE020000}">
      <text>
        <r>
          <rPr>
            <sz val="9"/>
            <color rgb="FF000000"/>
            <rFont val="Tahoma"/>
            <family val="2"/>
            <charset val="1"/>
          </rPr>
          <t>Define “critical path”, “work”, and “span”.</t>
        </r>
      </text>
    </comment>
    <comment ref="E905" authorId="0" shapeId="0" xr:uid="{00000000-0006-0000-0100-0000AF020000}">
      <text>
        <r>
          <rPr>
            <sz val="9"/>
            <color rgb="FF000000"/>
            <rFont val="Tahoma"/>
            <family val="2"/>
            <charset val="1"/>
          </rPr>
          <t>Compute the work and span, and determine the critical path with respect to a parallel execution diagram.</t>
        </r>
      </text>
    </comment>
    <comment ref="E906" authorId="0" shapeId="0" xr:uid="{00000000-0006-0000-0100-0000B0020000}">
      <text>
        <r>
          <rPr>
            <sz val="9"/>
            <color rgb="FF000000"/>
            <rFont val="Tahoma"/>
            <family val="2"/>
            <charset val="1"/>
          </rPr>
          <t>Define “speed-up” and explain the notion of an algorithm’s scalability in this regard.</t>
        </r>
      </text>
    </comment>
    <comment ref="E907" authorId="0" shapeId="0" xr:uid="{00000000-0006-0000-0100-0000B1020000}">
      <text>
        <r>
          <rPr>
            <sz val="9"/>
            <color rgb="FF000000"/>
            <rFont val="Tahoma"/>
            <family val="2"/>
            <charset val="1"/>
          </rPr>
          <t>Identify independent tasks in a program that may be parallelized.</t>
        </r>
      </text>
    </comment>
    <comment ref="E908" authorId="0" shapeId="0" xr:uid="{00000000-0006-0000-0100-0000B2020000}">
      <text>
        <r>
          <rPr>
            <sz val="9"/>
            <color rgb="FF000000"/>
            <rFont val="Tahoma"/>
            <family val="2"/>
            <charset val="1"/>
          </rPr>
          <t>Characterize features of a workload that allow or prevent it from being naturally parallelized.</t>
        </r>
      </text>
    </comment>
    <comment ref="E909" authorId="0" shapeId="0" xr:uid="{00000000-0006-0000-0100-0000B3020000}">
      <text>
        <r>
          <rPr>
            <sz val="9"/>
            <color rgb="FF000000"/>
            <rFont val="Tahoma"/>
            <family val="2"/>
            <charset val="1"/>
          </rPr>
          <t>Implement a parallel divide-and-conquer (and/or graph algorithm) and empirically measure its performance relative to its sequential analog.</t>
        </r>
      </text>
    </comment>
    <comment ref="E910" authorId="0" shapeId="0" xr:uid="{00000000-0006-0000-0100-0000B4020000}">
      <text>
        <r>
          <rPr>
            <sz val="9"/>
            <color rgb="FF000000"/>
            <rFont val="Tahoma"/>
            <family val="2"/>
            <charset val="1"/>
          </rPr>
          <t>Decompose a problem (eg, counting the number of occurrences of some word in a document) via map and reduce operations.</t>
        </r>
      </text>
    </comment>
    <comment ref="E911" authorId="0" shapeId="0" xr:uid="{00000000-0006-0000-0100-0000B5020000}">
      <text>
        <r>
          <rPr>
            <sz val="9"/>
            <color rgb="FF000000"/>
            <rFont val="Tahoma"/>
            <family val="2"/>
            <charset val="1"/>
          </rPr>
          <t>Provide an example of a problem that fits the producer-consumer paradigm.</t>
        </r>
      </text>
    </comment>
    <comment ref="E912" authorId="0" shapeId="0" xr:uid="{00000000-0006-0000-0100-0000B6020000}">
      <text>
        <r>
          <rPr>
            <sz val="9"/>
            <color rgb="FF000000"/>
            <rFont val="Tahoma"/>
            <family val="2"/>
            <charset val="1"/>
          </rPr>
          <t>Give examples of problems where pipelining would be an effective means of parallelization.</t>
        </r>
      </text>
    </comment>
    <comment ref="E913" authorId="0" shapeId="0" xr:uid="{00000000-0006-0000-0100-0000B7020000}">
      <text>
        <r>
          <rPr>
            <sz val="9"/>
            <color rgb="FF000000"/>
            <rFont val="Tahoma"/>
            <family val="2"/>
            <charset val="1"/>
          </rPr>
          <t>Implement a parallel matrix algorithm.</t>
        </r>
      </text>
    </comment>
    <comment ref="E914" authorId="0" shapeId="0" xr:uid="{00000000-0006-0000-0100-0000B8020000}">
      <text>
        <r>
          <rPr>
            <sz val="9"/>
            <color rgb="FF000000"/>
            <rFont val="Tahoma"/>
            <family val="2"/>
            <charset val="1"/>
          </rPr>
          <t>Identify issues that arise in producer-consumer algorithms and mechanisms that may be used for addressing them.</t>
        </r>
      </text>
    </comment>
    <comment ref="E917" authorId="0" shapeId="0" xr:uid="{00000000-0006-0000-0100-0000B9020000}">
      <text>
        <r>
          <rPr>
            <sz val="9"/>
            <color rgb="FF000000"/>
            <rFont val="Tahoma"/>
            <family val="2"/>
            <charset val="1"/>
          </rPr>
          <t>Explain the differences between shared and distributed memory.</t>
        </r>
      </text>
    </comment>
    <comment ref="E918" authorId="0" shapeId="0" xr:uid="{00000000-0006-0000-0100-0000BA020000}">
      <text>
        <r>
          <rPr>
            <sz val="9"/>
            <color rgb="FF000000"/>
            <rFont val="Tahoma"/>
            <family val="2"/>
            <charset val="1"/>
          </rPr>
          <t>Describe the SMP architecture and note its key features.</t>
        </r>
      </text>
    </comment>
    <comment ref="E919" authorId="0" shapeId="0" xr:uid="{00000000-0006-0000-0100-0000BB020000}">
      <text>
        <r>
          <rPr>
            <sz val="9"/>
            <color rgb="FF000000"/>
            <rFont val="Tahoma"/>
            <family val="2"/>
            <charset val="1"/>
          </rPr>
          <t>Characterize the kinds of tasks that are a natural match for SIMD machines.</t>
        </r>
      </text>
    </comment>
    <comment ref="E920" authorId="0" shapeId="0" xr:uid="{00000000-0006-0000-0100-0000BC020000}">
      <text>
        <r>
          <rPr>
            <sz val="9"/>
            <color rgb="FF000000"/>
            <rFont val="Tahoma"/>
            <family val="2"/>
            <charset val="1"/>
          </rPr>
          <t>Describe the advantages and limitations of GPUs vs CPUs.</t>
        </r>
      </text>
    </comment>
    <comment ref="E921" authorId="0" shapeId="0" xr:uid="{00000000-0006-0000-0100-0000BD020000}">
      <text>
        <r>
          <rPr>
            <sz val="9"/>
            <color rgb="FF000000"/>
            <rFont val="Tahoma"/>
            <family val="2"/>
            <charset val="1"/>
          </rPr>
          <t>Explain the features of each classification in Flynn’s taxonomy.</t>
        </r>
      </text>
    </comment>
    <comment ref="E922" authorId="0" shapeId="0" xr:uid="{00000000-0006-0000-0100-0000BE020000}">
      <text>
        <r>
          <rPr>
            <sz val="9"/>
            <color rgb="FF000000"/>
            <rFont val="Tahoma"/>
            <family val="2"/>
            <charset val="1"/>
          </rPr>
          <t>Describe assembly-level support for atomic operations.</t>
        </r>
      </text>
    </comment>
    <comment ref="E923" authorId="0" shapeId="0" xr:uid="{00000000-0006-0000-0100-0000BF020000}">
      <text>
        <r>
          <rPr>
            <sz val="9"/>
            <color rgb="FF000000"/>
            <rFont val="Tahoma"/>
            <family val="2"/>
            <charset val="1"/>
          </rPr>
          <t>Describe the challenges in maintaining cache coherence.</t>
        </r>
      </text>
    </comment>
    <comment ref="E924" authorId="0" shapeId="0" xr:uid="{00000000-0006-0000-0100-0000C0020000}">
      <text>
        <r>
          <rPr>
            <sz val="9"/>
            <color rgb="FF000000"/>
            <rFont val="Tahoma"/>
            <family val="2"/>
            <charset val="1"/>
          </rPr>
          <t>Describe the key performance challenges in different memory and distributed system topologies.</t>
        </r>
      </text>
    </comment>
    <comment ref="E927" authorId="0" shapeId="0" xr:uid="{00000000-0006-0000-0100-0000C1020000}">
      <text>
        <r>
          <rPr>
            <sz val="9"/>
            <color rgb="FF000000"/>
            <rFont val="Tahoma"/>
            <family val="2"/>
            <charset val="1"/>
          </rPr>
          <t>Detect and correct a load imbalance.</t>
        </r>
      </text>
    </comment>
    <comment ref="E928" authorId="0" shapeId="0" xr:uid="{00000000-0006-0000-0100-0000C2020000}">
      <text>
        <r>
          <rPr>
            <sz val="9"/>
            <color rgb="FF000000"/>
            <rFont val="Tahoma"/>
            <family val="2"/>
            <charset val="1"/>
          </rPr>
          <t>Calculate the implications of Amdahl’s law for a particular parallel algorithm (cross-reference SF/Evaluation for Amdahl’s Law).</t>
        </r>
      </text>
    </comment>
    <comment ref="E929" authorId="0" shapeId="0" xr:uid="{00000000-0006-0000-0100-0000C3020000}">
      <text>
        <r>
          <rPr>
            <sz val="9"/>
            <color rgb="FF000000"/>
            <rFont val="Tahoma"/>
            <family val="2"/>
            <charset val="1"/>
          </rPr>
          <t>Describe how data distribution/layout can affect an algorithm’s communication costs.</t>
        </r>
      </text>
    </comment>
    <comment ref="E930" authorId="0" shapeId="0" xr:uid="{00000000-0006-0000-0100-0000C4020000}">
      <text>
        <r>
          <rPr>
            <sz val="9"/>
            <color rgb="FF000000"/>
            <rFont val="Tahoma"/>
            <family val="2"/>
            <charset val="1"/>
          </rPr>
          <t>Detect and correct an instance of false sharing.</t>
        </r>
      </text>
    </comment>
    <comment ref="E931" authorId="0" shapeId="0" xr:uid="{00000000-0006-0000-0100-0000C5020000}">
      <text>
        <r>
          <rPr>
            <sz val="9"/>
            <color rgb="FF000000"/>
            <rFont val="Tahoma"/>
            <family val="2"/>
            <charset val="1"/>
          </rPr>
          <t>Explain the impact of scheduling on parallel performance.</t>
        </r>
      </text>
    </comment>
    <comment ref="E932" authorId="0" shapeId="0" xr:uid="{00000000-0006-0000-0100-0000C6020000}">
      <text>
        <r>
          <rPr>
            <sz val="9"/>
            <color rgb="FF000000"/>
            <rFont val="Tahoma"/>
            <family val="2"/>
            <charset val="1"/>
          </rPr>
          <t>Explain performance impacts of data locality.</t>
        </r>
      </text>
    </comment>
    <comment ref="E933" authorId="0" shapeId="0" xr:uid="{00000000-0006-0000-0100-0000C7020000}">
      <text>
        <r>
          <rPr>
            <sz val="9"/>
            <color rgb="FF000000"/>
            <rFont val="Tahoma"/>
            <family val="2"/>
            <charset val="1"/>
          </rPr>
          <t>Explain the impact and trade-off related to power usage on parallel performance.</t>
        </r>
      </text>
    </comment>
    <comment ref="E936" authorId="0" shapeId="0" xr:uid="{00000000-0006-0000-0100-0000C8020000}">
      <text>
        <r>
          <rPr>
            <sz val="9"/>
            <color rgb="FF000000"/>
            <rFont val="Tahoma"/>
            <family val="2"/>
            <charset val="1"/>
          </rPr>
          <t>Distinguish network faults from other kinds of failures.</t>
        </r>
      </text>
    </comment>
    <comment ref="E937" authorId="0" shapeId="0" xr:uid="{00000000-0006-0000-0100-0000C9020000}">
      <text>
        <r>
          <rPr>
            <sz val="9"/>
            <color rgb="FF000000"/>
            <rFont val="Tahoma"/>
            <family val="2"/>
            <charset val="1"/>
          </rPr>
          <t>Explain why synchronization constructs such as simple locks are not useful in the presence of distributed faults.</t>
        </r>
      </text>
    </comment>
    <comment ref="E938" authorId="0" shapeId="0" xr:uid="{00000000-0006-0000-0100-0000CA020000}">
      <text>
        <r>
          <rPr>
            <sz val="9"/>
            <color rgb="FF000000"/>
            <rFont val="Tahoma"/>
            <family val="2"/>
            <charset val="1"/>
          </rPr>
          <t>Write a program that performs any required marshalling and conversion into message units, such as packets, to communicate interesting data between two hosts.</t>
        </r>
      </text>
    </comment>
    <comment ref="E939" authorId="0" shapeId="0" xr:uid="{00000000-0006-0000-0100-0000CB020000}">
      <text>
        <r>
          <rPr>
            <sz val="9"/>
            <color rgb="FF000000"/>
            <rFont val="Tahoma"/>
            <family val="2"/>
            <charset val="1"/>
          </rPr>
          <t>Measure the observed throughput and response latency across hosts in a given network.</t>
        </r>
      </text>
    </comment>
    <comment ref="E940" authorId="0" shapeId="0" xr:uid="{00000000-0006-0000-0100-0000CC020000}">
      <text>
        <r>
          <rPr>
            <sz val="9"/>
            <color rgb="FF000000"/>
            <rFont val="Tahoma"/>
            <family val="2"/>
            <charset val="1"/>
          </rPr>
          <t>Explain why no distributed system can be simultaneously consistent, available, and partition tolerant.</t>
        </r>
      </text>
    </comment>
    <comment ref="E941" authorId="0" shapeId="0" xr:uid="{00000000-0006-0000-0100-0000CD020000}">
      <text>
        <r>
          <rPr>
            <sz val="9"/>
            <color rgb="FF000000"/>
            <rFont val="Tahoma"/>
            <family val="2"/>
            <charset val="1"/>
          </rPr>
          <t>Implement a simple server -- for example, a spell checking service.</t>
        </r>
      </text>
    </comment>
    <comment ref="E942" authorId="0" shapeId="0" xr:uid="{00000000-0006-0000-0100-0000CE020000}">
      <text>
        <r>
          <rPr>
            <sz val="9"/>
            <color rgb="FF000000"/>
            <rFont val="Tahoma"/>
            <family val="2"/>
            <charset val="1"/>
          </rPr>
          <t>Explain the tradeoffs among overhead, scalability, and fault tolerance when choosing a stateful v stateless design for a given service.</t>
        </r>
      </text>
    </comment>
    <comment ref="E943" authorId="0" shapeId="0" xr:uid="{00000000-0006-0000-0100-0000CF020000}">
      <text>
        <r>
          <rPr>
            <sz val="9"/>
            <color rgb="FF000000"/>
            <rFont val="Tahoma"/>
            <family val="2"/>
            <charset val="1"/>
          </rPr>
          <t>Describe the scalability challenges associated with a service growing to accommodate many clients, as well as those associated with a service only transiently having many clients.</t>
        </r>
      </text>
    </comment>
    <comment ref="E944" authorId="0" shapeId="0" xr:uid="{00000000-0006-0000-0100-0000D0020000}">
      <text>
        <r>
          <rPr>
            <sz val="9"/>
            <color rgb="FF000000"/>
            <rFont val="Tahoma"/>
            <family val="2"/>
            <charset val="1"/>
          </rPr>
          <t>Give examples of problems for which consensus algorithms such as leader election are required.</t>
        </r>
      </text>
    </comment>
    <comment ref="E947" authorId="0" shapeId="0" xr:uid="{00000000-0006-0000-0100-0000D1020000}">
      <text>
        <r>
          <rPr>
            <sz val="9"/>
            <color rgb="FF000000"/>
            <rFont val="Tahoma"/>
            <family val="2"/>
            <charset val="1"/>
          </rPr>
          <t>Discuss the importance of elasticity and resource management in cloud computing.</t>
        </r>
      </text>
    </comment>
    <comment ref="E948" authorId="0" shapeId="0" xr:uid="{00000000-0006-0000-0100-0000D2020000}">
      <text>
        <r>
          <rPr>
            <sz val="9"/>
            <color rgb="FF000000"/>
            <rFont val="Tahoma"/>
            <family val="2"/>
            <charset val="1"/>
          </rPr>
          <t>Explain strategies to synchronize a common view of shared data across a collection of devices.</t>
        </r>
      </text>
    </comment>
    <comment ref="E949" authorId="0" shapeId="0" xr:uid="{00000000-0006-0000-0100-0000D3020000}">
      <text>
        <r>
          <rPr>
            <sz val="9"/>
            <color rgb="FF000000"/>
            <rFont val="Tahoma"/>
            <family val="2"/>
            <charset val="1"/>
          </rPr>
          <t>Explain the advantages and disadvantages of using virtualized infrastructure.</t>
        </r>
      </text>
    </comment>
    <comment ref="E950" authorId="0" shapeId="0" xr:uid="{00000000-0006-0000-0100-0000D4020000}">
      <text>
        <r>
          <rPr>
            <sz val="9"/>
            <color rgb="FF000000"/>
            <rFont val="Tahoma"/>
            <family val="2"/>
            <charset val="1"/>
          </rPr>
          <t>Deploy an application that uses cloud infrastructure for computing and/or data resources.</t>
        </r>
      </text>
    </comment>
    <comment ref="E951" authorId="0" shapeId="0" xr:uid="{00000000-0006-0000-0100-0000D5020000}">
      <text>
        <r>
          <rPr>
            <sz val="9"/>
            <color rgb="FF000000"/>
            <rFont val="Tahoma"/>
            <family val="2"/>
            <charset val="1"/>
          </rPr>
          <t>Appropriately partition an application between a client and resources.</t>
        </r>
      </text>
    </comment>
    <comment ref="E954" authorId="0" shapeId="0" xr:uid="{00000000-0006-0000-0100-0000D6020000}">
      <text>
        <r>
          <rPr>
            <sz val="9"/>
            <color rgb="FF000000"/>
            <rFont val="Tahoma"/>
            <family val="2"/>
            <charset val="1"/>
          </rPr>
          <t>Model a concurrent process using a formal model, such as pi-calculus.</t>
        </r>
      </text>
    </comment>
    <comment ref="E955" authorId="0" shapeId="0" xr:uid="{00000000-0006-0000-0100-0000D7020000}">
      <text>
        <r>
          <rPr>
            <sz val="9"/>
            <color rgb="FF000000"/>
            <rFont val="Tahoma"/>
            <family val="2"/>
            <charset val="1"/>
          </rPr>
          <t>Explain the characteristics of a particular formal parallel model.</t>
        </r>
      </text>
    </comment>
    <comment ref="E956" authorId="0" shapeId="0" xr:uid="{00000000-0006-0000-0100-0000D8020000}">
      <text>
        <r>
          <rPr>
            <sz val="9"/>
            <color rgb="FF000000"/>
            <rFont val="Tahoma"/>
            <family val="2"/>
            <charset val="1"/>
          </rPr>
          <t>Formally model a shared memory system to show if it is consistent.</t>
        </r>
      </text>
    </comment>
    <comment ref="E957" authorId="0" shapeId="0" xr:uid="{00000000-0006-0000-0100-0000D9020000}">
      <text>
        <r>
          <rPr>
            <sz val="9"/>
            <color rgb="FF000000"/>
            <rFont val="Tahoma"/>
            <family val="2"/>
            <charset val="1"/>
          </rPr>
          <t>Use a model to show progress guarantees in a parallel algorithm.</t>
        </r>
      </text>
    </comment>
    <comment ref="E958" authorId="0" shapeId="0" xr:uid="{00000000-0006-0000-0100-0000DA020000}">
      <text>
        <r>
          <rPr>
            <sz val="9"/>
            <color rgb="FF000000"/>
            <rFont val="Tahoma"/>
            <family val="2"/>
            <charset val="1"/>
          </rPr>
          <t>Use formal techniques to show that a parallel algorithm is correct with respect to a safety or liveness property.</t>
        </r>
      </text>
    </comment>
    <comment ref="E959" authorId="0" shapeId="0" xr:uid="{00000000-0006-0000-0100-0000DB020000}">
      <text>
        <r>
          <rPr>
            <sz val="9"/>
            <color rgb="FF000000"/>
            <rFont val="Tahoma"/>
            <family val="2"/>
            <charset val="1"/>
          </rPr>
          <t>Decide if a specific execution is linearizable or not.</t>
        </r>
      </text>
    </comment>
    <comment ref="E962" authorId="0" shapeId="0" xr:uid="{00000000-0006-0000-0100-0000DC020000}">
      <text>
        <r>
          <rPr>
            <sz val="9"/>
            <color rgb="FF000000"/>
            <rFont val="Tahoma"/>
            <family val="2"/>
            <charset val="1"/>
          </rPr>
          <t>Design and implement a class.</t>
        </r>
      </text>
    </comment>
    <comment ref="E963" authorId="0" shapeId="0" xr:uid="{00000000-0006-0000-0100-0000DD020000}">
      <text>
        <r>
          <rPr>
            <sz val="9"/>
            <color rgb="FF000000"/>
            <rFont val="Tahoma"/>
            <family val="2"/>
            <charset val="1"/>
          </rPr>
          <t>Use subclassing to design simple class hierarchies that allow code to be reused for distinct subclasses.</t>
        </r>
      </text>
    </comment>
    <comment ref="E964" authorId="0" shapeId="0" xr:uid="{00000000-0006-0000-0100-0000DE020000}">
      <text>
        <r>
          <rPr>
            <sz val="9"/>
            <color rgb="FF000000"/>
            <rFont val="Tahoma"/>
            <family val="2"/>
            <charset val="1"/>
          </rPr>
          <t>Correctly reason about control flow in a program using dynamic dispatch.</t>
        </r>
      </text>
    </comment>
    <comment ref="E965" authorId="0" shapeId="0" xr:uid="{00000000-0006-0000-0100-0000DF020000}">
      <text>
        <r>
          <rPr>
            <sz val="9"/>
            <color rgb="FF000000"/>
            <rFont val="Tahoma"/>
            <family val="2"/>
            <charset val="1"/>
          </rPr>
          <t>Compare and contrast (1) the procedural/functional approach—defining a function for each operation with the function body providing a case for each data variant—and (2) the object-oriented approach—defining a class for each data variant with the class definition providing a method for each operation  Understand both as defining a matrix of operations and variants.</t>
        </r>
      </text>
    </comment>
    <comment ref="E966" authorId="0" shapeId="0" xr:uid="{00000000-0006-0000-0100-0000E0020000}">
      <text>
        <r>
          <rPr>
            <sz val="9"/>
            <color rgb="FF000000"/>
            <rFont val="Tahoma"/>
            <family val="2"/>
            <charset val="1"/>
          </rPr>
          <t>Explain the relationship between object-oriented inheritance (code-sharing and overriding) and subtyping (the idea of a subtype being usable in a context that expects the supertype).</t>
        </r>
      </text>
    </comment>
    <comment ref="E967" authorId="0" shapeId="0" xr:uid="{00000000-0006-0000-0100-0000E1020000}">
      <text>
        <r>
          <rPr>
            <sz val="9"/>
            <color rgb="FF000000"/>
            <rFont val="Tahoma"/>
            <family val="2"/>
            <charset val="1"/>
          </rPr>
          <t>Use object-oriented encapsulation mechanisms such as interfaces and private members.</t>
        </r>
      </text>
    </comment>
    <comment ref="E968" authorId="0" shapeId="0" xr:uid="{00000000-0006-0000-0100-0000E2020000}">
      <text>
        <r>
          <rPr>
            <sz val="9"/>
            <color rgb="FF000000"/>
            <rFont val="Tahoma"/>
            <family val="2"/>
            <charset val="1"/>
          </rPr>
          <t>Define and use iterators and other operations on aggregates, including operations that take functions as arguments, in multiple programming languages, selecting the most natural idioms for each language.</t>
        </r>
      </text>
    </comment>
    <comment ref="E971" authorId="0" shapeId="0" xr:uid="{00000000-0006-0000-0100-0000E3020000}">
      <text>
        <r>
          <rPr>
            <sz val="9"/>
            <color rgb="FF000000"/>
            <rFont val="Tahoma"/>
            <family val="2"/>
            <charset val="1"/>
          </rPr>
          <t>Write basic algorithms that avoid assigning to mutable state or considering reference equality.</t>
        </r>
      </text>
    </comment>
    <comment ref="E972" authorId="0" shapeId="0" xr:uid="{00000000-0006-0000-0100-0000E4020000}">
      <text>
        <r>
          <rPr>
            <sz val="9"/>
            <color rgb="FF000000"/>
            <rFont val="Tahoma"/>
            <family val="2"/>
            <charset val="1"/>
          </rPr>
          <t>Write useful functions that take and return other functions.</t>
        </r>
      </text>
    </comment>
    <comment ref="E973" authorId="0" shapeId="0" xr:uid="{00000000-0006-0000-0100-0000E5020000}">
      <text>
        <r>
          <rPr>
            <sz val="9"/>
            <color rgb="FF000000"/>
            <rFont val="Tahoma"/>
            <family val="2"/>
            <charset val="1"/>
          </rPr>
          <t>Compare and contrast (1) the procedural/functional approach—defining a function for each operation with the function body providing a case for each data variant—and (2) the object-oriented approach—defining a class for each data variant with the class definition providing a method for each operation  Understand both as defining a matrix of operations and variants.</t>
        </r>
      </text>
    </comment>
    <comment ref="E974" authorId="0" shapeId="0" xr:uid="{00000000-0006-0000-0100-0000E6020000}">
      <text>
        <r>
          <rPr>
            <sz val="9"/>
            <color rgb="FF000000"/>
            <rFont val="Tahoma"/>
            <family val="2"/>
            <charset val="1"/>
          </rPr>
          <t>Correctly reason about variables and lexical scope in a program using function closures.</t>
        </r>
      </text>
    </comment>
    <comment ref="E975" authorId="0" shapeId="0" xr:uid="{00000000-0006-0000-0100-0000E7020000}">
      <text>
        <r>
          <rPr>
            <sz val="9"/>
            <color rgb="FF000000"/>
            <rFont val="Tahoma"/>
            <family val="2"/>
            <charset val="1"/>
          </rPr>
          <t>Use functional encapsulation mechanisms such as closures and modular interfaces.</t>
        </r>
      </text>
    </comment>
    <comment ref="E976" authorId="0" shapeId="0" xr:uid="{00000000-0006-0000-0100-0000E8020000}">
      <text>
        <r>
          <rPr>
            <sz val="9"/>
            <color rgb="FF000000"/>
            <rFont val="Tahoma"/>
            <family val="2"/>
            <charset val="1"/>
          </rPr>
          <t>Define and use iterators and other operations on aggregates, including operations that take functions as arguments, in multiple programming languages, selecting the most natural idioms for each language.</t>
        </r>
      </text>
    </comment>
    <comment ref="E979" authorId="0" shapeId="0" xr:uid="{00000000-0006-0000-0100-0000E9020000}">
      <text>
        <r>
          <rPr>
            <sz val="9"/>
            <color rgb="FF000000"/>
            <rFont val="Tahoma"/>
            <family val="2"/>
            <charset val="1"/>
          </rPr>
          <t>Write event handlers for use in reactive systems, such as GUIs.</t>
        </r>
      </text>
    </comment>
    <comment ref="E980" authorId="0" shapeId="0" xr:uid="{00000000-0006-0000-0100-0000EA020000}">
      <text>
        <r>
          <rPr>
            <sz val="9"/>
            <color rgb="FF000000"/>
            <rFont val="Tahoma"/>
            <family val="2"/>
            <charset val="1"/>
          </rPr>
          <t>Explain why an event-driven programming style is natural in domains where programs react to external events.</t>
        </r>
      </text>
    </comment>
    <comment ref="E981" authorId="0" shapeId="0" xr:uid="{00000000-0006-0000-0100-0000EB020000}">
      <text>
        <r>
          <rPr>
            <sz val="9"/>
            <color rgb="FF000000"/>
            <rFont val="Tahoma"/>
            <family val="2"/>
            <charset val="1"/>
          </rPr>
          <t>Describe an interactive system in terms of a model, a view, and a controller.</t>
        </r>
      </text>
    </comment>
    <comment ref="E984" authorId="0" shapeId="0" xr:uid="{00000000-0006-0000-0100-0000EC020000}">
      <text>
        <r>
          <rPr>
            <sz val="9"/>
            <color rgb="FF000000"/>
            <rFont val="Tahoma"/>
            <family val="2"/>
            <charset val="1"/>
          </rPr>
          <t>For both a primitive and a compound type, informally describe the values that have that type.</t>
        </r>
      </text>
    </comment>
    <comment ref="E985" authorId="0" shapeId="0" xr:uid="{00000000-0006-0000-0100-0000ED020000}">
      <text>
        <r>
          <rPr>
            <sz val="9"/>
            <color rgb="FF000000"/>
            <rFont val="Tahoma"/>
            <family val="2"/>
            <charset val="1"/>
          </rPr>
          <t>For a language with a static type system, describe the operations that are forbidden statically, such as passing the wrong type of value to a function or method.</t>
        </r>
      </text>
    </comment>
    <comment ref="E986" authorId="0" shapeId="0" xr:uid="{00000000-0006-0000-0100-0000EE020000}">
      <text>
        <r>
          <rPr>
            <sz val="9"/>
            <color rgb="FF000000"/>
            <rFont val="Tahoma"/>
            <family val="2"/>
            <charset val="1"/>
          </rPr>
          <t>Describe examples of program errors detected by a type system.</t>
        </r>
      </text>
    </comment>
    <comment ref="E987" authorId="0" shapeId="0" xr:uid="{00000000-0006-0000-0100-0000EF020000}">
      <text>
        <r>
          <rPr>
            <sz val="9"/>
            <color rgb="FF000000"/>
            <rFont val="Tahoma"/>
            <family val="2"/>
            <charset val="1"/>
          </rPr>
          <t>For multiple programming languages, identify program properties checked statically and program properties checked dynamically.</t>
        </r>
      </text>
    </comment>
    <comment ref="E988" authorId="0" shapeId="0" xr:uid="{00000000-0006-0000-0100-0000F0020000}">
      <text>
        <r>
          <rPr>
            <sz val="9"/>
            <color rgb="FF000000"/>
            <rFont val="Tahoma"/>
            <family val="2"/>
            <charset val="1"/>
          </rPr>
          <t>Give an example program that does not type-check in a particular language and yet would have no error if run.</t>
        </r>
      </text>
    </comment>
    <comment ref="E989" authorId="0" shapeId="0" xr:uid="{00000000-0006-0000-0100-0000F1020000}">
      <text>
        <r>
          <rPr>
            <sz val="9"/>
            <color rgb="FF000000"/>
            <rFont val="Tahoma"/>
            <family val="2"/>
            <charset val="1"/>
          </rPr>
          <t>Use types and type-error messages to write and debug programs.</t>
        </r>
      </text>
    </comment>
    <comment ref="E990" authorId="0" shapeId="0" xr:uid="{00000000-0006-0000-0100-0000F2020000}">
      <text>
        <r>
          <rPr>
            <sz val="9"/>
            <color rgb="FF000000"/>
            <rFont val="Tahoma"/>
            <family val="2"/>
            <charset val="1"/>
          </rPr>
          <t>Explain how typing rules define the set of operations that are legal for a type.</t>
        </r>
      </text>
    </comment>
    <comment ref="E991" authorId="0" shapeId="0" xr:uid="{00000000-0006-0000-0100-0000F3020000}">
      <text>
        <r>
          <rPr>
            <sz val="9"/>
            <color rgb="FF000000"/>
            <rFont val="Tahoma"/>
            <family val="2"/>
            <charset val="1"/>
          </rPr>
          <t>Write down the type rules governing the use of a particular compound type.</t>
        </r>
      </text>
    </comment>
    <comment ref="E992" authorId="0" shapeId="0" xr:uid="{00000000-0006-0000-0100-0000F4020000}">
      <text>
        <r>
          <rPr>
            <sz val="9"/>
            <color rgb="FF000000"/>
            <rFont val="Tahoma"/>
            <family val="2"/>
            <charset val="1"/>
          </rPr>
          <t>Explain why undecidability requires type systems to conservatively approximate program behavior.</t>
        </r>
      </text>
    </comment>
    <comment ref="E993" authorId="0" shapeId="0" xr:uid="{00000000-0006-0000-0100-0000F5020000}">
      <text>
        <r>
          <rPr>
            <sz val="9"/>
            <color rgb="FF000000"/>
            <rFont val="Tahoma"/>
            <family val="2"/>
            <charset val="1"/>
          </rPr>
          <t>Define and use program pieces (such as functions, classes, methods) that use generic types, including for collections.</t>
        </r>
      </text>
    </comment>
    <comment ref="E994" authorId="0" shapeId="0" xr:uid="{00000000-0006-0000-0100-0000F6020000}">
      <text>
        <r>
          <rPr>
            <sz val="9"/>
            <color rgb="FF000000"/>
            <rFont val="Tahoma"/>
            <family val="2"/>
            <charset val="1"/>
          </rPr>
          <t>Discuss the differences among generics, subtyping, and overloading.</t>
        </r>
      </text>
    </comment>
    <comment ref="E995" authorId="0" shapeId="0" xr:uid="{00000000-0006-0000-0100-0000F7020000}">
      <text>
        <r>
          <rPr>
            <sz val="9"/>
            <color rgb="FF000000"/>
            <rFont val="Tahoma"/>
            <family val="2"/>
            <charset val="1"/>
          </rPr>
          <t>Explain multiple benefits and limitations of static typing in writing, maintaining, and debugging software.</t>
        </r>
      </text>
    </comment>
    <comment ref="E998" authorId="0" shapeId="0" xr:uid="{00000000-0006-0000-0100-0000F8020000}">
      <text>
        <r>
          <rPr>
            <sz val="9"/>
            <color rgb="FF000000"/>
            <rFont val="Tahoma"/>
            <family val="2"/>
            <charset val="1"/>
          </rPr>
          <t>Explain how programs that process other programs treat the other programs as their input data.</t>
        </r>
      </text>
    </comment>
    <comment ref="E999" authorId="0" shapeId="0" xr:uid="{00000000-0006-0000-0100-0000F9020000}">
      <text>
        <r>
          <rPr>
            <sz val="9"/>
            <color rgb="FF000000"/>
            <rFont val="Tahoma"/>
            <family val="2"/>
            <charset val="1"/>
          </rPr>
          <t>Describe an abstract syntax tree for a small language.</t>
        </r>
      </text>
    </comment>
    <comment ref="E1000" authorId="0" shapeId="0" xr:uid="{00000000-0006-0000-0100-0000FA020000}">
      <text>
        <r>
          <rPr>
            <sz val="9"/>
            <color rgb="FF000000"/>
            <rFont val="Tahoma"/>
            <family val="2"/>
            <charset val="1"/>
          </rPr>
          <t>Describe the benefits of having program representations other than strings of source code.</t>
        </r>
      </text>
    </comment>
    <comment ref="E1001" authorId="0" shapeId="0" xr:uid="{00000000-0006-0000-0100-0000FB020000}">
      <text>
        <r>
          <rPr>
            <sz val="9"/>
            <color rgb="FF000000"/>
            <rFont val="Tahoma"/>
            <family val="2"/>
            <charset val="1"/>
          </rPr>
          <t>Write a program to process some representation of code for some purpose, such as an interpreter, an expression optimizer, or a documentation generator.</t>
        </r>
      </text>
    </comment>
    <comment ref="E1004" authorId="0" shapeId="0" xr:uid="{00000000-0006-0000-0100-0000FC020000}">
      <text>
        <r>
          <rPr>
            <sz val="9"/>
            <color rgb="FF000000"/>
            <rFont val="Tahoma"/>
            <family val="2"/>
            <charset val="1"/>
          </rPr>
          <t>Distinguish a language definition (what constructs mean) from a particular language implementation (compiler vs interpreter, run-time representation of data objects, etc).</t>
        </r>
      </text>
    </comment>
    <comment ref="E1005" authorId="0" shapeId="0" xr:uid="{00000000-0006-0000-0100-0000FD020000}">
      <text>
        <r>
          <rPr>
            <sz val="9"/>
            <color rgb="FF000000"/>
            <rFont val="Tahoma"/>
            <family val="2"/>
            <charset val="1"/>
          </rPr>
          <t>Distinguish syntax and parsing from semantics and evaluation.</t>
        </r>
      </text>
    </comment>
    <comment ref="E1006" authorId="0" shapeId="0" xr:uid="{00000000-0006-0000-0100-0000FE020000}">
      <text>
        <r>
          <rPr>
            <sz val="9"/>
            <color rgb="FF000000"/>
            <rFont val="Tahoma"/>
            <family val="2"/>
            <charset val="1"/>
          </rPr>
          <t>Sketch a low-level run-time representation of core language constructs, such as objects or closures.</t>
        </r>
      </text>
    </comment>
    <comment ref="E1007" authorId="0" shapeId="0" xr:uid="{00000000-0006-0000-0100-0000FF020000}">
      <text>
        <r>
          <rPr>
            <sz val="9"/>
            <color rgb="FF000000"/>
            <rFont val="Tahoma"/>
            <family val="2"/>
            <charset val="1"/>
          </rPr>
          <t>Explain how programming language implementations typically organize memory into global data, text, heap, and stack sections and how features such as recursion and memory management map to this memory model.</t>
        </r>
      </text>
    </comment>
    <comment ref="E1008" authorId="0" shapeId="0" xr:uid="{00000000-0006-0000-0100-000000030000}">
      <text>
        <r>
          <rPr>
            <sz val="9"/>
            <color rgb="FF000000"/>
            <rFont val="Tahoma"/>
            <family val="2"/>
            <charset val="1"/>
          </rPr>
          <t>Identify and fix memory leaks and dangling-pointer dereferences.</t>
        </r>
      </text>
    </comment>
    <comment ref="E1009" authorId="0" shapeId="0" xr:uid="{00000000-0006-0000-0100-000001030000}">
      <text>
        <r>
          <rPr>
            <sz val="9"/>
            <color rgb="FF000000"/>
            <rFont val="Tahoma"/>
            <family val="2"/>
            <charset val="1"/>
          </rPr>
          <t>Discuss the benefits and limitations of garbage collection, including the notion of reachability.</t>
        </r>
      </text>
    </comment>
    <comment ref="E1012" authorId="0" shapeId="0" xr:uid="{00000000-0006-0000-0100-000002030000}">
      <text>
        <r>
          <rPr>
            <sz val="9"/>
            <color rgb="FF000000"/>
            <rFont val="Tahoma"/>
            <family val="2"/>
            <charset val="1"/>
          </rPr>
          <t>Use formal grammars to specify the syntax of languages.</t>
        </r>
      </text>
    </comment>
    <comment ref="E1013" authorId="0" shapeId="0" xr:uid="{00000000-0006-0000-0100-000003030000}">
      <text>
        <r>
          <rPr>
            <sz val="9"/>
            <color rgb="FF000000"/>
            <rFont val="Tahoma"/>
            <family val="2"/>
            <charset val="1"/>
          </rPr>
          <t>Use declarative tools to generate parsers and scanners.</t>
        </r>
      </text>
    </comment>
    <comment ref="E1014" authorId="0" shapeId="0" xr:uid="{00000000-0006-0000-0100-000004030000}">
      <text>
        <r>
          <rPr>
            <sz val="9"/>
            <color rgb="FF000000"/>
            <rFont val="Tahoma"/>
            <family val="2"/>
            <charset val="1"/>
          </rPr>
          <t>Identify key issues in syntax definitions: ambiguity, associativity, precedence.</t>
        </r>
      </text>
    </comment>
    <comment ref="E1017" authorId="0" shapeId="0" xr:uid="{00000000-0006-0000-0100-000005030000}">
      <text>
        <r>
          <rPr>
            <sz val="9"/>
            <color rgb="FF000000"/>
            <rFont val="Tahoma"/>
            <family val="2"/>
            <charset val="1"/>
          </rPr>
          <t>Implement context-sensitive, source-level static analyses such as type-checkers or resolving identifiers to identify their binding occurrences.</t>
        </r>
      </text>
    </comment>
    <comment ref="E1018" authorId="0" shapeId="0" xr:uid="{00000000-0006-0000-0100-000006030000}">
      <text>
        <r>
          <rPr>
            <sz val="9"/>
            <color rgb="FF000000"/>
            <rFont val="Tahoma"/>
            <family val="2"/>
            <charset val="1"/>
          </rPr>
          <t>Describe semantic analyses using an attribute grammar.</t>
        </r>
      </text>
    </comment>
    <comment ref="E1021" authorId="0" shapeId="0" xr:uid="{00000000-0006-0000-0100-000007030000}">
      <text>
        <r>
          <rPr>
            <sz val="9"/>
            <color rgb="FF000000"/>
            <rFont val="Tahoma"/>
            <family val="2"/>
            <charset val="1"/>
          </rPr>
          <t>Identify all essential steps for automatically converting source code into assembly or other low-level languages.</t>
        </r>
      </text>
    </comment>
    <comment ref="E1022" authorId="0" shapeId="0" xr:uid="{00000000-0006-0000-0100-000008030000}">
      <text>
        <r>
          <rPr>
            <sz val="9"/>
            <color rgb="FF000000"/>
            <rFont val="Tahoma"/>
            <family val="2"/>
            <charset val="1"/>
          </rPr>
          <t>Generate the low-level code for calling functions/methods in modern languages.</t>
        </r>
      </text>
    </comment>
    <comment ref="E1023" authorId="0" shapeId="0" xr:uid="{00000000-0006-0000-0100-000009030000}">
      <text>
        <r>
          <rPr>
            <sz val="9"/>
            <color rgb="FF000000"/>
            <rFont val="Tahoma"/>
            <family val="2"/>
            <charset val="1"/>
          </rPr>
          <t>Discuss why separate compilation requires uniform calling conventions.</t>
        </r>
      </text>
    </comment>
    <comment ref="E1024" authorId="0" shapeId="0" xr:uid="{00000000-0006-0000-0100-00000A030000}">
      <text>
        <r>
          <rPr>
            <sz val="9"/>
            <color rgb="FF000000"/>
            <rFont val="Tahoma"/>
            <family val="2"/>
            <charset val="1"/>
          </rPr>
          <t>Discuss why separate compilation limits optimization because of unknown effects of calls.</t>
        </r>
      </text>
    </comment>
    <comment ref="E1025" authorId="0" shapeId="0" xr:uid="{00000000-0006-0000-0100-00000B030000}">
      <text>
        <r>
          <rPr>
            <sz val="9"/>
            <color rgb="FF000000"/>
            <rFont val="Tahoma"/>
            <family val="2"/>
            <charset val="1"/>
          </rPr>
          <t>Discuss opportunities for optimization introduced by naive translation and approaches for achieving optimization, such as instruction selection, instruction scheduling, register allocation, and peephole optimization.</t>
        </r>
      </text>
    </comment>
    <comment ref="E1028" authorId="0" shapeId="0" xr:uid="{00000000-0006-0000-0100-00000C030000}">
      <text>
        <r>
          <rPr>
            <sz val="9"/>
            <color rgb="FF000000"/>
            <rFont val="Tahoma"/>
            <family val="2"/>
            <charset val="1"/>
          </rPr>
          <t>Compare the benefits of different memory-management schemes, using concepts such as fragmentation, locality, and memory overhead.</t>
        </r>
      </text>
    </comment>
    <comment ref="E1029" authorId="0" shapeId="0" xr:uid="{00000000-0006-0000-0100-00000D030000}">
      <text>
        <r>
          <rPr>
            <sz val="9"/>
            <color rgb="FF000000"/>
            <rFont val="Tahoma"/>
            <family val="2"/>
            <charset val="1"/>
          </rPr>
          <t>Discuss benefits and limitations of automatic memory management.</t>
        </r>
      </text>
    </comment>
    <comment ref="E1030" authorId="0" shapeId="0" xr:uid="{00000000-0006-0000-0100-00000E030000}">
      <text>
        <r>
          <rPr>
            <sz val="9"/>
            <color rgb="FF000000"/>
            <rFont val="Tahoma"/>
            <family val="2"/>
            <charset val="1"/>
          </rPr>
          <t>Explain the use of metadata in run-time representations of objects and activation records, such as class pointers, array lengths, return addresses, and frame pointers.</t>
        </r>
      </text>
    </comment>
    <comment ref="E1031" authorId="0" shapeId="0" xr:uid="{00000000-0006-0000-0100-00000F030000}">
      <text>
        <r>
          <rPr>
            <sz val="9"/>
            <color rgb="FF000000"/>
            <rFont val="Tahoma"/>
            <family val="2"/>
            <charset val="1"/>
          </rPr>
          <t>Discuss advantages, disadvantages, and difficulties of just-in-time and dynamic recompilation.</t>
        </r>
      </text>
    </comment>
    <comment ref="E1032" authorId="0" shapeId="0" xr:uid="{00000000-0006-0000-0100-000010030000}">
      <text>
        <r>
          <rPr>
            <sz val="9"/>
            <color rgb="FF000000"/>
            <rFont val="Tahoma"/>
            <family val="2"/>
            <charset val="1"/>
          </rPr>
          <t>Identify the services provided by modern language run-time systems.</t>
        </r>
      </text>
    </comment>
    <comment ref="E1035" authorId="0" shapeId="0" xr:uid="{00000000-0006-0000-0100-000011030000}">
      <text>
        <r>
          <rPr>
            <sz val="9"/>
            <color rgb="FF000000"/>
            <rFont val="Tahoma"/>
            <family val="2"/>
            <charset val="1"/>
          </rPr>
          <t>Define useful static analyses in terms of a conceptual framework such as dataflow analysis.</t>
        </r>
      </text>
    </comment>
    <comment ref="E1036" authorId="0" shapeId="0" xr:uid="{00000000-0006-0000-0100-000012030000}">
      <text>
        <r>
          <rPr>
            <sz val="9"/>
            <color rgb="FF000000"/>
            <rFont val="Tahoma"/>
            <family val="2"/>
            <charset val="1"/>
          </rPr>
          <t>Explain why non-trivial sound static analyses must be approximate.</t>
        </r>
      </text>
    </comment>
    <comment ref="E1037" authorId="0" shapeId="0" xr:uid="{00000000-0006-0000-0100-000013030000}">
      <text>
        <r>
          <rPr>
            <sz val="9"/>
            <color rgb="FF000000"/>
            <rFont val="Tahoma"/>
            <family val="2"/>
            <charset val="1"/>
          </rPr>
          <t>Communicate why an analysis is correct (sound and terminating).</t>
        </r>
      </text>
    </comment>
    <comment ref="E1038" authorId="0" shapeId="0" xr:uid="{00000000-0006-0000-0100-000014030000}">
      <text>
        <r>
          <rPr>
            <sz val="9"/>
            <color rgb="FF000000"/>
            <rFont val="Tahoma"/>
            <family val="2"/>
            <charset val="1"/>
          </rPr>
          <t>Distinguish “may” and “must” analyses.</t>
        </r>
      </text>
    </comment>
    <comment ref="E1039" authorId="0" shapeId="0" xr:uid="{00000000-0006-0000-0100-000015030000}">
      <text>
        <r>
          <rPr>
            <sz val="9"/>
            <color rgb="FF000000"/>
            <rFont val="Tahoma"/>
            <family val="2"/>
            <charset val="1"/>
          </rPr>
          <t>Explain why potential aliasing limits sound program analysis and how alias analysis can help.</t>
        </r>
      </text>
    </comment>
    <comment ref="E1040" authorId="0" shapeId="0" xr:uid="{00000000-0006-0000-0100-000016030000}">
      <text>
        <r>
          <rPr>
            <sz val="9"/>
            <color rgb="FF000000"/>
            <rFont val="Tahoma"/>
            <family val="2"/>
            <charset val="1"/>
          </rPr>
          <t>Use the results of a static analysis for program optimization and/or partial program correctness.</t>
        </r>
      </text>
    </comment>
    <comment ref="E1043" authorId="0" shapeId="0" xr:uid="{00000000-0006-0000-0100-000017030000}">
      <text>
        <r>
          <rPr>
            <sz val="9"/>
            <color rgb="FF000000"/>
            <rFont val="Tahoma"/>
            <family val="2"/>
            <charset val="1"/>
          </rPr>
          <t>Use various advanced programming constructs and idioms correctly.</t>
        </r>
      </text>
    </comment>
    <comment ref="E1044" authorId="0" shapeId="0" xr:uid="{00000000-0006-0000-0100-000018030000}">
      <text>
        <r>
          <rPr>
            <sz val="9"/>
            <color rgb="FF000000"/>
            <rFont val="Tahoma"/>
            <family val="2"/>
            <charset val="1"/>
          </rPr>
          <t>Discuss how various advanced programming constructs aim to improve program structure, software quality, and programmer productivity.</t>
        </r>
      </text>
    </comment>
    <comment ref="E1045" authorId="0" shapeId="0" xr:uid="{00000000-0006-0000-0100-000019030000}">
      <text>
        <r>
          <rPr>
            <sz val="9"/>
            <color rgb="FF000000"/>
            <rFont val="Tahoma"/>
            <family val="2"/>
            <charset val="1"/>
          </rPr>
          <t>Discuss how various advanced programming constructs interact with the definition and implementation of other language features.</t>
        </r>
      </text>
    </comment>
    <comment ref="E1048" authorId="0" shapeId="0" xr:uid="{00000000-0006-0000-0100-00001A030000}">
      <text>
        <r>
          <rPr>
            <sz val="9"/>
            <color rgb="FF000000"/>
            <rFont val="Tahoma"/>
            <family val="2"/>
            <charset val="1"/>
          </rPr>
          <t>Write correct concurrent programs using multiple programming models, such as shared memory, actors, futures, and data-parallelism primitives.</t>
        </r>
      </text>
    </comment>
    <comment ref="E1049" authorId="0" shapeId="0" xr:uid="{00000000-0006-0000-0100-00001B030000}">
      <text>
        <r>
          <rPr>
            <sz val="9"/>
            <color rgb="FF000000"/>
            <rFont val="Tahoma"/>
            <family val="2"/>
            <charset val="1"/>
          </rPr>
          <t>Use a message-passing model to analyze a communication protocol.</t>
        </r>
      </text>
    </comment>
    <comment ref="E1050" authorId="0" shapeId="0" xr:uid="{00000000-0006-0000-0100-00001C030000}">
      <text>
        <r>
          <rPr>
            <sz val="9"/>
            <color rgb="FF000000"/>
            <rFont val="Tahoma"/>
            <family val="2"/>
            <charset val="1"/>
          </rPr>
          <t>Explain why programming languages do not guarantee sequential consistency in the presence of data races and what programmers must do as a result.</t>
        </r>
      </text>
    </comment>
    <comment ref="E1053" authorId="0" shapeId="0" xr:uid="{00000000-0006-0000-0100-00001D030000}">
      <text>
        <r>
          <rPr>
            <sz val="9"/>
            <color rgb="FF000000"/>
            <rFont val="Tahoma"/>
            <family val="2"/>
            <charset val="1"/>
          </rPr>
          <t>Define a type system precisely and compositionally.</t>
        </r>
      </text>
    </comment>
    <comment ref="E1054" authorId="0" shapeId="0" xr:uid="{00000000-0006-0000-0100-00001E030000}">
      <text>
        <r>
          <rPr>
            <sz val="9"/>
            <color rgb="FF000000"/>
            <rFont val="Tahoma"/>
            <family val="2"/>
            <charset val="1"/>
          </rPr>
          <t>For various foundational type constructors, identify the values they describe and the invariants they enforce.</t>
        </r>
      </text>
    </comment>
    <comment ref="E1055" authorId="0" shapeId="0" xr:uid="{00000000-0006-0000-0100-00001F030000}">
      <text>
        <r>
          <rPr>
            <sz val="9"/>
            <color rgb="FF000000"/>
            <rFont val="Tahoma"/>
            <family val="2"/>
            <charset val="1"/>
          </rPr>
          <t>Precisely specify the invariants preserved by a sound type system.</t>
        </r>
      </text>
    </comment>
    <comment ref="E1056" authorId="0" shapeId="0" xr:uid="{00000000-0006-0000-0100-000020030000}">
      <text>
        <r>
          <rPr>
            <sz val="9"/>
            <color rgb="FF000000"/>
            <rFont val="Tahoma"/>
            <family val="2"/>
            <charset val="1"/>
          </rPr>
          <t>Prove type safety for a simple language in terms of preservation and progress theorems.</t>
        </r>
      </text>
    </comment>
    <comment ref="E1057" authorId="0" shapeId="0" xr:uid="{00000000-0006-0000-0100-000021030000}">
      <text>
        <r>
          <rPr>
            <sz val="9"/>
            <color rgb="FF000000"/>
            <rFont val="Tahoma"/>
            <family val="2"/>
            <charset val="1"/>
          </rPr>
          <t>Implement a unification-based type-inference algorithm for a simple language.</t>
        </r>
      </text>
    </comment>
    <comment ref="E1058" authorId="0" shapeId="0" xr:uid="{00000000-0006-0000-0100-000022030000}">
      <text>
        <r>
          <rPr>
            <sz val="9"/>
            <color rgb="FF000000"/>
            <rFont val="Tahoma"/>
            <family val="2"/>
            <charset val="1"/>
          </rPr>
          <t>Explain how static overloading and associated resolution algorithms influence the dynamic behavior of programs.</t>
        </r>
      </text>
    </comment>
    <comment ref="E1061" authorId="0" shapeId="0" xr:uid="{00000000-0006-0000-0100-000023030000}">
      <text>
        <r>
          <rPr>
            <sz val="9"/>
            <color rgb="FF000000"/>
            <rFont val="Tahoma"/>
            <family val="2"/>
            <charset val="1"/>
          </rPr>
          <t>Give a formal semantics for a small language.</t>
        </r>
      </text>
    </comment>
    <comment ref="E1062" authorId="0" shapeId="0" xr:uid="{00000000-0006-0000-0100-000024030000}">
      <text>
        <r>
          <rPr>
            <sz val="9"/>
            <color rgb="FF000000"/>
            <rFont val="Tahoma"/>
            <family val="2"/>
            <charset val="1"/>
          </rPr>
          <t>Write a lambda-calculus program and show its evaluation to a normal form.</t>
        </r>
      </text>
    </comment>
    <comment ref="E1063" authorId="0" shapeId="0" xr:uid="{00000000-0006-0000-0100-000025030000}">
      <text>
        <r>
          <rPr>
            <sz val="9"/>
            <color rgb="FF000000"/>
            <rFont val="Tahoma"/>
            <family val="2"/>
            <charset val="1"/>
          </rPr>
          <t>Discuss the different approaches of operational, denotational, and axiomatic semantics.</t>
        </r>
      </text>
    </comment>
    <comment ref="E1064" authorId="0" shapeId="0" xr:uid="{00000000-0006-0000-0100-000026030000}">
      <text>
        <r>
          <rPr>
            <sz val="9"/>
            <color rgb="FF000000"/>
            <rFont val="Tahoma"/>
            <family val="2"/>
            <charset val="1"/>
          </rPr>
          <t>Use induction to prove properties of all programs in a language.</t>
        </r>
      </text>
    </comment>
    <comment ref="E1065" authorId="0" shapeId="0" xr:uid="{00000000-0006-0000-0100-000027030000}">
      <text>
        <r>
          <rPr>
            <sz val="9"/>
            <color rgb="FF000000"/>
            <rFont val="Tahoma"/>
            <family val="2"/>
            <charset val="1"/>
          </rPr>
          <t>Use induction to prove properaties of all programs in a language that are well-typed according to a formally defined type system.</t>
        </r>
      </text>
    </comment>
    <comment ref="E1066" authorId="0" shapeId="0" xr:uid="{00000000-0006-0000-0100-000028030000}">
      <text>
        <r>
          <rPr>
            <sz val="9"/>
            <color rgb="FF000000"/>
            <rFont val="Tahoma"/>
            <family val="2"/>
            <charset val="1"/>
          </rPr>
          <t>Use parametricity to establish the behavior of code given only its type.</t>
        </r>
      </text>
    </comment>
    <comment ref="E1067" authorId="0" shapeId="0" xr:uid="{00000000-0006-0000-0100-000029030000}">
      <text>
        <r>
          <rPr>
            <sz val="9"/>
            <color rgb="FF000000"/>
            <rFont val="Tahoma"/>
            <family val="2"/>
            <charset val="1"/>
          </rPr>
          <t>Use formal semantics to build a formal model of a software system other than a programming language.</t>
        </r>
      </text>
    </comment>
    <comment ref="E1070" authorId="0" shapeId="0" xr:uid="{00000000-0006-0000-0100-00002A030000}">
      <text>
        <r>
          <rPr>
            <sz val="9"/>
            <color rgb="FF000000"/>
            <rFont val="Tahoma"/>
            <family val="2"/>
            <charset val="1"/>
          </rPr>
          <t>Discuss the role of concepts such as orthogonality and well-chosen defaults in language design.</t>
        </r>
      </text>
    </comment>
    <comment ref="E1071" authorId="0" shapeId="0" xr:uid="{00000000-0006-0000-0100-00002B030000}">
      <text>
        <r>
          <rPr>
            <sz val="9"/>
            <color rgb="FF000000"/>
            <rFont val="Tahoma"/>
            <family val="2"/>
            <charset val="1"/>
          </rPr>
          <t>Use crisp and objective criteria for evaluating language-design decisions.</t>
        </r>
      </text>
    </comment>
    <comment ref="E1072" authorId="0" shapeId="0" xr:uid="{00000000-0006-0000-0100-00002C030000}">
      <text>
        <r>
          <rPr>
            <sz val="9"/>
            <color rgb="FF000000"/>
            <rFont val="Tahoma"/>
            <family val="2"/>
            <charset val="1"/>
          </rPr>
          <t>Give an example program whose result can differ under different rules for evaluation order, precedence, or associativity.</t>
        </r>
      </text>
    </comment>
    <comment ref="E1073" authorId="0" shapeId="0" xr:uid="{00000000-0006-0000-0100-00002D030000}">
      <text>
        <r>
          <rPr>
            <sz val="9"/>
            <color rgb="FF000000"/>
            <rFont val="Tahoma"/>
            <family val="2"/>
            <charset val="1"/>
          </rPr>
          <t>Show uses of delayed evaluation, such as user-defined control abstractions.</t>
        </r>
      </text>
    </comment>
    <comment ref="E1074" authorId="0" shapeId="0" xr:uid="{00000000-0006-0000-0100-00002E030000}">
      <text>
        <r>
          <rPr>
            <sz val="9"/>
            <color rgb="FF000000"/>
            <rFont val="Tahoma"/>
            <family val="2"/>
            <charset val="1"/>
          </rPr>
          <t>Discuss the need for allowing calls to external calls and system libraries and the consequences for language implementation.</t>
        </r>
      </text>
    </comment>
    <comment ref="E1077" authorId="0" shapeId="0" xr:uid="{00000000-0006-0000-0100-00002F030000}">
      <text>
        <r>
          <rPr>
            <sz val="9"/>
            <color rgb="FF000000"/>
            <rFont val="Tahoma"/>
            <family val="2"/>
            <charset val="1"/>
          </rPr>
          <t>Use a logic language to implement a conventional algorithm.</t>
        </r>
      </text>
    </comment>
    <comment ref="E1078" authorId="0" shapeId="0" xr:uid="{00000000-0006-0000-0100-000030030000}">
      <text>
        <r>
          <rPr>
            <sz val="9"/>
            <color rgb="FF000000"/>
            <rFont val="Tahoma"/>
            <family val="2"/>
            <charset val="1"/>
          </rPr>
          <t>Use a logic language to implement an algorithm employing implicit search using clauses, relations, and cuts.</t>
        </r>
      </text>
    </comment>
    <comment ref="E1081" authorId="0" shapeId="0" xr:uid="{00000000-0006-0000-0100-000031030000}">
      <text>
        <r>
          <rPr>
            <sz val="9"/>
            <color rgb="FF000000"/>
            <rFont val="Tahoma"/>
            <family val="2"/>
            <charset val="1"/>
          </rPr>
          <t>Discuss the importance of algorithms in the problem-solving process.</t>
        </r>
      </text>
    </comment>
    <comment ref="E1082" authorId="0" shapeId="0" xr:uid="{00000000-0006-0000-0100-000032030000}">
      <text>
        <r>
          <rPr>
            <sz val="9"/>
            <color rgb="FF000000"/>
            <rFont val="Tahoma"/>
            <family val="2"/>
            <charset val="1"/>
          </rPr>
          <t>Discuss how a problem may be solved by multiple algorithms, each with different properties.</t>
        </r>
      </text>
    </comment>
    <comment ref="E1083" authorId="0" shapeId="0" xr:uid="{00000000-0006-0000-0100-000033030000}">
      <text>
        <r>
          <rPr>
            <sz val="9"/>
            <color rgb="FF000000"/>
            <rFont val="Tahoma"/>
            <family val="2"/>
            <charset val="1"/>
          </rPr>
          <t>Create algorithms for solving simple problems.</t>
        </r>
      </text>
    </comment>
    <comment ref="E1084" authorId="0" shapeId="0" xr:uid="{00000000-0006-0000-0100-000034030000}">
      <text>
        <r>
          <rPr>
            <sz val="9"/>
            <color rgb="FF000000"/>
            <rFont val="Tahoma"/>
            <family val="2"/>
            <charset val="1"/>
          </rPr>
          <t>Use a programming language to implement, test, and debug algorithms for solving simple problems.</t>
        </r>
      </text>
    </comment>
    <comment ref="E1085" authorId="0" shapeId="0" xr:uid="{00000000-0006-0000-0100-000035030000}">
      <text>
        <r>
          <rPr>
            <sz val="9"/>
            <color rgb="FF000000"/>
            <rFont val="Tahoma"/>
            <family val="2"/>
            <charset val="1"/>
          </rPr>
          <t>Implement, test, and debug simple recursive functions and procedures.</t>
        </r>
      </text>
    </comment>
    <comment ref="E1086" authorId="0" shapeId="0" xr:uid="{00000000-0006-0000-0100-000036030000}">
      <text>
        <r>
          <rPr>
            <sz val="9"/>
            <color rgb="FF000000"/>
            <rFont val="Tahoma"/>
            <family val="2"/>
            <charset val="1"/>
          </rPr>
          <t>Determine whether a recursive or iterative solution is most appropriate for a problem.</t>
        </r>
      </text>
    </comment>
    <comment ref="E1087" authorId="0" shapeId="0" xr:uid="{00000000-0006-0000-0100-000037030000}">
      <text>
        <r>
          <rPr>
            <sz val="9"/>
            <color rgb="FF000000"/>
            <rFont val="Tahoma"/>
            <family val="2"/>
            <charset val="1"/>
          </rPr>
          <t>Implement a divide-and-conquer algorithm for solving a problem.</t>
        </r>
      </text>
    </comment>
    <comment ref="E1088" authorId="0" shapeId="0" xr:uid="{00000000-0006-0000-0100-000038030000}">
      <text>
        <r>
          <rPr>
            <sz val="9"/>
            <color rgb="FF000000"/>
            <rFont val="Tahoma"/>
            <family val="2"/>
            <charset val="1"/>
          </rPr>
          <t>Apply the techniques of decomposition to break a program into smaller pieces.</t>
        </r>
      </text>
    </comment>
    <comment ref="E1089" authorId="0" shapeId="0" xr:uid="{00000000-0006-0000-0100-000039030000}">
      <text>
        <r>
          <rPr>
            <sz val="9"/>
            <color rgb="FF000000"/>
            <rFont val="Tahoma"/>
            <family val="2"/>
            <charset val="1"/>
          </rPr>
          <t>Identify the data components and behaviors of multiple abstract data types.</t>
        </r>
      </text>
    </comment>
    <comment ref="E1090" authorId="0" shapeId="0" xr:uid="{00000000-0006-0000-0100-00003A030000}">
      <text>
        <r>
          <rPr>
            <sz val="9"/>
            <color rgb="FF000000"/>
            <rFont val="Tahoma"/>
            <family val="2"/>
            <charset val="1"/>
          </rPr>
          <t>Implement a coherent abstract data type, with loose coupling between components and behaviors.</t>
        </r>
      </text>
    </comment>
    <comment ref="E1091" authorId="0" shapeId="0" xr:uid="{00000000-0006-0000-0100-00003B030000}">
      <text>
        <r>
          <rPr>
            <sz val="9"/>
            <color rgb="FF000000"/>
            <rFont val="Tahoma"/>
            <family val="2"/>
            <charset val="1"/>
          </rPr>
          <t>Identify the relative strengths and weaknesses among multiple designs or implementations for a problem.</t>
        </r>
      </text>
    </comment>
    <comment ref="E1094" authorId="0" shapeId="0" xr:uid="{00000000-0006-0000-0100-00003C030000}">
      <text>
        <r>
          <rPr>
            <sz val="9"/>
            <color rgb="FF000000"/>
            <rFont val="Tahoma"/>
            <family val="2"/>
            <charset val="1"/>
          </rPr>
          <t>Analyze and explain the behavior of simple programs involving the fundamental programming constructs variables, expressions, assignments, I/O, control constructs, functions, parameter passing, and recursion.</t>
        </r>
      </text>
    </comment>
    <comment ref="E1095" authorId="0" shapeId="0" xr:uid="{00000000-0006-0000-0100-00003D030000}">
      <text>
        <r>
          <rPr>
            <sz val="9"/>
            <color rgb="FF000000"/>
            <rFont val="Tahoma"/>
            <family val="2"/>
            <charset val="1"/>
          </rPr>
          <t>Identify and describe uses of primitive data types.</t>
        </r>
      </text>
    </comment>
    <comment ref="E1096" authorId="0" shapeId="0" xr:uid="{00000000-0006-0000-0100-00003E030000}">
      <text>
        <r>
          <rPr>
            <sz val="9"/>
            <color rgb="FF000000"/>
            <rFont val="Tahoma"/>
            <family val="2"/>
            <charset val="1"/>
          </rPr>
          <t>Write programs that use primitive data types.</t>
        </r>
      </text>
    </comment>
    <comment ref="E1097" authorId="0" shapeId="0" xr:uid="{00000000-0006-0000-0100-00003F030000}">
      <text>
        <r>
          <rPr>
            <sz val="9"/>
            <color rgb="FF000000"/>
            <rFont val="Tahoma"/>
            <family val="2"/>
            <charset val="1"/>
          </rPr>
          <t>Modify and expand short programs that use standard conditional and iterative control structures and functions.</t>
        </r>
      </text>
    </comment>
    <comment ref="E1098" authorId="0" shapeId="0" xr:uid="{00000000-0006-0000-0100-000040030000}">
      <text>
        <r>
          <rPr>
            <sz val="9"/>
            <color rgb="FF000000"/>
            <rFont val="Tahoma"/>
            <family val="2"/>
            <charset val="1"/>
          </rPr>
          <t>Design, implement, test, and debug a program that uses each of the following fundamental programming constructs: basic computation, simple I/O, standard conditional and iterative structures, the definition of functions, and parameter passing.</t>
        </r>
      </text>
    </comment>
    <comment ref="E1099" authorId="0" shapeId="0" xr:uid="{00000000-0006-0000-0100-000041030000}">
      <text>
        <r>
          <rPr>
            <sz val="9"/>
            <color rgb="FF000000"/>
            <rFont val="Tahoma"/>
            <family val="2"/>
            <charset val="1"/>
          </rPr>
          <t>Write a program that uses file I/O to provide persistence across multiple executions.</t>
        </r>
      </text>
    </comment>
    <comment ref="E1100" authorId="0" shapeId="0" xr:uid="{00000000-0006-0000-0100-000042030000}">
      <text>
        <r>
          <rPr>
            <sz val="9"/>
            <color rgb="FF000000"/>
            <rFont val="Tahoma"/>
            <family val="2"/>
            <charset val="1"/>
          </rPr>
          <t>Choose appropriate conditional and iteration constructs for a given programming task.</t>
        </r>
      </text>
    </comment>
    <comment ref="E1101" authorId="0" shapeId="0" xr:uid="{00000000-0006-0000-0100-000043030000}">
      <text>
        <r>
          <rPr>
            <sz val="9"/>
            <color rgb="FF000000"/>
            <rFont val="Tahoma"/>
            <family val="2"/>
            <charset val="1"/>
          </rPr>
          <t>Describe the concept of recursion and give examples of its use.</t>
        </r>
      </text>
    </comment>
    <comment ref="E1102" authorId="0" shapeId="0" xr:uid="{00000000-0006-0000-0100-000044030000}">
      <text>
        <r>
          <rPr>
            <sz val="9"/>
            <color rgb="FF000000"/>
            <rFont val="Tahoma"/>
            <family val="2"/>
            <charset val="1"/>
          </rPr>
          <t>Identify the base case and the general case of a recursively-defined problem.</t>
        </r>
      </text>
    </comment>
    <comment ref="E1105" authorId="0" shapeId="0" xr:uid="{00000000-0006-0000-0100-000045030000}">
      <text>
        <r>
          <rPr>
            <sz val="9"/>
            <color rgb="FF000000"/>
            <rFont val="Tahoma"/>
            <family val="2"/>
            <charset val="1"/>
          </rPr>
          <t>Discuss the appropriate use of built-in data structures.</t>
        </r>
      </text>
    </comment>
    <comment ref="E1106" authorId="0" shapeId="0" xr:uid="{00000000-0006-0000-0100-000046030000}">
      <text>
        <r>
          <rPr>
            <sz val="9"/>
            <color rgb="FF000000"/>
            <rFont val="Tahoma"/>
            <family val="2"/>
            <charset val="1"/>
          </rPr>
          <t>Describe common applications for each  of the following data structures: stack, queue, priority queue, set, and map.</t>
        </r>
      </text>
    </comment>
    <comment ref="E1107" authorId="0" shapeId="0" xr:uid="{00000000-0006-0000-0100-000047030000}">
      <text>
        <r>
          <rPr>
            <sz val="9"/>
            <color rgb="FF000000"/>
            <rFont val="Tahoma"/>
            <family val="2"/>
            <charset val="1"/>
          </rPr>
          <t>Write programs that use each of the following data structures: arrays, records/structs, strings, linked lists, stacks, queues, sets, and maps.</t>
        </r>
      </text>
    </comment>
    <comment ref="E1108" authorId="0" shapeId="0" xr:uid="{00000000-0006-0000-0100-000048030000}">
      <text>
        <r>
          <rPr>
            <sz val="9"/>
            <color rgb="FF000000"/>
            <rFont val="Tahoma"/>
            <family val="2"/>
            <charset val="1"/>
          </rPr>
          <t>Compare alternative implementations of data structures with respect to performance.</t>
        </r>
      </text>
    </comment>
    <comment ref="E1109" authorId="0" shapeId="0" xr:uid="{00000000-0006-0000-0100-000049030000}">
      <text>
        <r>
          <rPr>
            <sz val="9"/>
            <color rgb="FF000000"/>
            <rFont val="Tahoma"/>
            <family val="2"/>
            <charset val="1"/>
          </rPr>
          <t>Describe how references allow for objects to be accessed in multiple ways.</t>
        </r>
      </text>
    </comment>
    <comment ref="E1110" authorId="0" shapeId="0" xr:uid="{00000000-0006-0000-0100-00004A030000}">
      <text>
        <r>
          <rPr>
            <sz val="9"/>
            <color rgb="FF000000"/>
            <rFont val="Tahoma"/>
            <family val="2"/>
            <charset val="1"/>
          </rPr>
          <t>Compare and contrast the costs and benefits of dynamic and static data structure implementations.</t>
        </r>
      </text>
    </comment>
    <comment ref="E1111" authorId="0" shapeId="0" xr:uid="{00000000-0006-0000-0100-00004B030000}">
      <text>
        <r>
          <rPr>
            <sz val="9"/>
            <color rgb="FF000000"/>
            <rFont val="Tahoma"/>
            <family val="2"/>
            <charset val="1"/>
          </rPr>
          <t>Choose the appropriate data structure for modeling a given problem.</t>
        </r>
      </text>
    </comment>
    <comment ref="E1114" authorId="0" shapeId="0" xr:uid="{00000000-0006-0000-0100-00004C030000}">
      <text>
        <r>
          <rPr>
            <sz val="9"/>
            <color rgb="FF000000"/>
            <rFont val="Tahoma"/>
            <family val="2"/>
            <charset val="1"/>
          </rPr>
          <t>Trace the execution of a variety of code segments and write summaries of their computations.</t>
        </r>
      </text>
    </comment>
    <comment ref="E1115" authorId="0" shapeId="0" xr:uid="{00000000-0006-0000-0100-00004D030000}">
      <text>
        <r>
          <rPr>
            <sz val="9"/>
            <color rgb="FF000000"/>
            <rFont val="Tahoma"/>
            <family val="2"/>
            <charset val="1"/>
          </rPr>
          <t>Explain why the creation of correct program components is important in the production of high-quality software.</t>
        </r>
      </text>
    </comment>
    <comment ref="E1116" authorId="0" shapeId="0" xr:uid="{00000000-0006-0000-0100-00004E030000}">
      <text>
        <r>
          <rPr>
            <sz val="9"/>
            <color rgb="FF000000"/>
            <rFont val="Tahoma"/>
            <family val="2"/>
            <charset val="1"/>
          </rPr>
          <t>Identify common coding errors that lead to insecure programs (eg, buffer overflows, memory leaks, malicious code) and apply strategies for avoiding such errors.</t>
        </r>
      </text>
    </comment>
    <comment ref="E1117" authorId="0" shapeId="0" xr:uid="{00000000-0006-0000-0100-00004F030000}">
      <text>
        <r>
          <rPr>
            <sz val="9"/>
            <color rgb="FF000000"/>
            <rFont val="Tahoma"/>
            <family val="2"/>
            <charset val="1"/>
          </rPr>
          <t>Conduct a personal code review (focused on common coding errors) on a program component using a provided checklist.</t>
        </r>
      </text>
    </comment>
    <comment ref="E1118" authorId="0" shapeId="0" xr:uid="{00000000-0006-0000-0100-000050030000}">
      <text>
        <r>
          <rPr>
            <sz val="9"/>
            <color rgb="FF000000"/>
            <rFont val="Tahoma"/>
            <family val="2"/>
            <charset val="1"/>
          </rPr>
          <t>Contribute to a small-team code review focused on component correctness.</t>
        </r>
      </text>
    </comment>
    <comment ref="E1119" authorId="0" shapeId="0" xr:uid="{00000000-0006-0000-0100-000051030000}">
      <text>
        <r>
          <rPr>
            <sz val="9"/>
            <color rgb="FF000000"/>
            <rFont val="Tahoma"/>
            <family val="2"/>
            <charset val="1"/>
          </rPr>
          <t>Describe how a contract can be used to specify the behavior of a program component.</t>
        </r>
      </text>
    </comment>
    <comment ref="E1120" authorId="0" shapeId="0" xr:uid="{00000000-0006-0000-0100-000052030000}">
      <text>
        <r>
          <rPr>
            <sz val="9"/>
            <color rgb="FF000000"/>
            <rFont val="Tahoma"/>
            <family val="2"/>
            <charset val="1"/>
          </rPr>
          <t>Refactor a program by identifying opportunities to apply procedural abstraction.</t>
        </r>
      </text>
    </comment>
    <comment ref="E1121" authorId="0" shapeId="0" xr:uid="{00000000-0006-0000-0100-000053030000}">
      <text>
        <r>
          <rPr>
            <sz val="9"/>
            <color rgb="FF000000"/>
            <rFont val="Tahoma"/>
            <family val="2"/>
            <charset val="1"/>
          </rPr>
          <t>Apply a variety of strategies to the testing and debugging of simple programs.</t>
        </r>
      </text>
    </comment>
    <comment ref="E1122" authorId="0" shapeId="0" xr:uid="{00000000-0006-0000-0100-000054030000}">
      <text>
        <r>
          <rPr>
            <sz val="9"/>
            <color rgb="FF000000"/>
            <rFont val="Tahoma"/>
            <family val="2"/>
            <charset val="1"/>
          </rPr>
          <t>Construct, execute and debug programs using a modern IDE and associated tools such as unit testing tools and visual debuggers.</t>
        </r>
      </text>
    </comment>
    <comment ref="E1123" authorId="0" shapeId="0" xr:uid="{00000000-0006-0000-0100-000055030000}">
      <text>
        <r>
          <rPr>
            <sz val="9"/>
            <color rgb="FF000000"/>
            <rFont val="Tahoma"/>
            <family val="2"/>
            <charset val="1"/>
          </rPr>
          <t>Construct and debug programs using the standard libraries available with a chosen programming language.</t>
        </r>
      </text>
    </comment>
    <comment ref="E1124" authorId="0" shapeId="0" xr:uid="{00000000-0006-0000-0100-000056030000}">
      <text>
        <r>
          <rPr>
            <sz val="9"/>
            <color rgb="FF000000"/>
            <rFont val="Tahoma"/>
            <family val="2"/>
            <charset val="1"/>
          </rPr>
          <t>Analyze the extent to which another programmer’s code meets documentation and programming style standards.</t>
        </r>
      </text>
    </comment>
    <comment ref="E1125" authorId="0" shapeId="0" xr:uid="{00000000-0006-0000-0100-000057030000}">
      <text>
        <r>
          <rPr>
            <sz val="9"/>
            <color rgb="FF000000"/>
            <rFont val="Tahoma"/>
            <family val="2"/>
            <charset val="1"/>
          </rPr>
          <t>Apply consistent documentation and program style standards that contribute to the readability and maintainability of software.</t>
        </r>
      </text>
    </comment>
    <comment ref="E1128" authorId="0" shapeId="0" xr:uid="{00000000-0006-0000-0100-000058030000}">
      <text>
        <r>
          <rPr>
            <sz val="9"/>
            <color rgb="FF000000"/>
            <rFont val="Tahoma"/>
            <family val="2"/>
            <charset val="1"/>
          </rPr>
          <t>Describe how software can interact with and participate in various systems including information management, embedded, process control, and communications systems.</t>
        </r>
      </text>
    </comment>
    <comment ref="E1129" authorId="0" shapeId="0" xr:uid="{00000000-0006-0000-0100-000059030000}">
      <text>
        <r>
          <rPr>
            <sz val="9"/>
            <color rgb="FF000000"/>
            <rFont val="Tahoma"/>
            <family val="2"/>
            <charset val="1"/>
          </rPr>
          <t>Describe the relative advantages and disadvantages among  several  major process models (eg, waterfall, iterative, and agile).</t>
        </r>
      </text>
    </comment>
    <comment ref="E1130" authorId="0" shapeId="0" xr:uid="{00000000-0006-0000-0100-00005A030000}">
      <text>
        <r>
          <rPr>
            <sz val="9"/>
            <color rgb="FF000000"/>
            <rFont val="Tahoma"/>
            <family val="2"/>
            <charset val="1"/>
          </rPr>
          <t>Describe the different practices that are key components of various process models.</t>
        </r>
      </text>
    </comment>
    <comment ref="E1131" authorId="0" shapeId="0" xr:uid="{00000000-0006-0000-0100-00005B030000}">
      <text>
        <r>
          <rPr>
            <sz val="9"/>
            <color rgb="FF000000"/>
            <rFont val="Tahoma"/>
            <family val="2"/>
            <charset val="1"/>
          </rPr>
          <t>Differentiate among the phases of software development.</t>
        </r>
      </text>
    </comment>
    <comment ref="E1132" authorId="0" shapeId="0" xr:uid="{00000000-0006-0000-0100-00005C030000}">
      <text>
        <r>
          <rPr>
            <sz val="9"/>
            <color rgb="FF000000"/>
            <rFont val="Tahoma"/>
            <family val="2"/>
            <charset val="1"/>
          </rPr>
          <t>Describe how programming in the large differs from individual efforts with respect to understanding a large code base, code reading, understanding builds, and understanding context of changes.</t>
        </r>
      </text>
    </comment>
    <comment ref="E1133" authorId="0" shapeId="0" xr:uid="{00000000-0006-0000-0100-00005D030000}">
      <text>
        <r>
          <rPr>
            <sz val="9"/>
            <color rgb="FF000000"/>
            <rFont val="Tahoma"/>
            <family val="2"/>
            <charset val="1"/>
          </rPr>
          <t>Explain the concept of a software lifecycle and provide an example, illustrating its phases including the deliverables that are produced.</t>
        </r>
      </text>
    </comment>
    <comment ref="E1134" authorId="0" shapeId="0" xr:uid="{00000000-0006-0000-0100-00005E030000}">
      <text>
        <r>
          <rPr>
            <sz val="9"/>
            <color rgb="FF000000"/>
            <rFont val="Tahoma"/>
            <family val="2"/>
            <charset val="1"/>
          </rPr>
          <t>Compare several common process models with respect to their value for development of particular classes of software systems taking into account issues such as requirement stability, size, and non-functional characteristics.</t>
        </r>
      </text>
    </comment>
    <comment ref="E1135" authorId="0" shapeId="0" xr:uid="{00000000-0006-0000-0100-00005F030000}">
      <text>
        <r>
          <rPr>
            <sz val="9"/>
            <color rgb="FF000000"/>
            <rFont val="Tahoma"/>
            <family val="2"/>
            <charset val="1"/>
          </rPr>
          <t>Define software quality and describe the role of quality assurance activities in the software process.</t>
        </r>
      </text>
    </comment>
    <comment ref="E1136" authorId="0" shapeId="0" xr:uid="{00000000-0006-0000-0100-000060030000}">
      <text>
        <r>
          <rPr>
            <sz val="9"/>
            <color rgb="FF000000"/>
            <rFont val="Tahoma"/>
            <family val="2"/>
            <charset val="1"/>
          </rPr>
          <t>Describe the intent and fundamental similarities among process improvement approaches.</t>
        </r>
      </text>
    </comment>
    <comment ref="E1137" authorId="0" shapeId="0" xr:uid="{00000000-0006-0000-0100-000061030000}">
      <text>
        <r>
          <rPr>
            <sz val="9"/>
            <color rgb="FF000000"/>
            <rFont val="Tahoma"/>
            <family val="2"/>
            <charset val="1"/>
          </rPr>
          <t>Compare several process improvement models such as CMM, CMMI, CQI, Plan-Do-Check-Act, or ISO9000.</t>
        </r>
      </text>
    </comment>
    <comment ref="E1138" authorId="0" shapeId="0" xr:uid="{00000000-0006-0000-0100-000062030000}">
      <text>
        <r>
          <rPr>
            <sz val="9"/>
            <color rgb="FF000000"/>
            <rFont val="Tahoma"/>
            <family val="2"/>
            <charset val="1"/>
          </rPr>
          <t>Assess a development effort and recommend potential changes by participating in process improvement (using a model such as PSP) or engaging in a project retrospective.</t>
        </r>
      </text>
    </comment>
    <comment ref="E1139" authorId="0" shapeId="0" xr:uid="{00000000-0006-0000-0100-000063030000}">
      <text>
        <r>
          <rPr>
            <sz val="9"/>
            <color rgb="FF000000"/>
            <rFont val="Tahoma"/>
            <family val="2"/>
            <charset val="1"/>
          </rPr>
          <t>Explain the role of process maturity models in process improvement.</t>
        </r>
      </text>
    </comment>
    <comment ref="E1140" authorId="0" shapeId="0" xr:uid="{00000000-0006-0000-0100-000064030000}">
      <text>
        <r>
          <rPr>
            <sz val="9"/>
            <color rgb="FF000000"/>
            <rFont val="Tahoma"/>
            <family val="2"/>
            <charset val="1"/>
          </rPr>
          <t>Describe several process metrics for assessing and controlling a project.</t>
        </r>
      </text>
    </comment>
    <comment ref="E1141" authorId="0" shapeId="0" xr:uid="{00000000-0006-0000-0100-000065030000}">
      <text>
        <r>
          <rPr>
            <sz val="9"/>
            <color rgb="FF000000"/>
            <rFont val="Tahoma"/>
            <family val="2"/>
            <charset val="1"/>
          </rPr>
          <t>Use project metrics to describe the current state of a project.</t>
        </r>
      </text>
    </comment>
    <comment ref="E1144" authorId="0" shapeId="0" xr:uid="{00000000-0006-0000-0100-000066030000}">
      <text>
        <r>
          <rPr>
            <sz val="9"/>
            <color rgb="FF000000"/>
            <rFont val="Tahoma"/>
            <family val="2"/>
            <charset val="1"/>
          </rPr>
          <t>Discuss common behaviors that contribute to the effective functioning of a team.</t>
        </r>
      </text>
    </comment>
    <comment ref="E1145" authorId="0" shapeId="0" xr:uid="{00000000-0006-0000-0100-000067030000}">
      <text>
        <r>
          <rPr>
            <sz val="9"/>
            <color rgb="FF000000"/>
            <rFont val="Tahoma"/>
            <family val="2"/>
            <charset val="1"/>
          </rPr>
          <t>Create and follow an agenda for a team meeting.</t>
        </r>
      </text>
    </comment>
    <comment ref="E1146" authorId="0" shapeId="0" xr:uid="{00000000-0006-0000-0100-000068030000}">
      <text>
        <r>
          <rPr>
            <sz val="9"/>
            <color rgb="FF000000"/>
            <rFont val="Tahoma"/>
            <family val="2"/>
            <charset val="1"/>
          </rPr>
          <t>Identify and justify necessary roles in a software development team.</t>
        </r>
      </text>
    </comment>
    <comment ref="E1147" authorId="0" shapeId="0" xr:uid="{00000000-0006-0000-0100-000069030000}">
      <text>
        <r>
          <rPr>
            <sz val="9"/>
            <color rgb="FF000000"/>
            <rFont val="Tahoma"/>
            <family val="2"/>
            <charset val="1"/>
          </rPr>
          <t>Understand the sources, hazards, and potential benefits of team conflict.</t>
        </r>
      </text>
    </comment>
    <comment ref="E1148" authorId="0" shapeId="0" xr:uid="{00000000-0006-0000-0100-00006A030000}">
      <text>
        <r>
          <rPr>
            <sz val="9"/>
            <color rgb="FF000000"/>
            <rFont val="Tahoma"/>
            <family val="2"/>
            <charset val="1"/>
          </rPr>
          <t>Apply a conflict resolution strategy in a team setting.</t>
        </r>
      </text>
    </comment>
    <comment ref="E1149" authorId="0" shapeId="0" xr:uid="{00000000-0006-0000-0100-00006B030000}">
      <text>
        <r>
          <rPr>
            <sz val="9"/>
            <color rgb="FF000000"/>
            <rFont val="Tahoma"/>
            <family val="2"/>
            <charset val="1"/>
          </rPr>
          <t>Use an ad hoc method to estimate software development effort (eg, time) and compare to actual effort required.</t>
        </r>
      </text>
    </comment>
    <comment ref="E1150" authorId="0" shapeId="0" xr:uid="{00000000-0006-0000-0100-00006C030000}">
      <text>
        <r>
          <rPr>
            <sz val="9"/>
            <color rgb="FF000000"/>
            <rFont val="Tahoma"/>
            <family val="2"/>
            <charset val="1"/>
          </rPr>
          <t>List several examples of software risks.</t>
        </r>
      </text>
    </comment>
    <comment ref="E1151" authorId="0" shapeId="0" xr:uid="{00000000-0006-0000-0100-00006D030000}">
      <text>
        <r>
          <rPr>
            <sz val="9"/>
            <color rgb="FF000000"/>
            <rFont val="Tahoma"/>
            <family val="2"/>
            <charset val="1"/>
          </rPr>
          <t>Describe the impact of risk in a software development lifecycle.</t>
        </r>
      </text>
    </comment>
    <comment ref="E1152" authorId="0" shapeId="0" xr:uid="{00000000-0006-0000-0100-00006E030000}">
      <text>
        <r>
          <rPr>
            <sz val="9"/>
            <color rgb="FF000000"/>
            <rFont val="Tahoma"/>
            <family val="2"/>
            <charset val="1"/>
          </rPr>
          <t>Describe different categories of risk in software systems.</t>
        </r>
      </text>
    </comment>
    <comment ref="E1153" authorId="0" shapeId="0" xr:uid="{00000000-0006-0000-0100-00006F030000}">
      <text>
        <r>
          <rPr>
            <sz val="9"/>
            <color rgb="FF000000"/>
            <rFont val="Tahoma"/>
            <family val="2"/>
            <charset val="1"/>
          </rPr>
          <t>Demonstrate through involvement in a team project the central elements of team building and team management.</t>
        </r>
      </text>
    </comment>
    <comment ref="E1154" authorId="0" shapeId="0" xr:uid="{00000000-0006-0000-0100-000070030000}">
      <text>
        <r>
          <rPr>
            <sz val="9"/>
            <color rgb="FF000000"/>
            <rFont val="Tahoma"/>
            <family val="2"/>
            <charset val="1"/>
          </rPr>
          <t>Describe how the choice of process model affects team organizational structures and decision-making processes.</t>
        </r>
      </text>
    </comment>
    <comment ref="E1155" authorId="0" shapeId="0" xr:uid="{00000000-0006-0000-0100-000071030000}">
      <text>
        <r>
          <rPr>
            <sz val="9"/>
            <color rgb="FF000000"/>
            <rFont val="Tahoma"/>
            <family val="2"/>
            <charset val="1"/>
          </rPr>
          <t>Create a team by identifying appropriate roles and assigning roles to team members.</t>
        </r>
      </text>
    </comment>
    <comment ref="E1156" authorId="0" shapeId="0" xr:uid="{00000000-0006-0000-0100-000072030000}">
      <text>
        <r>
          <rPr>
            <sz val="9"/>
            <color rgb="FF000000"/>
            <rFont val="Tahoma"/>
            <family val="2"/>
            <charset val="1"/>
          </rPr>
          <t>Assess and provide feedback to teams and individuals on their performance in a team setting.</t>
        </r>
      </text>
    </comment>
    <comment ref="E1157" authorId="0" shapeId="0" xr:uid="{00000000-0006-0000-0100-000073030000}">
      <text>
        <r>
          <rPr>
            <sz val="9"/>
            <color rgb="FF000000"/>
            <rFont val="Tahoma"/>
            <family val="2"/>
            <charset val="1"/>
          </rPr>
          <t>Using a particular software process, describe the aspects of a project that need to be planned and monitored, (eg, estimates of size and effort, a schedule, resource allocation, configuration control, change management, and project risk identification and management).</t>
        </r>
      </text>
    </comment>
    <comment ref="E1158" authorId="0" shapeId="0" xr:uid="{00000000-0006-0000-0100-000074030000}">
      <text>
        <r>
          <rPr>
            <sz val="9"/>
            <color rgb="FF000000"/>
            <rFont val="Tahoma"/>
            <family val="2"/>
            <charset val="1"/>
          </rPr>
          <t>Track the progress of some stage in a project using appropriate project metrics.</t>
        </r>
      </text>
    </comment>
    <comment ref="E1159" authorId="0" shapeId="0" xr:uid="{00000000-0006-0000-0100-000075030000}">
      <text>
        <r>
          <rPr>
            <sz val="9"/>
            <color rgb="FF000000"/>
            <rFont val="Tahoma"/>
            <family val="2"/>
            <charset val="1"/>
          </rPr>
          <t>Compare simple software size and cost estimation techniques.</t>
        </r>
      </text>
    </comment>
    <comment ref="E1160" authorId="0" shapeId="0" xr:uid="{00000000-0006-0000-0100-000076030000}">
      <text>
        <r>
          <rPr>
            <sz val="9"/>
            <color rgb="FF000000"/>
            <rFont val="Tahoma"/>
            <family val="2"/>
            <charset val="1"/>
          </rPr>
          <t>Use a project management tool to assist in the assignment and tracking of tasks in a software development project.</t>
        </r>
      </text>
    </comment>
    <comment ref="E1161" authorId="0" shapeId="0" xr:uid="{00000000-0006-0000-0100-000077030000}">
      <text>
        <r>
          <rPr>
            <sz val="9"/>
            <color rgb="FF000000"/>
            <rFont val="Tahoma"/>
            <family val="2"/>
            <charset val="1"/>
          </rPr>
          <t>Describe the impact of risk tolerance on the software development process.</t>
        </r>
      </text>
    </comment>
    <comment ref="E1162" authorId="0" shapeId="0" xr:uid="{00000000-0006-0000-0100-000078030000}">
      <text>
        <r>
          <rPr>
            <sz val="9"/>
            <color rgb="FF000000"/>
            <rFont val="Tahoma"/>
            <family val="2"/>
            <charset val="1"/>
          </rPr>
          <t>Identify risks and describe approaches to managing risk (avoidance, acceptance, transference, mitigation), and characterize the strengths and shortcomings of each.</t>
        </r>
      </text>
    </comment>
    <comment ref="E1163" authorId="0" shapeId="0" xr:uid="{00000000-0006-0000-0100-000079030000}">
      <text>
        <r>
          <rPr>
            <sz val="9"/>
            <color rgb="FF000000"/>
            <rFont val="Tahoma"/>
            <family val="2"/>
            <charset val="1"/>
          </rPr>
          <t>Explain how risk affects decisions in the software development process.</t>
        </r>
      </text>
    </comment>
    <comment ref="E1164" authorId="0" shapeId="0" xr:uid="{00000000-0006-0000-0100-00007A030000}">
      <text>
        <r>
          <rPr>
            <sz val="9"/>
            <color rgb="FF000000"/>
            <rFont val="Tahoma"/>
            <family val="2"/>
            <charset val="1"/>
          </rPr>
          <t>Identify security risks for a software system.</t>
        </r>
      </text>
    </comment>
    <comment ref="E1165" authorId="0" shapeId="0" xr:uid="{00000000-0006-0000-0100-00007B030000}">
      <text>
        <r>
          <rPr>
            <sz val="9"/>
            <color rgb="FF000000"/>
            <rFont val="Tahoma"/>
            <family val="2"/>
            <charset val="1"/>
          </rPr>
          <t>Demonstrate a systematic approach to the task of identifying hazards and risks in a particular situation.</t>
        </r>
      </text>
    </comment>
    <comment ref="E1166" authorId="0" shapeId="0" xr:uid="{00000000-0006-0000-0100-00007C030000}">
      <text>
        <r>
          <rPr>
            <sz val="9"/>
            <color rgb="FF000000"/>
            <rFont val="Tahoma"/>
            <family val="2"/>
            <charset val="1"/>
          </rPr>
          <t>Apply the basic principles of risk management in a variety of simple scenarios including a security situation.</t>
        </r>
      </text>
    </comment>
    <comment ref="E1167" authorId="0" shapeId="0" xr:uid="{00000000-0006-0000-0100-00007D030000}">
      <text>
        <r>
          <rPr>
            <sz val="9"/>
            <color rgb="FF000000"/>
            <rFont val="Tahoma"/>
            <family val="2"/>
            <charset val="1"/>
          </rPr>
          <t>Conduct a cost/benefit analysis for a risk mitigation approach.</t>
        </r>
      </text>
    </comment>
    <comment ref="E1168" authorId="0" shapeId="0" xr:uid="{00000000-0006-0000-0100-00007E030000}">
      <text>
        <r>
          <rPr>
            <sz val="9"/>
            <color rgb="FF000000"/>
            <rFont val="Tahoma"/>
            <family val="2"/>
            <charset val="1"/>
          </rPr>
          <t>Identify and analyze some of the risks for an entire system that arise from aspects other than the software.</t>
        </r>
      </text>
    </comment>
    <comment ref="E1171" authorId="0" shapeId="0" xr:uid="{00000000-0006-0000-0100-00007F030000}">
      <text>
        <r>
          <rPr>
            <sz val="9"/>
            <color rgb="FF000000"/>
            <rFont val="Tahoma"/>
            <family val="2"/>
            <charset val="1"/>
          </rPr>
          <t>Describe the difference between centralized and distributed software configuration management.</t>
        </r>
      </text>
    </comment>
    <comment ref="E1172" authorId="0" shapeId="0" xr:uid="{00000000-0006-0000-0100-000080030000}">
      <text>
        <r>
          <rPr>
            <sz val="9"/>
            <color rgb="FF000000"/>
            <rFont val="Tahoma"/>
            <family val="2"/>
            <charset val="1"/>
          </rPr>
          <t>Describe how version control can be used to help manage software release management.</t>
        </r>
      </text>
    </comment>
    <comment ref="E1173" authorId="0" shapeId="0" xr:uid="{00000000-0006-0000-0100-000081030000}">
      <text>
        <r>
          <rPr>
            <sz val="9"/>
            <color rgb="FF000000"/>
            <rFont val="Tahoma"/>
            <family val="2"/>
            <charset val="1"/>
          </rPr>
          <t>Identify configuration items and use a source code control tool in a small team-based project.</t>
        </r>
      </text>
    </comment>
    <comment ref="E1174" authorId="0" shapeId="0" xr:uid="{00000000-0006-0000-0100-000082030000}">
      <text>
        <r>
          <rPr>
            <sz val="9"/>
            <color rgb="FF000000"/>
            <rFont val="Tahoma"/>
            <family val="2"/>
            <charset val="1"/>
          </rPr>
          <t>Describe how available static and dynamic test tools can be integrated into the software development environment.</t>
        </r>
      </text>
    </comment>
    <comment ref="E1175" authorId="0" shapeId="0" xr:uid="{00000000-0006-0000-0100-000083030000}">
      <text>
        <r>
          <rPr>
            <sz val="9"/>
            <color rgb="FF000000"/>
            <rFont val="Tahoma"/>
            <family val="2"/>
            <charset val="1"/>
          </rPr>
          <t>Describe the issues that are important in selecting a set of tools for the development of a particular software system, including tools for requirements tracking, design modeling, implementation, build automation, and testing.</t>
        </r>
      </text>
    </comment>
    <comment ref="E1176" authorId="0" shapeId="0" xr:uid="{00000000-0006-0000-0100-000084030000}">
      <text>
        <r>
          <rPr>
            <sz val="9"/>
            <color rgb="FF000000"/>
            <rFont val="Tahoma"/>
            <family val="2"/>
            <charset val="1"/>
          </rPr>
          <t>Demonstrate the capability to use software tools in support of the development of a software product of medium size.</t>
        </r>
      </text>
    </comment>
    <comment ref="E1179" authorId="0" shapeId="0" xr:uid="{00000000-0006-0000-0100-000085030000}">
      <text>
        <r>
          <rPr>
            <sz val="9"/>
            <color rgb="FF000000"/>
            <rFont val="Tahoma"/>
            <family val="2"/>
            <charset val="1"/>
          </rPr>
          <t>List the key components of a use case or similar description of some behavior that is required for a system.</t>
        </r>
      </text>
    </comment>
    <comment ref="E1180" authorId="0" shapeId="0" xr:uid="{00000000-0006-0000-0100-000086030000}">
      <text>
        <r>
          <rPr>
            <sz val="9"/>
            <color rgb="FF000000"/>
            <rFont val="Tahoma"/>
            <family val="2"/>
            <charset val="1"/>
          </rPr>
          <t>Describe how the requirements engineering process supports the elicitation and validation of behavioral requirements.</t>
        </r>
      </text>
    </comment>
    <comment ref="E1181" authorId="0" shapeId="0" xr:uid="{00000000-0006-0000-0100-000087030000}">
      <text>
        <r>
          <rPr>
            <sz val="9"/>
            <color rgb="FF000000"/>
            <rFont val="Tahoma"/>
            <family val="2"/>
            <charset val="1"/>
          </rPr>
          <t>Interpret a given requirements model for a simple software system.</t>
        </r>
      </text>
    </comment>
    <comment ref="E1182" authorId="0" shapeId="0" xr:uid="{00000000-0006-0000-0100-000088030000}">
      <text>
        <r>
          <rPr>
            <sz val="9"/>
            <color rgb="FF000000"/>
            <rFont val="Tahoma"/>
            <family val="2"/>
            <charset val="1"/>
          </rPr>
          <t>Describe the fundamental challenges of and common techniques used for requirements elicitation.</t>
        </r>
      </text>
    </comment>
    <comment ref="E1183" authorId="0" shapeId="0" xr:uid="{00000000-0006-0000-0100-000089030000}">
      <text>
        <r>
          <rPr>
            <sz val="9"/>
            <color rgb="FF000000"/>
            <rFont val="Tahoma"/>
            <family val="2"/>
            <charset val="1"/>
          </rPr>
          <t>List the key components of a data model (eg, class diagrams or ER diagrams).</t>
        </r>
      </text>
    </comment>
    <comment ref="E1184" authorId="0" shapeId="0" xr:uid="{00000000-0006-0000-0100-00008A030000}">
      <text>
        <r>
          <rPr>
            <sz val="9"/>
            <color rgb="FF000000"/>
            <rFont val="Tahoma"/>
            <family val="2"/>
            <charset val="1"/>
          </rPr>
          <t>Identify both functional and non-functional requirements in a given requirements specification for a software system.</t>
        </r>
      </text>
    </comment>
    <comment ref="E1185" authorId="0" shapeId="0" xr:uid="{00000000-0006-0000-0100-00008B030000}">
      <text>
        <r>
          <rPr>
            <sz val="9"/>
            <color rgb="FF000000"/>
            <rFont val="Tahoma"/>
            <family val="2"/>
            <charset val="1"/>
          </rPr>
          <t>Conduct a review of a set of software requirements to determine the quality of the requirements with respect to the characteristics of good requirements.</t>
        </r>
      </text>
    </comment>
    <comment ref="E1186" authorId="0" shapeId="0" xr:uid="{00000000-0006-0000-0100-00008C030000}">
      <text>
        <r>
          <rPr>
            <sz val="9"/>
            <color rgb="FF000000"/>
            <rFont val="Tahoma"/>
            <family val="2"/>
            <charset val="1"/>
          </rPr>
          <t>Apply key elements and common methods for elicitation and analysis to produce a set of software requirements for a medium-sized software system.</t>
        </r>
      </text>
    </comment>
    <comment ref="E1187" authorId="0" shapeId="0" xr:uid="{00000000-0006-0000-0100-00008D030000}">
      <text>
        <r>
          <rPr>
            <sz val="9"/>
            <color rgb="FF000000"/>
            <rFont val="Tahoma"/>
            <family val="2"/>
            <charset val="1"/>
          </rPr>
          <t>Compare the plan-driven and agile approaches to requirements specification and validation and describe the benefits and risks associated with each.</t>
        </r>
      </text>
    </comment>
    <comment ref="E1188" authorId="0" shapeId="0" xr:uid="{00000000-0006-0000-0100-00008E030000}">
      <text>
        <r>
          <rPr>
            <sz val="9"/>
            <color rgb="FF000000"/>
            <rFont val="Tahoma"/>
            <family val="2"/>
            <charset val="1"/>
          </rPr>
          <t>Use a common, non-formal method to model and specify the requirements for a medium-size software system.</t>
        </r>
      </text>
    </comment>
    <comment ref="E1189" authorId="0" shapeId="0" xr:uid="{00000000-0006-0000-0100-00008F030000}">
      <text>
        <r>
          <rPr>
            <sz val="9"/>
            <color rgb="FF000000"/>
            <rFont val="Tahoma"/>
            <family val="2"/>
            <charset val="1"/>
          </rPr>
          <t>Translate into natural language a software requirements specification (eg, a software component contract) written in a formal specification language.</t>
        </r>
      </text>
    </comment>
    <comment ref="E1190" authorId="0" shapeId="0" xr:uid="{00000000-0006-0000-0100-000090030000}">
      <text>
        <r>
          <rPr>
            <sz val="9"/>
            <color rgb="FF000000"/>
            <rFont val="Tahoma"/>
            <family val="2"/>
            <charset val="1"/>
          </rPr>
          <t>Create a prototype of a software system to mitigate risk in requirements.</t>
        </r>
      </text>
    </comment>
    <comment ref="E1191" authorId="0" shapeId="0" xr:uid="{00000000-0006-0000-0100-000091030000}">
      <text>
        <r>
          <rPr>
            <sz val="9"/>
            <color rgb="FF000000"/>
            <rFont val="Tahoma"/>
            <family val="2"/>
            <charset val="1"/>
          </rPr>
          <t>Differentiate between forward and backward tracing and explain their roles in the requirements validation process.</t>
        </r>
      </text>
    </comment>
    <comment ref="E1194" authorId="0" shapeId="0" xr:uid="{00000000-0006-0000-0100-000092030000}">
      <text>
        <r>
          <rPr>
            <sz val="9"/>
            <color rgb="FF000000"/>
            <rFont val="Tahoma"/>
            <family val="2"/>
            <charset val="1"/>
          </rPr>
          <t>Articulate design principles including separation of concerns, information hiding, coupling and cohesion, and encapsulation.</t>
        </r>
      </text>
    </comment>
    <comment ref="E1195" authorId="0" shapeId="0" xr:uid="{00000000-0006-0000-0100-000093030000}">
      <text>
        <r>
          <rPr>
            <sz val="9"/>
            <color rgb="FF000000"/>
            <rFont val="Tahoma"/>
            <family val="2"/>
            <charset val="1"/>
          </rPr>
          <t>Use a design paradigm to design a simple software system, and explain how system design principles have been applied in this design.</t>
        </r>
      </text>
    </comment>
    <comment ref="E1196" authorId="0" shapeId="0" xr:uid="{00000000-0006-0000-0100-000094030000}">
      <text>
        <r>
          <rPr>
            <sz val="9"/>
            <color rgb="FF000000"/>
            <rFont val="Tahoma"/>
            <family val="2"/>
            <charset val="1"/>
          </rPr>
          <t>Construct models of the design of a simple software system that are appropriate for the paradigm used to design it.</t>
        </r>
      </text>
    </comment>
    <comment ref="E1197" authorId="0" shapeId="0" xr:uid="{00000000-0006-0000-0100-000095030000}">
      <text>
        <r>
          <rPr>
            <sz val="9"/>
            <color rgb="FF000000"/>
            <rFont val="Tahoma"/>
            <family val="2"/>
            <charset val="1"/>
          </rPr>
          <t>Within the context of a single design paradigm, describe one or more design patterns that could be applicable to the design of a simple software system.</t>
        </r>
      </text>
    </comment>
    <comment ref="E1198" authorId="0" shapeId="0" xr:uid="{00000000-0006-0000-0100-000096030000}">
      <text>
        <r>
          <rPr>
            <sz val="9"/>
            <color rgb="FF000000"/>
            <rFont val="Tahoma"/>
            <family val="2"/>
            <charset val="1"/>
          </rPr>
          <t>For a simple system suitable for a given scenario, discuss and select an appropriate design paradigm.</t>
        </r>
      </text>
    </comment>
    <comment ref="E1199" authorId="0" shapeId="0" xr:uid="{00000000-0006-0000-0100-000097030000}">
      <text>
        <r>
          <rPr>
            <sz val="9"/>
            <color rgb="FF000000"/>
            <rFont val="Tahoma"/>
            <family val="2"/>
            <charset val="1"/>
          </rPr>
          <t>Create appropriate models for the structure and behavior of software products from their requirements specifications.</t>
        </r>
      </text>
    </comment>
    <comment ref="E1200" authorId="0" shapeId="0" xr:uid="{00000000-0006-0000-0100-000098030000}">
      <text>
        <r>
          <rPr>
            <sz val="9"/>
            <color rgb="FF000000"/>
            <rFont val="Tahoma"/>
            <family val="2"/>
            <charset val="1"/>
          </rPr>
          <t>Explain the relationships between the requirements for a software product and its design, using appropriate models.</t>
        </r>
      </text>
    </comment>
    <comment ref="E1201" authorId="0" shapeId="0" xr:uid="{00000000-0006-0000-0100-000099030000}">
      <text>
        <r>
          <rPr>
            <sz val="9"/>
            <color rgb="FF000000"/>
            <rFont val="Tahoma"/>
            <family val="2"/>
            <charset val="1"/>
          </rPr>
          <t>For the design of a simple software system within the context of a single design paradigm, describe the software architecture of that system.</t>
        </r>
      </text>
    </comment>
    <comment ref="E1202" authorId="0" shapeId="0" xr:uid="{00000000-0006-0000-0100-00009A030000}">
      <text>
        <r>
          <rPr>
            <sz val="9"/>
            <color rgb="FF000000"/>
            <rFont val="Tahoma"/>
            <family val="2"/>
            <charset val="1"/>
          </rPr>
          <t>Given a high-level design, identify the software architecture by differentiating among common software architectures such as 3-tier, pipe-and-filter, and client-server.</t>
        </r>
      </text>
    </comment>
    <comment ref="E1203" authorId="0" shapeId="0" xr:uid="{00000000-0006-0000-0100-00009B030000}">
      <text>
        <r>
          <rPr>
            <sz val="9"/>
            <color rgb="FF000000"/>
            <rFont val="Tahoma"/>
            <family val="2"/>
            <charset val="1"/>
          </rPr>
          <t>Investigate the impact of software architectures selection on the design of a simple system.</t>
        </r>
      </text>
    </comment>
    <comment ref="E1204" authorId="0" shapeId="0" xr:uid="{00000000-0006-0000-0100-00009C030000}">
      <text>
        <r>
          <rPr>
            <sz val="9"/>
            <color rgb="FF000000"/>
            <rFont val="Tahoma"/>
            <family val="2"/>
            <charset val="1"/>
          </rPr>
          <t>Apply simple examples of patterns in a software design.</t>
        </r>
      </text>
    </comment>
    <comment ref="E1205" authorId="0" shapeId="0" xr:uid="{00000000-0006-0000-0100-00009D030000}">
      <text>
        <r>
          <rPr>
            <sz val="9"/>
            <color rgb="FF000000"/>
            <rFont val="Tahoma"/>
            <family val="2"/>
            <charset val="1"/>
          </rPr>
          <t>Describe a form of refactoring and discuss when it may be applicable.</t>
        </r>
      </text>
    </comment>
    <comment ref="E1206" authorId="0" shapeId="0" xr:uid="{00000000-0006-0000-0100-00009E030000}">
      <text>
        <r>
          <rPr>
            <sz val="9"/>
            <color rgb="FF000000"/>
            <rFont val="Tahoma"/>
            <family val="2"/>
            <charset val="1"/>
          </rPr>
          <t>Select suitable components for use in the design of a software product.</t>
        </r>
      </text>
    </comment>
    <comment ref="E1207" authorId="0" shapeId="0" xr:uid="{00000000-0006-0000-0100-00009F030000}">
      <text>
        <r>
          <rPr>
            <sz val="9"/>
            <color rgb="FF000000"/>
            <rFont val="Tahoma"/>
            <family val="2"/>
            <charset val="1"/>
          </rPr>
          <t>Explain how suitable components might need to be adapted for use in the design of a software product.</t>
        </r>
      </text>
    </comment>
    <comment ref="E1208" authorId="0" shapeId="0" xr:uid="{00000000-0006-0000-0100-0000A0030000}">
      <text>
        <r>
          <rPr>
            <sz val="9"/>
            <color rgb="FF000000"/>
            <rFont val="Tahoma"/>
            <family val="2"/>
            <charset val="1"/>
          </rPr>
          <t>Design a contract for a typical small software component for use in a given system.</t>
        </r>
      </text>
    </comment>
    <comment ref="E1209" authorId="0" shapeId="0" xr:uid="{00000000-0006-0000-0100-0000A1030000}">
      <text>
        <r>
          <rPr>
            <sz val="9"/>
            <color rgb="FF000000"/>
            <rFont val="Tahoma"/>
            <family val="2"/>
            <charset val="1"/>
          </rPr>
          <t>Discuss and select appropriate software architecture for a simple system suitable for a given scenario.</t>
        </r>
      </text>
    </comment>
    <comment ref="E1210" authorId="0" shapeId="0" xr:uid="{00000000-0006-0000-0100-0000A2030000}">
      <text>
        <r>
          <rPr>
            <sz val="9"/>
            <color rgb="FF000000"/>
            <rFont val="Tahoma"/>
            <family val="2"/>
            <charset val="1"/>
          </rPr>
          <t>Apply models for internal and external qualities in designing software components to achieve an acceptable tradeoff between conflicting quality aspects.</t>
        </r>
      </text>
    </comment>
    <comment ref="E1211" authorId="0" shapeId="0" xr:uid="{00000000-0006-0000-0100-0000A3030000}">
      <text>
        <r>
          <rPr>
            <sz val="9"/>
            <color rgb="FF000000"/>
            <rFont val="Tahoma"/>
            <family val="2"/>
            <charset val="1"/>
          </rPr>
          <t>Analyze a software design from the perspective of a significant internal quality attribute.</t>
        </r>
      </text>
    </comment>
    <comment ref="E1212" authorId="0" shapeId="0" xr:uid="{00000000-0006-0000-0100-0000A4030000}">
      <text>
        <r>
          <rPr>
            <sz val="9"/>
            <color rgb="FF000000"/>
            <rFont val="Tahoma"/>
            <family val="2"/>
            <charset val="1"/>
          </rPr>
          <t>Analyze a software design from the perspective of a significant external quality attribute.</t>
        </r>
      </text>
    </comment>
    <comment ref="E1213" authorId="0" shapeId="0" xr:uid="{00000000-0006-0000-0100-0000A5030000}">
      <text>
        <r>
          <rPr>
            <sz val="9"/>
            <color rgb="FF000000"/>
            <rFont val="Tahoma"/>
            <family val="2"/>
            <charset val="1"/>
          </rPr>
          <t>Explain the role of objects in middleware systems and the relationship with components.</t>
        </r>
      </text>
    </comment>
    <comment ref="E1214" authorId="0" shapeId="0" xr:uid="{00000000-0006-0000-0100-0000A6030000}">
      <text>
        <r>
          <rPr>
            <sz val="9"/>
            <color rgb="FF000000"/>
            <rFont val="Tahoma"/>
            <family val="2"/>
            <charset val="1"/>
          </rPr>
          <t>Apply component-oriented approaches to the design of a range of software, such as using components for concurrency and transactions, for reliable communication services, for database interaction including services for remote query and database management, or for secure communication and access.</t>
        </r>
      </text>
    </comment>
    <comment ref="E1215" authorId="0" shapeId="0" xr:uid="{00000000-0006-0000-0100-0000A7030000}">
      <text>
        <r>
          <rPr>
            <sz val="9"/>
            <color rgb="FF000000"/>
            <rFont val="Tahoma"/>
            <family val="2"/>
            <charset val="1"/>
          </rPr>
          <t>Refactor an existing software implementation to improve some aspect of its design.</t>
        </r>
      </text>
    </comment>
    <comment ref="E1216" authorId="0" shapeId="0" xr:uid="{00000000-0006-0000-0100-0000A8030000}">
      <text>
        <r>
          <rPr>
            <sz val="9"/>
            <color rgb="FF000000"/>
            <rFont val="Tahoma"/>
            <family val="2"/>
            <charset val="1"/>
          </rPr>
          <t>State and apply the principles of least privilege and fail-safe defaults.</t>
        </r>
      </text>
    </comment>
    <comment ref="E1219" authorId="0" shapeId="0" xr:uid="{00000000-0006-0000-0100-0000A9030000}">
      <text>
        <r>
          <rPr>
            <sz val="9"/>
            <color rgb="FF000000"/>
            <rFont val="Tahoma"/>
            <family val="2"/>
            <charset val="1"/>
          </rPr>
          <t>Describe techniques, coding idioms and mechanisms for implementing designs to achieve desired properties such as reliability, efficiency, and robustness.</t>
        </r>
      </text>
    </comment>
    <comment ref="E1220" authorId="0" shapeId="0" xr:uid="{00000000-0006-0000-0100-0000AA030000}">
      <text>
        <r>
          <rPr>
            <sz val="9"/>
            <color rgb="FF000000"/>
            <rFont val="Tahoma"/>
            <family val="2"/>
            <charset val="1"/>
          </rPr>
          <t>Build robust code using exception handling mechanisms.</t>
        </r>
      </text>
    </comment>
    <comment ref="E1221" authorId="0" shapeId="0" xr:uid="{00000000-0006-0000-0100-0000AB030000}">
      <text>
        <r>
          <rPr>
            <sz val="9"/>
            <color rgb="FF000000"/>
            <rFont val="Tahoma"/>
            <family val="2"/>
            <charset val="1"/>
          </rPr>
          <t>Describe secure coding and defensive coding practices.</t>
        </r>
      </text>
    </comment>
    <comment ref="E1222" authorId="0" shapeId="0" xr:uid="{00000000-0006-0000-0100-0000AC030000}">
      <text>
        <r>
          <rPr>
            <sz val="9"/>
            <color rgb="FF000000"/>
            <rFont val="Tahoma"/>
            <family val="2"/>
            <charset val="1"/>
          </rPr>
          <t>Select and use a defined coding standard in a small software project.</t>
        </r>
      </text>
    </comment>
    <comment ref="E1223" authorId="0" shapeId="0" xr:uid="{00000000-0006-0000-0100-0000AD030000}">
      <text>
        <r>
          <rPr>
            <sz val="9"/>
            <color rgb="FF000000"/>
            <rFont val="Tahoma"/>
            <family val="2"/>
            <charset val="1"/>
          </rPr>
          <t>Compare and contrast integration strategies including top-down, bottom-up, and sandwich integration.</t>
        </r>
      </text>
    </comment>
    <comment ref="E1224" authorId="0" shapeId="0" xr:uid="{00000000-0006-0000-0100-0000AE030000}">
      <text>
        <r>
          <rPr>
            <sz val="9"/>
            <color rgb="FF000000"/>
            <rFont val="Tahoma"/>
            <family val="2"/>
            <charset val="1"/>
          </rPr>
          <t>Describe the process of analyzing and implementing changes to code base developed for a specific project.</t>
        </r>
      </text>
    </comment>
    <comment ref="E1225" authorId="0" shapeId="0" xr:uid="{00000000-0006-0000-0100-0000AF030000}">
      <text>
        <r>
          <rPr>
            <sz val="9"/>
            <color rgb="FF000000"/>
            <rFont val="Tahoma"/>
            <family val="2"/>
            <charset val="1"/>
          </rPr>
          <t>Describe the process of analyzing and implementing changes to a large existing code base.</t>
        </r>
      </text>
    </comment>
    <comment ref="E1226" authorId="0" shapeId="0" xr:uid="{00000000-0006-0000-0100-0000B0030000}">
      <text>
        <r>
          <rPr>
            <sz val="9"/>
            <color rgb="FF000000"/>
            <rFont val="Tahoma"/>
            <family val="2"/>
            <charset val="1"/>
          </rPr>
          <t>Rewrite a simple program to remove common vulnerabilities, such as buffer overflows, integer overflows and race conditions.</t>
        </r>
      </text>
    </comment>
    <comment ref="E1227" authorId="0" shapeId="0" xr:uid="{00000000-0006-0000-0100-0000B1030000}">
      <text>
        <r>
          <rPr>
            <sz val="9"/>
            <color rgb="FF000000"/>
            <rFont val="Tahoma"/>
            <family val="2"/>
            <charset val="1"/>
          </rPr>
          <t>Write a software component that performs some non-trivial task and is resilient to input and run-time errors.</t>
        </r>
      </text>
    </comment>
    <comment ref="E1230" authorId="0" shapeId="0" xr:uid="{00000000-0006-0000-0100-0000B2030000}">
      <text>
        <r>
          <rPr>
            <sz val="9"/>
            <color rgb="FF000000"/>
            <rFont val="Tahoma"/>
            <family val="2"/>
            <charset val="1"/>
          </rPr>
          <t>Distinguish between program validation and verification.</t>
        </r>
      </text>
    </comment>
    <comment ref="E1231" authorId="0" shapeId="0" xr:uid="{00000000-0006-0000-0100-0000B3030000}">
      <text>
        <r>
          <rPr>
            <sz val="9"/>
            <color rgb="FF000000"/>
            <rFont val="Tahoma"/>
            <family val="2"/>
            <charset val="1"/>
          </rPr>
          <t>Describe the role that tools can play in the validation of software.</t>
        </r>
      </text>
    </comment>
    <comment ref="E1232" authorId="0" shapeId="0" xr:uid="{00000000-0006-0000-0100-0000B4030000}">
      <text>
        <r>
          <rPr>
            <sz val="9"/>
            <color rgb="FF000000"/>
            <rFont val="Tahoma"/>
            <family val="2"/>
            <charset val="1"/>
          </rPr>
          <t>Undertake, as part of a team activity, an inspection of a medium-size code segment.</t>
        </r>
      </text>
    </comment>
    <comment ref="E1233" authorId="0" shapeId="0" xr:uid="{00000000-0006-0000-0100-0000B5030000}">
      <text>
        <r>
          <rPr>
            <sz val="9"/>
            <color rgb="FF000000"/>
            <rFont val="Tahoma"/>
            <family val="2"/>
            <charset val="1"/>
          </rPr>
          <t>Describe and distinguish among the different types and levels of testing (unit, integration, systems, and acceptance).</t>
        </r>
      </text>
    </comment>
    <comment ref="E1234" authorId="0" shapeId="0" xr:uid="{00000000-0006-0000-0100-0000B6030000}">
      <text>
        <r>
          <rPr>
            <sz val="9"/>
            <color rgb="FF000000"/>
            <rFont val="Tahoma"/>
            <family val="2"/>
            <charset val="1"/>
          </rPr>
          <t>Describe techniques for identifying significant test cases for integration, regression and system testing.</t>
        </r>
      </text>
    </comment>
    <comment ref="E1235" authorId="0" shapeId="0" xr:uid="{00000000-0006-0000-0100-0000B7030000}">
      <text>
        <r>
          <rPr>
            <sz val="9"/>
            <color rgb="FF000000"/>
            <rFont val="Tahoma"/>
            <family val="2"/>
            <charset val="1"/>
          </rPr>
          <t>Create and document a set of tests for a medium-size code segment.</t>
        </r>
      </text>
    </comment>
    <comment ref="E1236" authorId="0" shapeId="0" xr:uid="{00000000-0006-0000-0100-0000B8030000}">
      <text>
        <r>
          <rPr>
            <sz val="9"/>
            <color rgb="FF000000"/>
            <rFont val="Tahoma"/>
            <family val="2"/>
            <charset val="1"/>
          </rPr>
          <t>Describe how to select good regression tests and automate them.</t>
        </r>
      </text>
    </comment>
    <comment ref="E1237" authorId="0" shapeId="0" xr:uid="{00000000-0006-0000-0100-0000B9030000}">
      <text>
        <r>
          <rPr>
            <sz val="9"/>
            <color rgb="FF000000"/>
            <rFont val="Tahoma"/>
            <family val="2"/>
            <charset val="1"/>
          </rPr>
          <t>Use a defect tracking tool to manage software defects in a small software project.</t>
        </r>
      </text>
    </comment>
    <comment ref="E1238" authorId="0" shapeId="0" xr:uid="{00000000-0006-0000-0100-0000BA030000}">
      <text>
        <r>
          <rPr>
            <sz val="9"/>
            <color rgb="FF000000"/>
            <rFont val="Tahoma"/>
            <family val="2"/>
            <charset val="1"/>
          </rPr>
          <t>Discuss the limitations of testing in a particular domain.</t>
        </r>
      </text>
    </comment>
    <comment ref="E1239" authorId="0" shapeId="0" xr:uid="{00000000-0006-0000-0100-0000BB030000}">
      <text>
        <r>
          <rPr>
            <sz val="9"/>
            <color rgb="FF000000"/>
            <rFont val="Tahoma"/>
            <family val="2"/>
            <charset val="1"/>
          </rPr>
          <t>Evaluate a test suite for a medium-size code segment.</t>
        </r>
      </text>
    </comment>
    <comment ref="E1240" authorId="0" shapeId="0" xr:uid="{00000000-0006-0000-0100-0000BC030000}">
      <text>
        <r>
          <rPr>
            <sz val="9"/>
            <color rgb="FF000000"/>
            <rFont val="Tahoma"/>
            <family val="2"/>
            <charset val="1"/>
          </rPr>
          <t>Compare static and dynamic approaches to verification.</t>
        </r>
      </text>
    </comment>
    <comment ref="E1241" authorId="0" shapeId="0" xr:uid="{00000000-0006-0000-0100-0000BD030000}">
      <text>
        <r>
          <rPr>
            <sz val="9"/>
            <color rgb="FF000000"/>
            <rFont val="Tahoma"/>
            <family val="2"/>
            <charset val="1"/>
          </rPr>
          <t>Identify the fundamental principles of test-driven development methods and explain the role of automated testing in these methods.</t>
        </r>
      </text>
    </comment>
    <comment ref="E1242" authorId="0" shapeId="0" xr:uid="{00000000-0006-0000-0100-0000BE030000}">
      <text>
        <r>
          <rPr>
            <sz val="9"/>
            <color rgb="FF000000"/>
            <rFont val="Tahoma"/>
            <family val="2"/>
            <charset val="1"/>
          </rPr>
          <t>Discuss the issues involving the testing of object-oriented software.</t>
        </r>
      </text>
    </comment>
    <comment ref="E1243" authorId="0" shapeId="0" xr:uid="{00000000-0006-0000-0100-0000BF030000}">
      <text>
        <r>
          <rPr>
            <sz val="9"/>
            <color rgb="FF000000"/>
            <rFont val="Tahoma"/>
            <family val="2"/>
            <charset val="1"/>
          </rPr>
          <t>Describe techniques for the verification and validation of non-code artifacts.</t>
        </r>
      </text>
    </comment>
    <comment ref="E1244" authorId="0" shapeId="0" xr:uid="{00000000-0006-0000-0100-0000C0030000}">
      <text>
        <r>
          <rPr>
            <sz val="9"/>
            <color rgb="FF000000"/>
            <rFont val="Tahoma"/>
            <family val="2"/>
            <charset val="1"/>
          </rPr>
          <t>Describe approaches for fault estimation.</t>
        </r>
      </text>
    </comment>
    <comment ref="E1245" authorId="0" shapeId="0" xr:uid="{00000000-0006-0000-0100-0000C1030000}">
      <text>
        <r>
          <rPr>
            <sz val="9"/>
            <color rgb="FF000000"/>
            <rFont val="Tahoma"/>
            <family val="2"/>
            <charset val="1"/>
          </rPr>
          <t>Estimate the number of faults in a small software application based on fault density and fault seeding.</t>
        </r>
      </text>
    </comment>
    <comment ref="E1246" authorId="0" shapeId="0" xr:uid="{00000000-0006-0000-0100-0000C2030000}">
      <text>
        <r>
          <rPr>
            <sz val="9"/>
            <color rgb="FF000000"/>
            <rFont val="Tahoma"/>
            <family val="2"/>
            <charset val="1"/>
          </rPr>
          <t>Conduct an inspection or review of software source code for a small or medium sized software project.</t>
        </r>
      </text>
    </comment>
    <comment ref="E1249" authorId="0" shapeId="0" xr:uid="{00000000-0006-0000-0100-0000C3030000}">
      <text>
        <r>
          <rPr>
            <sz val="9"/>
            <color rgb="FF000000"/>
            <rFont val="Tahoma"/>
            <family val="2"/>
            <charset val="1"/>
          </rPr>
          <t>Identify the principal issues associated with software evolution and explain their impact on the software lifecycle.</t>
        </r>
      </text>
    </comment>
    <comment ref="E1250" authorId="0" shapeId="0" xr:uid="{00000000-0006-0000-0100-0000C4030000}">
      <text>
        <r>
          <rPr>
            <sz val="9"/>
            <color rgb="FF000000"/>
            <rFont val="Tahoma"/>
            <family val="2"/>
            <charset val="1"/>
          </rPr>
          <t>Estimate the impact of a change request to an existing product of medium size.</t>
        </r>
      </text>
    </comment>
    <comment ref="E1251" authorId="0" shapeId="0" xr:uid="{00000000-0006-0000-0100-0000C5030000}">
      <text>
        <r>
          <rPr>
            <sz val="9"/>
            <color rgb="FF000000"/>
            <rFont val="Tahoma"/>
            <family val="2"/>
            <charset val="1"/>
          </rPr>
          <t>Use refactoring in the process of modifying a software component.</t>
        </r>
      </text>
    </comment>
    <comment ref="E1252" authorId="0" shapeId="0" xr:uid="{00000000-0006-0000-0100-0000C6030000}">
      <text>
        <r>
          <rPr>
            <sz val="9"/>
            <color rgb="FF000000"/>
            <rFont val="Tahoma"/>
            <family val="2"/>
            <charset val="1"/>
          </rPr>
          <t>Discuss the challenges of evolving systems in a changing environment.</t>
        </r>
      </text>
    </comment>
    <comment ref="E1253" authorId="0" shapeId="0" xr:uid="{00000000-0006-0000-0100-0000C7030000}">
      <text>
        <r>
          <rPr>
            <sz val="9"/>
            <color rgb="FF000000"/>
            <rFont val="Tahoma"/>
            <family val="2"/>
            <charset val="1"/>
          </rPr>
          <t>Outline the process of regression testing and its role in release management.</t>
        </r>
      </text>
    </comment>
    <comment ref="E1254" authorId="0" shapeId="0" xr:uid="{00000000-0006-0000-0100-0000C8030000}">
      <text>
        <r>
          <rPr>
            <sz val="9"/>
            <color rgb="FF000000"/>
            <rFont val="Tahoma"/>
            <family val="2"/>
            <charset val="1"/>
          </rPr>
          <t>Discuss the advantages and disadvantages of different types of software reuse.</t>
        </r>
      </text>
    </comment>
    <comment ref="E1257" authorId="0" shapeId="0" xr:uid="{00000000-0006-0000-0100-0000C9030000}">
      <text>
        <r>
          <rPr>
            <sz val="9"/>
            <color rgb="FF000000"/>
            <rFont val="Tahoma"/>
            <family val="2"/>
            <charset val="1"/>
          </rPr>
          <t>Explain the problems that exist in achieving very high levels of reliability.</t>
        </r>
      </text>
    </comment>
    <comment ref="E1258" authorId="0" shapeId="0" xr:uid="{00000000-0006-0000-0100-0000CA030000}">
      <text>
        <r>
          <rPr>
            <sz val="9"/>
            <color rgb="FF000000"/>
            <rFont val="Tahoma"/>
            <family val="2"/>
            <charset val="1"/>
          </rPr>
          <t>Describe how software reliability contributes to system reliability.</t>
        </r>
      </text>
    </comment>
    <comment ref="E1259" authorId="0" shapeId="0" xr:uid="{00000000-0006-0000-0100-0000CB030000}">
      <text>
        <r>
          <rPr>
            <sz val="9"/>
            <color rgb="FF000000"/>
            <rFont val="Tahoma"/>
            <family val="2"/>
            <charset val="1"/>
          </rPr>
          <t>List approaches to minimizing faults that can be applied at each stage of the software lifecycle.</t>
        </r>
      </text>
    </comment>
    <comment ref="E1260" authorId="0" shapeId="0" xr:uid="{00000000-0006-0000-0100-0000CC030000}">
      <text>
        <r>
          <rPr>
            <sz val="9"/>
            <color rgb="FF000000"/>
            <rFont val="Tahoma"/>
            <family val="2"/>
            <charset val="1"/>
          </rPr>
          <t>Compare the characteristics of three different reliability modeling approaches.</t>
        </r>
      </text>
    </comment>
    <comment ref="E1261" authorId="0" shapeId="0" xr:uid="{00000000-0006-0000-0100-0000CD030000}">
      <text>
        <r>
          <rPr>
            <sz val="9"/>
            <color rgb="FF000000"/>
            <rFont val="Tahoma"/>
            <family val="2"/>
            <charset val="1"/>
          </rPr>
          <t>Demonstrate the ability to apply multiple methods to develop reliability estimates for a software system.</t>
        </r>
      </text>
    </comment>
    <comment ref="E1262" authorId="0" shapeId="0" xr:uid="{00000000-0006-0000-0100-0000CE030000}">
      <text>
        <r>
          <rPr>
            <sz val="9"/>
            <color rgb="FF000000"/>
            <rFont val="Tahoma"/>
            <family val="2"/>
            <charset val="1"/>
          </rPr>
          <t>Identify methods that will lead to the realization of a software architecture that achieves a specified level of reliability.</t>
        </r>
      </text>
    </comment>
    <comment ref="E1263" authorId="0" shapeId="0" xr:uid="{00000000-0006-0000-0100-0000CF030000}">
      <text>
        <r>
          <rPr>
            <sz val="9"/>
            <color rgb="FF000000"/>
            <rFont val="Tahoma"/>
            <family val="2"/>
            <charset val="1"/>
          </rPr>
          <t>Identify ways to apply redundancy to achieve fault tolerance for a medium-sized application.</t>
        </r>
      </text>
    </comment>
    <comment ref="E1266" authorId="0" shapeId="0" xr:uid="{00000000-0006-0000-0100-0000D0030000}">
      <text>
        <r>
          <rPr>
            <sz val="9"/>
            <color rgb="FF000000"/>
            <rFont val="Tahoma"/>
            <family val="2"/>
            <charset val="1"/>
          </rPr>
          <t>Describe the role formal specification and analysis techniques can play in the development of complex software and compare their use as validation and verification techniques with testing.</t>
        </r>
      </text>
    </comment>
    <comment ref="E1267" authorId="0" shapeId="0" xr:uid="{00000000-0006-0000-0100-0000D1030000}">
      <text>
        <r>
          <rPr>
            <sz val="9"/>
            <color rgb="FF000000"/>
            <rFont val="Tahoma"/>
            <family val="2"/>
            <charset val="1"/>
          </rPr>
          <t>Apply formal specification and analysis techniques to software designs and programs with low complexity.</t>
        </r>
      </text>
    </comment>
    <comment ref="E1268" authorId="0" shapeId="0" xr:uid="{00000000-0006-0000-0100-0000D2030000}">
      <text>
        <r>
          <rPr>
            <sz val="9"/>
            <color rgb="FF000000"/>
            <rFont val="Tahoma"/>
            <family val="2"/>
            <charset val="1"/>
          </rPr>
          <t>Explain the potential benefits and drawbacks of using formal specification languages.</t>
        </r>
      </text>
    </comment>
    <comment ref="E1269" authorId="0" shapeId="0" xr:uid="{00000000-0006-0000-0100-0000D3030000}">
      <text>
        <r>
          <rPr>
            <sz val="9"/>
            <color rgb="FF000000"/>
            <rFont val="Tahoma"/>
            <family val="2"/>
            <charset val="1"/>
          </rPr>
          <t>Create and evaluate program assertions for a variety of behaviors ranging from simple through complex.</t>
        </r>
      </text>
    </comment>
    <comment ref="E1270" authorId="0" shapeId="0" xr:uid="{00000000-0006-0000-0100-0000D4030000}">
      <text>
        <r>
          <rPr>
            <sz val="9"/>
            <color rgb="FF000000"/>
            <rFont val="Tahoma"/>
            <family val="2"/>
            <charset val="1"/>
          </rPr>
          <t>Using a common formal specification language, formulate the specification of a simple software system and derive examples of test cases from the specification.</t>
        </r>
      </text>
    </comment>
    <comment ref="E1273" authorId="0" shapeId="0" xr:uid="{00000000-0006-0000-0100-0000D5030000}">
      <text>
        <r>
          <rPr>
            <sz val="9"/>
            <color rgb="FF000000"/>
            <rFont val="Tahoma"/>
            <family val="2"/>
            <charset val="1"/>
          </rPr>
          <t>List commonly encountered patterns of how computations are organized.</t>
        </r>
      </text>
    </comment>
    <comment ref="E1274" authorId="0" shapeId="0" xr:uid="{00000000-0006-0000-0100-0000D6030000}">
      <text>
        <r>
          <rPr>
            <sz val="9"/>
            <color rgb="FF000000"/>
            <rFont val="Tahoma"/>
            <family val="2"/>
            <charset val="1"/>
          </rPr>
          <t>Describe the basic building blocks of computers and their role in the historical development of computer architecture.</t>
        </r>
      </text>
    </comment>
    <comment ref="E1275" authorId="0" shapeId="0" xr:uid="{00000000-0006-0000-0100-0000D7030000}">
      <text>
        <r>
          <rPr>
            <sz val="9"/>
            <color rgb="FF000000"/>
            <rFont val="Tahoma"/>
            <family val="2"/>
            <charset val="1"/>
          </rPr>
          <t>Articulate the differences between single thread vs multiple thread, single server vs multiple server models, motivated by real world examples (eg, cooking recipes, lines for multiple teller machines and couples shopping for food).</t>
        </r>
      </text>
    </comment>
    <comment ref="E1276" authorId="0" shapeId="0" xr:uid="{00000000-0006-0000-0100-0000D8030000}">
      <text>
        <r>
          <rPr>
            <sz val="9"/>
            <color rgb="FF000000"/>
            <rFont val="Tahoma"/>
            <family val="2"/>
            <charset val="1"/>
          </rPr>
          <t>Articulate the concept of strong vs weak scaling, ie, how performance is affected by scale of problem vs scale of resources to solve the problem This can be motivated by the simple, real-world examples.</t>
        </r>
      </text>
    </comment>
    <comment ref="E1277" authorId="0" shapeId="0" xr:uid="{00000000-0006-0000-0100-0000D9030000}">
      <text>
        <r>
          <rPr>
            <sz val="9"/>
            <color rgb="FF000000"/>
            <rFont val="Tahoma"/>
            <family val="2"/>
            <charset val="1"/>
          </rPr>
          <t>Design a simple logic circuit using the fundamental building blocks of logic design.</t>
        </r>
      </text>
    </comment>
    <comment ref="E1278" authorId="0" shapeId="0" xr:uid="{00000000-0006-0000-0100-0000DA030000}">
      <text>
        <r>
          <rPr>
            <sz val="9"/>
            <color rgb="FF000000"/>
            <rFont val="Tahoma"/>
            <family val="2"/>
            <charset val="1"/>
          </rPr>
          <t>Use tools for capture, synthesis, and simulation to evaluate a logic design.</t>
        </r>
      </text>
    </comment>
    <comment ref="E1279" authorId="0" shapeId="0" xr:uid="{00000000-0006-0000-0100-0000DB030000}">
      <text>
        <r>
          <rPr>
            <sz val="9"/>
            <color rgb="FF000000"/>
            <rFont val="Tahoma"/>
            <family val="2"/>
            <charset val="1"/>
          </rPr>
          <t>Write a simple sequential problem and a simple parallel version of the same program.</t>
        </r>
      </text>
    </comment>
    <comment ref="E1280" authorId="0" shapeId="0" xr:uid="{00000000-0006-0000-0100-0000DC030000}">
      <text>
        <r>
          <rPr>
            <sz val="9"/>
            <color rgb="FF000000"/>
            <rFont val="Tahoma"/>
            <family val="2"/>
            <charset val="1"/>
          </rPr>
          <t>Evaluate performance of simple sequential and parallel versions of a program with different problem sizes, and be able to describe the speed-ups achieved.</t>
        </r>
      </text>
    </comment>
    <comment ref="E1283" authorId="0" shapeId="0" xr:uid="{00000000-0006-0000-0100-0000DD030000}">
      <text>
        <r>
          <rPr>
            <sz val="9"/>
            <color rgb="FF000000"/>
            <rFont val="Tahoma"/>
            <family val="2"/>
            <charset val="1"/>
          </rPr>
          <t>Describe how computing systems are constructed of layers upon layers, based on separation of concerns, with well-defined interfaces, hiding details of low layers from the higher layers.</t>
        </r>
      </text>
    </comment>
    <comment ref="E1284" authorId="0" shapeId="0" xr:uid="{00000000-0006-0000-0100-0000DE030000}">
      <text>
        <r>
          <rPr>
            <sz val="9"/>
            <color rgb="FF000000"/>
            <rFont val="Tahoma"/>
            <family val="2"/>
            <charset val="1"/>
          </rPr>
          <t>Describe that hardware, VM, OS, application are additional layers of interpretation/processing.</t>
        </r>
      </text>
    </comment>
    <comment ref="E1285" authorId="0" shapeId="0" xr:uid="{00000000-0006-0000-0100-0000DF030000}">
      <text>
        <r>
          <rPr>
            <sz val="9"/>
            <color rgb="FF000000"/>
            <rFont val="Tahoma"/>
            <family val="2"/>
            <charset val="1"/>
          </rPr>
          <t>Describe the mechanisms of how errors are detected, signaled back, and handled through the layers.</t>
        </r>
      </text>
    </comment>
    <comment ref="E1286" authorId="0" shapeId="0" xr:uid="{00000000-0006-0000-0100-0000E0030000}">
      <text>
        <r>
          <rPr>
            <sz val="9"/>
            <color rgb="FF000000"/>
            <rFont val="Tahoma"/>
            <family val="2"/>
            <charset val="1"/>
          </rPr>
          <t>Construct a simple program using methods of layering, error detection and recovery, and reflection of error status across layers.</t>
        </r>
      </text>
    </comment>
    <comment ref="E1287" authorId="0" shapeId="0" xr:uid="{00000000-0006-0000-0100-0000E1030000}">
      <text>
        <r>
          <rPr>
            <sz val="9"/>
            <color rgb="FF000000"/>
            <rFont val="Tahoma"/>
            <family val="2"/>
            <charset val="1"/>
          </rPr>
          <t>Find bugs in a layered program by using tools for program tracing, single stepping, and debugging.</t>
        </r>
      </text>
    </comment>
    <comment ref="E1290" authorId="0" shapeId="0" xr:uid="{00000000-0006-0000-0100-0000E2030000}">
      <text>
        <r>
          <rPr>
            <sz val="9"/>
            <color rgb="FF000000"/>
            <rFont val="Tahoma"/>
            <family val="2"/>
            <charset val="1"/>
          </rPr>
          <t>Describe computations as a system characyterized by a known set of configurations with transitions from one unique configuration (state) to another (state).</t>
        </r>
      </text>
    </comment>
    <comment ref="E1291" authorId="0" shapeId="0" xr:uid="{00000000-0006-0000-0100-0000E3030000}">
      <text>
        <r>
          <rPr>
            <sz val="9"/>
            <color rgb="FF000000"/>
            <rFont val="Tahoma"/>
            <family val="2"/>
            <charset val="1"/>
          </rPr>
          <t>Describe the distinction between systems whose output is only a function of their input (Combinational) and those with memory/history (Sequential).</t>
        </r>
      </text>
    </comment>
    <comment ref="E1292" authorId="0" shapeId="0" xr:uid="{00000000-0006-0000-0100-0000E4030000}">
      <text>
        <r>
          <rPr>
            <sz val="9"/>
            <color rgb="FF000000"/>
            <rFont val="Tahoma"/>
            <family val="2"/>
            <charset val="1"/>
          </rPr>
          <t>Describe a computer as a state machine that interprets machine instructions.</t>
        </r>
      </text>
    </comment>
    <comment ref="E1293" authorId="0" shapeId="0" xr:uid="{00000000-0006-0000-0100-0000E5030000}">
      <text>
        <r>
          <rPr>
            <sz val="9"/>
            <color rgb="FF000000"/>
            <rFont val="Tahoma"/>
            <family val="2"/>
            <charset val="1"/>
          </rPr>
          <t>Explain how a program or network protocol can also be expressed as a state machine, and that alternative representations for the same computation can exist.</t>
        </r>
      </text>
    </comment>
    <comment ref="E1294" authorId="0" shapeId="0" xr:uid="{00000000-0006-0000-0100-0000E6030000}">
      <text>
        <r>
          <rPr>
            <sz val="9"/>
            <color rgb="FF000000"/>
            <rFont val="Tahoma"/>
            <family val="2"/>
            <charset val="1"/>
          </rPr>
          <t>Develop state machine descriptions for simple problem statement solutions (eg, traffic light sequencing, pattern recognizers).</t>
        </r>
      </text>
    </comment>
    <comment ref="E1295" authorId="0" shapeId="0" xr:uid="{00000000-0006-0000-0100-0000E7030000}">
      <text>
        <r>
          <rPr>
            <sz val="9"/>
            <color rgb="FF000000"/>
            <rFont val="Tahoma"/>
            <family val="2"/>
            <charset val="1"/>
          </rPr>
          <t>Derive time-series behavior of a state machine from its state machine representation.</t>
        </r>
      </text>
    </comment>
    <comment ref="E1298" authorId="0" shapeId="0" xr:uid="{00000000-0006-0000-0100-0000E8030000}">
      <text>
        <r>
          <rPr>
            <sz val="9"/>
            <color rgb="FF000000"/>
            <rFont val="Tahoma"/>
            <family val="2"/>
            <charset val="1"/>
          </rPr>
          <t>For a given program, distinguish between its sequential and parallel execution, and the performance implications thereof.</t>
        </r>
      </text>
    </comment>
    <comment ref="E1299" authorId="0" shapeId="0" xr:uid="{00000000-0006-0000-0100-0000E9030000}">
      <text>
        <r>
          <rPr>
            <sz val="9"/>
            <color rgb="FF000000"/>
            <rFont val="Tahoma"/>
            <family val="2"/>
            <charset val="1"/>
          </rPr>
          <t>Demonstrate on an execution time line that parallelism events and operations can take place simultaneously (ie, at the same time) Explain how work can be performed in less elapsed time if this can be exploited.</t>
        </r>
      </text>
    </comment>
    <comment ref="E1300" authorId="0" shapeId="0" xr:uid="{00000000-0006-0000-0100-0000EA030000}">
      <text>
        <r>
          <rPr>
            <sz val="9"/>
            <color rgb="FF000000"/>
            <rFont val="Tahoma"/>
            <family val="2"/>
            <charset val="1"/>
          </rPr>
          <t>Explain other uses of parallelism, such as for reliability/redundancy of execution.</t>
        </r>
      </text>
    </comment>
    <comment ref="E1301" authorId="0" shapeId="0" xr:uid="{00000000-0006-0000-0100-0000EB030000}">
      <text>
        <r>
          <rPr>
            <sz val="9"/>
            <color rgb="FF000000"/>
            <rFont val="Tahoma"/>
            <family val="2"/>
            <charset val="1"/>
          </rPr>
          <t>Define the differences between the concepts of Instruction Parallelism, Data Parallelism, Thread Parallelism/Multitasking, Task/Request Parallelism.</t>
        </r>
      </text>
    </comment>
    <comment ref="E1302" authorId="0" shapeId="0" xr:uid="{00000000-0006-0000-0100-0000EC030000}">
      <text>
        <r>
          <rPr>
            <sz val="9"/>
            <color rgb="FF000000"/>
            <rFont val="Tahoma"/>
            <family val="2"/>
            <charset val="1"/>
          </rPr>
          <t>Write more than one parallel program (eg, one simple parallel program in more than one parallel programming paradigm; a simple parallel program that manages shared resources through synchronization primitives; a simple parallel program that performs simultaneous operation on partitioned data through task parallel (eg, parallel search terms; a simple parallel program that performs step-by-step pipeline processing through message passing).</t>
        </r>
      </text>
    </comment>
    <comment ref="E1303" authorId="0" shapeId="0" xr:uid="{00000000-0006-0000-0100-0000ED030000}">
      <text>
        <r>
          <rPr>
            <sz val="9"/>
            <color rgb="FF000000"/>
            <rFont val="Tahoma"/>
            <family val="2"/>
            <charset val="1"/>
          </rPr>
          <t>Use performance tools to measure speed-up achieved by parallel programs in terms of both problem size and number of resources.</t>
        </r>
      </text>
    </comment>
    <comment ref="E1306" authorId="0" shapeId="0" xr:uid="{00000000-0006-0000-0100-0000EE030000}">
      <text>
        <r>
          <rPr>
            <sz val="9"/>
            <color rgb="FF000000"/>
            <rFont val="Tahoma"/>
            <family val="2"/>
            <charset val="1"/>
          </rPr>
          <t>Explain how the components of system architecture contribute to improving its performance.</t>
        </r>
      </text>
    </comment>
    <comment ref="E1307" authorId="0" shapeId="0" xr:uid="{00000000-0006-0000-0100-0000EF030000}">
      <text>
        <r>
          <rPr>
            <sz val="9"/>
            <color rgb="FF000000"/>
            <rFont val="Tahoma"/>
            <family val="2"/>
            <charset val="1"/>
          </rPr>
          <t>Describe Amdahl’s law and discuss its limitations.</t>
        </r>
      </text>
    </comment>
    <comment ref="E1308" authorId="0" shapeId="0" xr:uid="{00000000-0006-0000-0100-0000F0030000}">
      <text>
        <r>
          <rPr>
            <sz val="9"/>
            <color rgb="FF000000"/>
            <rFont val="Tahoma"/>
            <family val="2"/>
            <charset val="1"/>
          </rPr>
          <t>Design and conduct a performance-oriented experiment.</t>
        </r>
      </text>
    </comment>
    <comment ref="E1309" authorId="0" shapeId="0" xr:uid="{00000000-0006-0000-0100-0000F1030000}">
      <text>
        <r>
          <rPr>
            <sz val="9"/>
            <color rgb="FF000000"/>
            <rFont val="Tahoma"/>
            <family val="2"/>
            <charset val="1"/>
          </rPr>
          <t>Use software tools to profile and measure program performance.</t>
        </r>
      </text>
    </comment>
    <comment ref="E1312" authorId="0" shapeId="0" xr:uid="{00000000-0006-0000-0100-0000F2030000}">
      <text>
        <r>
          <rPr>
            <sz val="9"/>
            <color rgb="FF000000"/>
            <rFont val="Tahoma"/>
            <family val="2"/>
            <charset val="1"/>
          </rPr>
          <t>Define how finite computer resources (eg, processor share, memory,  storage and network bandwidth) are managed by their careful allocation to existing entities.</t>
        </r>
      </text>
    </comment>
    <comment ref="E1313" authorId="0" shapeId="0" xr:uid="{00000000-0006-0000-0100-0000F3030000}">
      <text>
        <r>
          <rPr>
            <sz val="9"/>
            <color rgb="FF000000"/>
            <rFont val="Tahoma"/>
            <family val="2"/>
            <charset val="1"/>
          </rPr>
          <t>Describe the scheduling algorithms by which resources are allocated to competing entities, and the figures of merit by which these algorithms are evaluated, such as fairness.</t>
        </r>
      </text>
    </comment>
    <comment ref="E1314" authorId="0" shapeId="0" xr:uid="{00000000-0006-0000-0100-0000F4030000}">
      <text>
        <r>
          <rPr>
            <sz val="9"/>
            <color rgb="FF000000"/>
            <rFont val="Tahoma"/>
            <family val="2"/>
            <charset val="1"/>
          </rPr>
          <t>Implement simple schedule algorithms.</t>
        </r>
      </text>
    </comment>
    <comment ref="E1315" authorId="0" shapeId="0" xr:uid="{00000000-0006-0000-0100-0000F5030000}">
      <text>
        <r>
          <rPr>
            <sz val="9"/>
            <color rgb="FF000000"/>
            <rFont val="Tahoma"/>
            <family val="2"/>
            <charset val="1"/>
          </rPr>
          <t>Use figures of merit of alternative scheduler implementations.</t>
        </r>
      </text>
    </comment>
    <comment ref="E1318" authorId="0" shapeId="0" xr:uid="{00000000-0006-0000-0100-0000F6030000}">
      <text>
        <r>
          <rPr>
            <sz val="9"/>
            <color rgb="FF000000"/>
            <rFont val="Tahoma"/>
            <family val="2"/>
            <charset val="1"/>
          </rPr>
          <t>Explain the importance of locality in determining performance.</t>
        </r>
      </text>
    </comment>
    <comment ref="E1319" authorId="0" shapeId="0" xr:uid="{00000000-0006-0000-0100-0000F7030000}">
      <text>
        <r>
          <rPr>
            <sz val="9"/>
            <color rgb="FF000000"/>
            <rFont val="Tahoma"/>
            <family val="2"/>
            <charset val="1"/>
          </rPr>
          <t>Describe why things that are close in space take less time to access.</t>
        </r>
      </text>
    </comment>
    <comment ref="E1320" authorId="0" shapeId="0" xr:uid="{00000000-0006-0000-0100-0000F8030000}">
      <text>
        <r>
          <rPr>
            <sz val="9"/>
            <color rgb="FF000000"/>
            <rFont val="Tahoma"/>
            <family val="2"/>
            <charset val="1"/>
          </rPr>
          <t>Calculate average memory access time and describe the tradeoffs in memory hierarchy performance in terms of capacity, miss/hit rate, and access time.</t>
        </r>
      </text>
    </comment>
    <comment ref="E1323" authorId="0" shapeId="0" xr:uid="{00000000-0006-0000-0100-0000F9030000}">
      <text>
        <r>
          <rPr>
            <sz val="9"/>
            <color rgb="FF000000"/>
            <rFont val="Tahoma"/>
            <family val="2"/>
            <charset val="1"/>
          </rPr>
          <t>Explain why it is important to isolate and protect the execution of individual programs and environments that share common underlying resources.</t>
        </r>
      </text>
    </comment>
    <comment ref="E1324" authorId="0" shapeId="0" xr:uid="{00000000-0006-0000-0100-0000FA030000}">
      <text>
        <r>
          <rPr>
            <sz val="9"/>
            <color rgb="FF000000"/>
            <rFont val="Tahoma"/>
            <family val="2"/>
            <charset val="1"/>
          </rPr>
          <t>Describe how the concept of indirection can create the illusion of a dedicated machine and its resources even when physically shared among multiple programs and environments.</t>
        </r>
      </text>
    </comment>
    <comment ref="E1325" authorId="0" shapeId="0" xr:uid="{00000000-0006-0000-0100-0000FB030000}">
      <text>
        <r>
          <rPr>
            <sz val="9"/>
            <color rgb="FF000000"/>
            <rFont val="Tahoma"/>
            <family val="2"/>
            <charset val="1"/>
          </rPr>
          <t>Measure the performance of two application instances running on separate virtual machines, and determine the effect of performance isolation.</t>
        </r>
      </text>
    </comment>
    <comment ref="E1328" authorId="0" shapeId="0" xr:uid="{00000000-0006-0000-0100-0000FC030000}">
      <text>
        <r>
          <rPr>
            <sz val="9"/>
            <color rgb="FF000000"/>
            <rFont val="Tahoma"/>
            <family val="2"/>
            <charset val="1"/>
          </rPr>
          <t>Explain the distinction between program errors, system errors, and hardware faults (eg, bad memory) and exceptions (eg, attempt to divide by zero).</t>
        </r>
      </text>
    </comment>
    <comment ref="E1329" authorId="0" shapeId="0" xr:uid="{00000000-0006-0000-0100-0000FD030000}">
      <text>
        <r>
          <rPr>
            <sz val="9"/>
            <color rgb="FF000000"/>
            <rFont val="Tahoma"/>
            <family val="2"/>
            <charset val="1"/>
          </rPr>
          <t>Articulate the distinction between detecting, handling, and recovering from faults, and the methods for their implementation.</t>
        </r>
      </text>
    </comment>
    <comment ref="E1330" authorId="0" shapeId="0" xr:uid="{00000000-0006-0000-0100-0000FE030000}">
      <text>
        <r>
          <rPr>
            <sz val="9"/>
            <color rgb="FF000000"/>
            <rFont val="Tahoma"/>
            <family val="2"/>
            <charset val="1"/>
          </rPr>
          <t>Describe the role of error correcting codes in providing error checking and correction techniques in memories, storage, and networks.</t>
        </r>
      </text>
    </comment>
    <comment ref="E1331" authorId="0" shapeId="0" xr:uid="{00000000-0006-0000-0100-0000FF030000}">
      <text>
        <r>
          <rPr>
            <sz val="9"/>
            <color rgb="FF000000"/>
            <rFont val="Tahoma"/>
            <family val="2"/>
            <charset val="1"/>
          </rPr>
          <t>Apply simple algorithms for exploiting redundant information for the purposes of data correction.</t>
        </r>
      </text>
    </comment>
    <comment ref="E1332" authorId="0" shapeId="0" xr:uid="{00000000-0006-0000-0100-000000040000}">
      <text>
        <r>
          <rPr>
            <sz val="9"/>
            <color rgb="FF000000"/>
            <rFont val="Tahoma"/>
            <family val="2"/>
            <charset val="1"/>
          </rPr>
          <t>Compare different error detection and correction methods for their data overhead, implementation complexity, and relative execution time for encoding, detecting, and correcting errors.</t>
        </r>
      </text>
    </comment>
    <comment ref="E1335" authorId="0" shapeId="0" xr:uid="{00000000-0006-0000-0100-000001040000}">
      <text>
        <r>
          <rPr>
            <sz val="9"/>
            <color rgb="FF000000"/>
            <rFont val="Tahoma"/>
            <family val="2"/>
            <charset val="1"/>
          </rPr>
          <t>Explain the circumstances in which a given figure of system performance metric is useful.</t>
        </r>
      </text>
    </comment>
    <comment ref="E1336" authorId="0" shapeId="0" xr:uid="{00000000-0006-0000-0100-000002040000}">
      <text>
        <r>
          <rPr>
            <sz val="9"/>
            <color rgb="FF000000"/>
            <rFont val="Tahoma"/>
            <family val="2"/>
            <charset val="1"/>
          </rPr>
          <t>Explain the inadequacies of benchmarks as a measure of system performance.</t>
        </r>
      </text>
    </comment>
    <comment ref="E1337" authorId="0" shapeId="0" xr:uid="{00000000-0006-0000-0100-000003040000}">
      <text>
        <r>
          <rPr>
            <sz val="9"/>
            <color rgb="FF000000"/>
            <rFont val="Tahoma"/>
            <family val="2"/>
            <charset val="1"/>
          </rPr>
          <t>Use limit studies or simple calculations to produce order-of-magnitude estimates for a given performance metric in a given context.</t>
        </r>
      </text>
    </comment>
    <comment ref="E1338" authorId="0" shapeId="0" xr:uid="{00000000-0006-0000-0100-000004040000}">
      <text>
        <r>
          <rPr>
            <sz val="9"/>
            <color rgb="FF000000"/>
            <rFont val="Tahoma"/>
            <family val="2"/>
            <charset val="1"/>
          </rPr>
          <t>Conduct a performance experiment on a layered system to determine the effect of a system parameter on figure of system performance.</t>
        </r>
      </text>
    </comment>
    <comment ref="E1341" authorId="0" shapeId="0" xr:uid="{00000000-0006-0000-0100-000005040000}">
      <text>
        <r>
          <rPr>
            <sz val="9"/>
            <color rgb="FF000000"/>
            <rFont val="Tahoma"/>
            <family val="2"/>
            <charset val="1"/>
          </rPr>
          <t>Describe positive and negative ways in which computer technology (networks, mobile computing, cloud computing) alters modes of social interaction at the personal level.</t>
        </r>
      </text>
    </comment>
    <comment ref="E1342" authorId="0" shapeId="0" xr:uid="{00000000-0006-0000-0100-000006040000}">
      <text>
        <r>
          <rPr>
            <sz val="9"/>
            <color rgb="FF000000"/>
            <rFont val="Tahoma"/>
            <family val="2"/>
            <charset val="1"/>
          </rPr>
          <t>Identify developers’ assumptions and values embedded in hardware and software design, especially as they pertain to usability for diverse populations including under-represented populations and the disabled.</t>
        </r>
      </text>
    </comment>
    <comment ref="E1343" authorId="0" shapeId="0" xr:uid="{00000000-0006-0000-0100-000007040000}">
      <text>
        <r>
          <rPr>
            <sz val="9"/>
            <color rgb="FF000000"/>
            <rFont val="Tahoma"/>
            <family val="2"/>
            <charset val="1"/>
          </rPr>
          <t>Interpret the social context of a given design and its implementation.</t>
        </r>
      </text>
    </comment>
    <comment ref="E1344" authorId="0" shapeId="0" xr:uid="{00000000-0006-0000-0100-000008040000}">
      <text>
        <r>
          <rPr>
            <sz val="9"/>
            <color rgb="FF000000"/>
            <rFont val="Tahoma"/>
            <family val="2"/>
            <charset val="1"/>
          </rPr>
          <t>Evaluate the efficacy of a given design and implementation using empirical data.</t>
        </r>
      </text>
    </comment>
    <comment ref="E1345" authorId="0" shapeId="0" xr:uid="{00000000-0006-0000-0100-000009040000}">
      <text>
        <r>
          <rPr>
            <sz val="9"/>
            <color rgb="FF000000"/>
            <rFont val="Tahoma"/>
            <family val="2"/>
            <charset val="1"/>
          </rPr>
          <t>Summarize the implications of social media on individualism versus collectivism and culture.</t>
        </r>
      </text>
    </comment>
    <comment ref="E1346" authorId="0" shapeId="0" xr:uid="{00000000-0006-0000-0100-00000A040000}">
      <text>
        <r>
          <rPr>
            <sz val="9"/>
            <color rgb="FF000000"/>
            <rFont val="Tahoma"/>
            <family val="2"/>
            <charset val="1"/>
          </rPr>
          <t>Discuss how Internet access serves as a liberating force for people living under oppressive forms of government; explain how limits on Internet access are used as tools of political and social repression.</t>
        </r>
      </text>
    </comment>
    <comment ref="E1347" authorId="0" shapeId="0" xr:uid="{00000000-0006-0000-0100-00000B040000}">
      <text>
        <r>
          <rPr>
            <sz val="9"/>
            <color rgb="FF000000"/>
            <rFont val="Tahoma"/>
            <family val="2"/>
            <charset val="1"/>
          </rPr>
          <t>Analyze the pros and cons of reliance on computing in the implementation of democracy (eg delivery of social services, electronic voting).</t>
        </r>
      </text>
    </comment>
    <comment ref="E1348" authorId="0" shapeId="0" xr:uid="{00000000-0006-0000-0100-00000C040000}">
      <text>
        <r>
          <rPr>
            <sz val="9"/>
            <color rgb="FF000000"/>
            <rFont val="Tahoma"/>
            <family val="2"/>
            <charset val="1"/>
          </rPr>
          <t>Describe the impact of the under-representation of diverse populations in the computing profession (eg, industry culture, product diversity).</t>
        </r>
      </text>
    </comment>
    <comment ref="E1349" authorId="0" shapeId="0" xr:uid="{00000000-0006-0000-0100-00000D040000}">
      <text>
        <r>
          <rPr>
            <sz val="9"/>
            <color rgb="FF000000"/>
            <rFont val="Tahoma"/>
            <family val="2"/>
            <charset val="1"/>
          </rPr>
          <t>Explain the implications of context awareness in ubiquitous computing systems.</t>
        </r>
      </text>
    </comment>
    <comment ref="E1352" authorId="0" shapeId="0" xr:uid="{00000000-0006-0000-0100-00000E040000}">
      <text>
        <r>
          <rPr>
            <sz val="9"/>
            <color rgb="FF000000"/>
            <rFont val="Tahoma"/>
            <family val="2"/>
            <charset val="1"/>
          </rPr>
          <t>Evaluate stakeholder positions in a given situation.</t>
        </r>
      </text>
    </comment>
    <comment ref="E1353" authorId="0" shapeId="0" xr:uid="{00000000-0006-0000-0100-00000F040000}">
      <text>
        <r>
          <rPr>
            <sz val="9"/>
            <color rgb="FF000000"/>
            <rFont val="Tahoma"/>
            <family val="2"/>
            <charset val="1"/>
          </rPr>
          <t>Analyze basic logical fallacies in an argument.</t>
        </r>
      </text>
    </comment>
    <comment ref="E1354" authorId="0" shapeId="0" xr:uid="{00000000-0006-0000-0100-000010040000}">
      <text>
        <r>
          <rPr>
            <sz val="9"/>
            <color rgb="FF000000"/>
            <rFont val="Tahoma"/>
            <family val="2"/>
            <charset val="1"/>
          </rPr>
          <t>Analyze an argument to identify premises and conclusion.</t>
        </r>
      </text>
    </comment>
    <comment ref="E1355" authorId="0" shapeId="0" xr:uid="{00000000-0006-0000-0100-000011040000}">
      <text>
        <r>
          <rPr>
            <sz val="9"/>
            <color rgb="FF000000"/>
            <rFont val="Tahoma"/>
            <family val="2"/>
            <charset val="1"/>
          </rPr>
          <t>Illustrate the use of example and analogy in ethical argument.</t>
        </r>
      </text>
    </comment>
    <comment ref="E1356" authorId="0" shapeId="0" xr:uid="{00000000-0006-0000-0100-000012040000}">
      <text>
        <r>
          <rPr>
            <sz val="9"/>
            <color rgb="FF000000"/>
            <rFont val="Tahoma"/>
            <family val="2"/>
            <charset val="1"/>
          </rPr>
          <t>Evaluate ethical/social tradeoffs in technical decisions.</t>
        </r>
      </text>
    </comment>
    <comment ref="E1359" authorId="0" shapeId="0" xr:uid="{00000000-0006-0000-0100-000013040000}">
      <text>
        <r>
          <rPr>
            <sz val="9"/>
            <color rgb="FF000000"/>
            <rFont val="Tahoma"/>
            <family val="2"/>
            <charset val="1"/>
          </rPr>
          <t>Identify ethical issues that arise in software development and determine how to address them technically and ethically.</t>
        </r>
      </text>
    </comment>
    <comment ref="E1360" authorId="0" shapeId="0" xr:uid="{00000000-0006-0000-0100-000014040000}">
      <text>
        <r>
          <rPr>
            <sz val="9"/>
            <color rgb="FF000000"/>
            <rFont val="Tahoma"/>
            <family val="2"/>
            <charset val="1"/>
          </rPr>
          <t>Explain the ethical responsibility of ensuring software correctness, reliability and safety.</t>
        </r>
      </text>
    </comment>
    <comment ref="E1361" authorId="0" shapeId="0" xr:uid="{00000000-0006-0000-0100-000015040000}">
      <text>
        <r>
          <rPr>
            <sz val="9"/>
            <color rgb="FF000000"/>
            <rFont val="Tahoma"/>
            <family val="2"/>
            <charset val="1"/>
          </rPr>
          <t>Describe the mechanisms that typically exist for a professional to keep up-to-date.</t>
        </r>
      </text>
    </comment>
    <comment ref="E1362" authorId="0" shapeId="0" xr:uid="{00000000-0006-0000-0100-000016040000}">
      <text>
        <r>
          <rPr>
            <sz val="9"/>
            <color rgb="FF000000"/>
            <rFont val="Tahoma"/>
            <family val="2"/>
            <charset val="1"/>
          </rPr>
          <t>Describe the strengths and weaknesses of relevant professional codes as expressions of professionalism and guides to decision-making.</t>
        </r>
      </text>
    </comment>
    <comment ref="E1363" authorId="0" shapeId="0" xr:uid="{00000000-0006-0000-0100-000017040000}">
      <text>
        <r>
          <rPr>
            <sz val="9"/>
            <color rgb="FF000000"/>
            <rFont val="Tahoma"/>
            <family val="2"/>
            <charset val="1"/>
          </rPr>
          <t>Analyze a global computing issue, observing the role of professionals and government officials in managing this problem.</t>
        </r>
      </text>
    </comment>
    <comment ref="E1364" authorId="0" shapeId="0" xr:uid="{00000000-0006-0000-0100-000018040000}">
      <text>
        <r>
          <rPr>
            <sz val="9"/>
            <color rgb="FF000000"/>
            <rFont val="Tahoma"/>
            <family val="2"/>
            <charset val="1"/>
          </rPr>
          <t>Evaluate the professional codes of ethics from the ACM, the IEEE Computer Society, and other organizations.</t>
        </r>
      </text>
    </comment>
    <comment ref="E1365" authorId="0" shapeId="0" xr:uid="{00000000-0006-0000-0100-000019040000}">
      <text>
        <r>
          <rPr>
            <sz val="9"/>
            <color rgb="FF000000"/>
            <rFont val="Tahoma"/>
            <family val="2"/>
            <charset val="1"/>
          </rPr>
          <t>Describe ways in which professionals may contribute to public policy.</t>
        </r>
      </text>
    </comment>
    <comment ref="E1366" authorId="0" shapeId="0" xr:uid="{00000000-0006-0000-0100-00001A040000}">
      <text>
        <r>
          <rPr>
            <sz val="9"/>
            <color rgb="FF000000"/>
            <rFont val="Tahoma"/>
            <family val="2"/>
            <charset val="1"/>
          </rPr>
          <t>Describe the consequences of inappropriate professional behavior.</t>
        </r>
      </text>
    </comment>
    <comment ref="E1367" authorId="0" shapeId="0" xr:uid="{00000000-0006-0000-0100-00001B040000}">
      <text>
        <r>
          <rPr>
            <sz val="9"/>
            <color rgb="FF000000"/>
            <rFont val="Tahoma"/>
            <family val="2"/>
            <charset val="1"/>
          </rPr>
          <t>Identify progressive stages in a whistle-blowing incident.</t>
        </r>
      </text>
    </comment>
    <comment ref="E1368" authorId="0" shapeId="0" xr:uid="{00000000-0006-0000-0100-00001C040000}">
      <text>
        <r>
          <rPr>
            <sz val="9"/>
            <color rgb="FF000000"/>
            <rFont val="Tahoma"/>
            <family val="2"/>
            <charset val="1"/>
          </rPr>
          <t>Identify examples of how regional culture interplays with ethical dilemmas.</t>
        </r>
      </text>
    </comment>
    <comment ref="E1369" authorId="0" shapeId="0" xr:uid="{00000000-0006-0000-0100-00001D040000}">
      <text>
        <r>
          <rPr>
            <sz val="9"/>
            <color rgb="FF000000"/>
            <rFont val="Tahoma"/>
            <family val="2"/>
            <charset val="1"/>
          </rPr>
          <t>Investigate forms of harassment and discrimination and avenues of assistance.</t>
        </r>
      </text>
    </comment>
    <comment ref="E1370" authorId="0" shapeId="0" xr:uid="{00000000-0006-0000-0100-00001E040000}">
      <text>
        <r>
          <rPr>
            <sz val="9"/>
            <color rgb="FF000000"/>
            <rFont val="Tahoma"/>
            <family val="2"/>
            <charset val="1"/>
          </rPr>
          <t>Examine various forms of professional credentialing.</t>
        </r>
      </text>
    </comment>
    <comment ref="E1371" authorId="0" shapeId="0" xr:uid="{00000000-0006-0000-0100-00001F040000}">
      <text>
        <r>
          <rPr>
            <sz val="9"/>
            <color rgb="FF000000"/>
            <rFont val="Tahoma"/>
            <family val="2"/>
            <charset val="1"/>
          </rPr>
          <t>Explain the relationship between ergonomics in computing environments and people’s health.</t>
        </r>
      </text>
    </comment>
    <comment ref="E1372" authorId="0" shapeId="0" xr:uid="{00000000-0006-0000-0100-000020040000}">
      <text>
        <r>
          <rPr>
            <sz val="9"/>
            <color rgb="FF000000"/>
            <rFont val="Tahoma"/>
            <family val="2"/>
            <charset val="1"/>
          </rPr>
          <t>Develop a computer usage/acceptable use policy with enforcement measures.</t>
        </r>
      </text>
    </comment>
    <comment ref="E1373" authorId="0" shapeId="0" xr:uid="{00000000-0006-0000-0100-000021040000}">
      <text>
        <r>
          <rPr>
            <sz val="9"/>
            <color rgb="FF000000"/>
            <rFont val="Tahoma"/>
            <family val="2"/>
            <charset val="1"/>
          </rPr>
          <t>Describe issues associated with industries’ push to focus on time to market versus enforcing quality professional standards.</t>
        </r>
      </text>
    </comment>
    <comment ref="E1376" authorId="0" shapeId="0" xr:uid="{00000000-0006-0000-0100-000022040000}">
      <text>
        <r>
          <rPr>
            <sz val="9"/>
            <color rgb="FF000000"/>
            <rFont val="Tahoma"/>
            <family val="2"/>
            <charset val="1"/>
          </rPr>
          <t>Discuss the philosophical bases of intellectual property.</t>
        </r>
      </text>
    </comment>
    <comment ref="E1377" authorId="0" shapeId="0" xr:uid="{00000000-0006-0000-0100-000023040000}">
      <text>
        <r>
          <rPr>
            <sz val="9"/>
            <color rgb="FF000000"/>
            <rFont val="Tahoma"/>
            <family val="2"/>
            <charset val="1"/>
          </rPr>
          <t>Discuss the rationale for the legal protection of intellectual property.</t>
        </r>
      </text>
    </comment>
    <comment ref="E1378" authorId="0" shapeId="0" xr:uid="{00000000-0006-0000-0100-000024040000}">
      <text>
        <r>
          <rPr>
            <sz val="9"/>
            <color rgb="FF000000"/>
            <rFont val="Tahoma"/>
            <family val="2"/>
            <charset val="1"/>
          </rPr>
          <t>Describe legislation aimed at digital copyright infringements.</t>
        </r>
      </text>
    </comment>
    <comment ref="E1379" authorId="0" shapeId="0" xr:uid="{00000000-0006-0000-0100-000025040000}">
      <text>
        <r>
          <rPr>
            <sz val="9"/>
            <color rgb="FF000000"/>
            <rFont val="Tahoma"/>
            <family val="2"/>
            <charset val="1"/>
          </rPr>
          <t>Critique legislation aimed at digital copyright infringements.</t>
        </r>
      </text>
    </comment>
    <comment ref="E1380" authorId="0" shapeId="0" xr:uid="{00000000-0006-0000-0100-000026040000}">
      <text>
        <r>
          <rPr>
            <sz val="9"/>
            <color rgb="FF000000"/>
            <rFont val="Tahoma"/>
            <family val="2"/>
            <charset val="1"/>
          </rPr>
          <t>Identify contemporary examples of intangible digital intellectual property.</t>
        </r>
      </text>
    </comment>
    <comment ref="E1381" authorId="0" shapeId="0" xr:uid="{00000000-0006-0000-0100-000027040000}">
      <text>
        <r>
          <rPr>
            <sz val="9"/>
            <color rgb="FF000000"/>
            <rFont val="Tahoma"/>
            <family val="2"/>
            <charset val="1"/>
          </rPr>
          <t>Justify uses of copyrighted materials.</t>
        </r>
      </text>
    </comment>
    <comment ref="E1382" authorId="0" shapeId="0" xr:uid="{00000000-0006-0000-0100-000028040000}">
      <text>
        <r>
          <rPr>
            <sz val="9"/>
            <color rgb="FF000000"/>
            <rFont val="Tahoma"/>
            <family val="2"/>
            <charset val="1"/>
          </rPr>
          <t>Evaluate the ethical issues inherent in various plagiarism detection mechanisms.</t>
        </r>
      </text>
    </comment>
    <comment ref="E1383" authorId="0" shapeId="0" xr:uid="{00000000-0006-0000-0100-000029040000}">
      <text>
        <r>
          <rPr>
            <sz val="9"/>
            <color rgb="FF000000"/>
            <rFont val="Tahoma"/>
            <family val="2"/>
            <charset val="1"/>
          </rPr>
          <t>Interpret the intent and implementation of software licensing.</t>
        </r>
      </text>
    </comment>
    <comment ref="E1384" authorId="0" shapeId="0" xr:uid="{00000000-0006-0000-0100-00002A040000}">
      <text>
        <r>
          <rPr>
            <sz val="9"/>
            <color rgb="FF000000"/>
            <rFont val="Tahoma"/>
            <family val="2"/>
            <charset val="1"/>
          </rPr>
          <t>Discuss the issues involved in securing software patents.</t>
        </r>
      </text>
    </comment>
    <comment ref="E1385" authorId="0" shapeId="0" xr:uid="{00000000-0006-0000-0100-00002B040000}">
      <text>
        <r>
          <rPr>
            <sz val="9"/>
            <color rgb="FF000000"/>
            <rFont val="Tahoma"/>
            <family val="2"/>
            <charset val="1"/>
          </rPr>
          <t>Characterize and contrast the concepts of copyright, patenting and trademarks.</t>
        </r>
      </text>
    </comment>
    <comment ref="E1386" authorId="0" shapeId="0" xr:uid="{00000000-0006-0000-0100-00002C040000}">
      <text>
        <r>
          <rPr>
            <sz val="9"/>
            <color rgb="FF000000"/>
            <rFont val="Tahoma"/>
            <family val="2"/>
            <charset val="1"/>
          </rPr>
          <t>Identify the goals of the open source movement.</t>
        </r>
      </text>
    </comment>
    <comment ref="E1387" authorId="0" shapeId="0" xr:uid="{00000000-0006-0000-0100-00002D040000}">
      <text>
        <r>
          <rPr>
            <sz val="9"/>
            <color rgb="FF000000"/>
            <rFont val="Tahoma"/>
            <family val="2"/>
            <charset val="1"/>
          </rPr>
          <t>Identify the global nature of software piracy.</t>
        </r>
      </text>
    </comment>
    <comment ref="E1390" authorId="0" shapeId="0" xr:uid="{00000000-0006-0000-0100-00002E040000}">
      <text>
        <r>
          <rPr>
            <sz val="9"/>
            <color rgb="FF000000"/>
            <rFont val="Tahoma"/>
            <family val="2"/>
            <charset val="1"/>
          </rPr>
          <t>Discuss the philosophical basis for the legal protection of personal privacy.</t>
        </r>
      </text>
    </comment>
    <comment ref="E1391" authorId="0" shapeId="0" xr:uid="{00000000-0006-0000-0100-00002F040000}">
      <text>
        <r>
          <rPr>
            <sz val="9"/>
            <color rgb="FF000000"/>
            <rFont val="Tahoma"/>
            <family val="2"/>
            <charset val="1"/>
          </rPr>
          <t>Evaluate solutions to privacy threats in transactional databases and data warehouses.</t>
        </r>
      </text>
    </comment>
    <comment ref="E1392" authorId="0" shapeId="0" xr:uid="{00000000-0006-0000-0100-000030040000}">
      <text>
        <r>
          <rPr>
            <sz val="9"/>
            <color rgb="FF000000"/>
            <rFont val="Tahoma"/>
            <family val="2"/>
            <charset val="1"/>
          </rPr>
          <t>Describe the role of data collection in the implementation of pervasive surveillance systems (e.g., RFID, face recognition, toll collection, mobile computing).</t>
        </r>
      </text>
    </comment>
    <comment ref="E1393" authorId="0" shapeId="0" xr:uid="{00000000-0006-0000-0100-000031040000}">
      <text>
        <r>
          <rPr>
            <sz val="9"/>
            <color rgb="FF000000"/>
            <rFont val="Tahoma"/>
            <family val="2"/>
            <charset val="1"/>
          </rPr>
          <t>Describe the ramifications of differential privacy.</t>
        </r>
      </text>
    </comment>
    <comment ref="E1394" authorId="0" shapeId="0" xr:uid="{00000000-0006-0000-0100-000032040000}">
      <text>
        <r>
          <rPr>
            <sz val="9"/>
            <color rgb="FF000000"/>
            <rFont val="Tahoma"/>
            <family val="2"/>
            <charset val="1"/>
          </rPr>
          <t>Investigate the impact of technological solutions to privacy problems.</t>
        </r>
      </text>
    </comment>
    <comment ref="E1395" authorId="0" shapeId="0" xr:uid="{00000000-0006-0000-0100-000033040000}">
      <text>
        <r>
          <rPr>
            <sz val="9"/>
            <color rgb="FF000000"/>
            <rFont val="Tahoma"/>
            <family val="2"/>
            <charset val="1"/>
          </rPr>
          <t>Critique the intent, potential value and implementation of various forms of privacy legislation.</t>
        </r>
      </text>
    </comment>
    <comment ref="E1396" authorId="0" shapeId="0" xr:uid="{00000000-0006-0000-0100-000034040000}">
      <text>
        <r>
          <rPr>
            <sz val="9"/>
            <color rgb="FF000000"/>
            <rFont val="Tahoma"/>
            <family val="2"/>
            <charset val="1"/>
          </rPr>
          <t>Identify strategies to enable appropriate freedom of expression.</t>
        </r>
      </text>
    </comment>
    <comment ref="E1399" authorId="0" shapeId="0" xr:uid="{00000000-0006-0000-0100-000035040000}">
      <text>
        <r>
          <rPr>
            <sz val="9"/>
            <color rgb="FF000000"/>
            <rFont val="Tahoma"/>
            <family val="2"/>
            <charset val="1"/>
          </rPr>
          <t>Write clear, concise, and accurate technical documents following well-defined standards for format and for including appropriate tables, figures, and references.</t>
        </r>
      </text>
    </comment>
    <comment ref="E1400" authorId="0" shapeId="0" xr:uid="{00000000-0006-0000-0100-000036040000}">
      <text>
        <r>
          <rPr>
            <sz val="9"/>
            <color rgb="FF000000"/>
            <rFont val="Tahoma"/>
            <family val="2"/>
            <charset val="1"/>
          </rPr>
          <t>Evaluate written technical documentation to detect problems of various kinds.</t>
        </r>
      </text>
    </comment>
    <comment ref="E1401" authorId="0" shapeId="0" xr:uid="{00000000-0006-0000-0100-000037040000}">
      <text>
        <r>
          <rPr>
            <sz val="9"/>
            <color rgb="FF000000"/>
            <rFont val="Tahoma"/>
            <family val="2"/>
            <charset val="1"/>
          </rPr>
          <t>Develop and deliver a good quality formal presentation.</t>
        </r>
      </text>
    </comment>
    <comment ref="E1402" authorId="0" shapeId="0" xr:uid="{00000000-0006-0000-0100-000038040000}">
      <text>
        <r>
          <rPr>
            <sz val="9"/>
            <color rgb="FF000000"/>
            <rFont val="Tahoma"/>
            <family val="2"/>
            <charset val="1"/>
          </rPr>
          <t>Plan interactions (eg virtual, face-to-face, shared documents) with others in which they are able to get their point across, and are also able to listen carefully and appreciate the points of others, even when they disagree, and are able to convey to others that they have heard.</t>
        </r>
      </text>
    </comment>
    <comment ref="E1403" authorId="0" shapeId="0" xr:uid="{00000000-0006-0000-0100-000039040000}">
      <text>
        <r>
          <rPr>
            <sz val="9"/>
            <color rgb="FF000000"/>
            <rFont val="Tahoma"/>
            <family val="2"/>
            <charset val="1"/>
          </rPr>
          <t>Describe the strengths and weaknesses of various forms of communication (eg virtual, face-to-face, shared documents).</t>
        </r>
      </text>
    </comment>
    <comment ref="E1404" authorId="0" shapeId="0" xr:uid="{00000000-0006-0000-0100-00003A040000}">
      <text>
        <r>
          <rPr>
            <sz val="9"/>
            <color rgb="FF000000"/>
            <rFont val="Tahoma"/>
            <family val="2"/>
            <charset val="1"/>
          </rPr>
          <t>Examine appropriate measures used to communicate with stakeholders involved in a project.</t>
        </r>
      </text>
    </comment>
    <comment ref="E1405" authorId="0" shapeId="0" xr:uid="{00000000-0006-0000-0100-00003B040000}">
      <text>
        <r>
          <rPr>
            <sz val="9"/>
            <color rgb="FF000000"/>
            <rFont val="Tahoma"/>
            <family val="2"/>
            <charset val="1"/>
          </rPr>
          <t>Compare and contrast various collaboration tools.</t>
        </r>
      </text>
    </comment>
    <comment ref="E1406" authorId="0" shapeId="0" xr:uid="{00000000-0006-0000-0100-00003C040000}">
      <text>
        <r>
          <rPr>
            <sz val="9"/>
            <color rgb="FF000000"/>
            <rFont val="Tahoma"/>
            <family val="2"/>
            <charset val="1"/>
          </rPr>
          <t>Discuss ways to influence performance and results in cross-cultural teams.</t>
        </r>
      </text>
    </comment>
    <comment ref="E1407" authorId="0" shapeId="0" xr:uid="{00000000-0006-0000-0100-00003D040000}">
      <text>
        <r>
          <rPr>
            <sz val="9"/>
            <color rgb="FF000000"/>
            <rFont val="Tahoma"/>
            <family val="2"/>
            <charset val="1"/>
          </rPr>
          <t>Examine the tradeoffs and common sources of risk in software projects regarding technology, structure/process, quality, people, market and financial.</t>
        </r>
      </text>
    </comment>
    <comment ref="E1408" authorId="0" shapeId="0" xr:uid="{00000000-0006-0000-0100-00003E040000}">
      <text>
        <r>
          <rPr>
            <sz val="9"/>
            <color rgb="FF000000"/>
            <rFont val="Tahoma"/>
            <family val="2"/>
            <charset val="1"/>
          </rPr>
          <t>Evaluate personal strengths and weaknesses to work remotely as part of a multinational team.</t>
        </r>
      </text>
    </comment>
    <comment ref="E1411" authorId="0" shapeId="0" xr:uid="{00000000-0006-0000-0100-00003F040000}">
      <text>
        <r>
          <rPr>
            <sz val="9"/>
            <color rgb="FF000000"/>
            <rFont val="Tahoma"/>
            <family val="2"/>
            <charset val="1"/>
          </rPr>
          <t>Identify ways to be a sustainable practitioner.</t>
        </r>
      </text>
    </comment>
    <comment ref="E1412" authorId="0" shapeId="0" xr:uid="{00000000-0006-0000-0100-000040040000}">
      <text>
        <r>
          <rPr>
            <sz val="9"/>
            <color rgb="FF000000"/>
            <rFont val="Tahoma"/>
            <family val="2"/>
            <charset val="1"/>
          </rPr>
          <t>Illustrate global social and environmental impacts of computer use and disposal (e-waste).</t>
        </r>
      </text>
    </comment>
    <comment ref="E1413" authorId="0" shapeId="0" xr:uid="{00000000-0006-0000-0100-000041040000}">
      <text>
        <r>
          <rPr>
            <sz val="9"/>
            <color rgb="FF000000"/>
            <rFont val="Tahoma"/>
            <family val="2"/>
            <charset val="1"/>
          </rPr>
          <t>Describe the environmental impacts of design choices within the field of computing that relate to algorithm design, operating system design, networking design, database design, etc.</t>
        </r>
      </text>
    </comment>
    <comment ref="E1414" authorId="0" shapeId="0" xr:uid="{00000000-0006-0000-0100-000042040000}">
      <text>
        <r>
          <rPr>
            <sz val="9"/>
            <color rgb="FF000000"/>
            <rFont val="Tahoma"/>
            <family val="2"/>
            <charset val="1"/>
          </rPr>
          <t>Investigate the social and environmental impacts of new system designs through projects.</t>
        </r>
      </text>
    </comment>
    <comment ref="E1415" authorId="0" shapeId="0" xr:uid="{00000000-0006-0000-0100-000043040000}">
      <text>
        <r>
          <rPr>
            <sz val="9"/>
            <color rgb="FF000000"/>
            <rFont val="Tahoma"/>
            <family val="2"/>
            <charset val="1"/>
          </rPr>
          <t>Identify guidelines for sustainable IT design or deployment.</t>
        </r>
      </text>
    </comment>
    <comment ref="E1416" authorId="0" shapeId="0" xr:uid="{00000000-0006-0000-0100-000044040000}">
      <text>
        <r>
          <rPr>
            <sz val="9"/>
            <color rgb="FF000000"/>
            <rFont val="Tahoma"/>
            <family val="2"/>
            <charset val="1"/>
          </rPr>
          <t>List the sustainable effects of telecommuting or web shopping.</t>
        </r>
      </text>
    </comment>
    <comment ref="E1417" authorId="0" shapeId="0" xr:uid="{00000000-0006-0000-0100-000045040000}">
      <text>
        <r>
          <rPr>
            <sz val="9"/>
            <color rgb="FF000000"/>
            <rFont val="Tahoma"/>
            <family val="2"/>
            <charset val="1"/>
          </rPr>
          <t>Investigate pervasive computing in areas such as smart energy systems, social networking, transportation, agriculture, supply-chain systems, environmental monitoring and citizen activism.</t>
        </r>
      </text>
    </comment>
    <comment ref="E1418" authorId="0" shapeId="0" xr:uid="{00000000-0006-0000-0100-000046040000}">
      <text>
        <r>
          <rPr>
            <sz val="9"/>
            <color rgb="FF000000"/>
            <rFont val="Tahoma"/>
            <family val="2"/>
            <charset val="1"/>
          </rPr>
          <t>Develop applications of computing and assess through research areas pertaining to environmental issues (eg energy, pollution, resource usage, recycling and reuse, food management, farming).</t>
        </r>
      </text>
    </comment>
    <comment ref="E1421" authorId="0" shapeId="0" xr:uid="{00000000-0006-0000-0100-000047040000}">
      <text>
        <r>
          <rPr>
            <sz val="9"/>
            <color rgb="FF000000"/>
            <rFont val="Tahoma"/>
            <family val="2"/>
            <charset val="1"/>
          </rPr>
          <t>Identify significant continuing trends in the history of the computing field.</t>
        </r>
      </text>
    </comment>
    <comment ref="E1422" authorId="0" shapeId="0" xr:uid="{00000000-0006-0000-0100-000048040000}">
      <text>
        <r>
          <rPr>
            <sz val="9"/>
            <color rgb="FF000000"/>
            <rFont val="Tahoma"/>
            <family val="2"/>
            <charset val="1"/>
          </rPr>
          <t>Identify the contributions of several pioneers in the computing field.</t>
        </r>
      </text>
    </comment>
    <comment ref="E1423" authorId="0" shapeId="0" xr:uid="{00000000-0006-0000-0100-000049040000}">
      <text>
        <r>
          <rPr>
            <sz val="9"/>
            <color rgb="FF000000"/>
            <rFont val="Tahoma"/>
            <family val="2"/>
            <charset val="1"/>
          </rPr>
          <t>Discuss the historical context for several programming language paradigms.</t>
        </r>
      </text>
    </comment>
    <comment ref="E1424" authorId="0" shapeId="0" xr:uid="{00000000-0006-0000-0100-00004A040000}">
      <text>
        <r>
          <rPr>
            <sz val="9"/>
            <color rgb="FF000000"/>
            <rFont val="Tahoma"/>
            <family val="2"/>
            <charset val="1"/>
          </rPr>
          <t>Compare daily life before and after the advent of personal computers and the Internet.</t>
        </r>
      </text>
    </comment>
    <comment ref="E1427" authorId="0" shapeId="0" xr:uid="{00000000-0006-0000-0100-00004B040000}">
      <text>
        <r>
          <rPr>
            <sz val="9"/>
            <color rgb="FF000000"/>
            <rFont val="Tahoma"/>
            <family val="2"/>
            <charset val="1"/>
          </rPr>
          <t>Summarize the rationale for antimonopoly efforts.</t>
        </r>
      </text>
    </comment>
    <comment ref="E1428" authorId="0" shapeId="0" xr:uid="{00000000-0006-0000-0100-00004C040000}">
      <text>
        <r>
          <rPr>
            <sz val="9"/>
            <color rgb="FF000000"/>
            <rFont val="Tahoma"/>
            <family val="2"/>
            <charset val="1"/>
          </rPr>
          <t>Identify several ways in which the information technology industry is affected by shortages in the labor supply.</t>
        </r>
      </text>
    </comment>
    <comment ref="E1429" authorId="0" shapeId="0" xr:uid="{00000000-0006-0000-0100-00004D040000}">
      <text>
        <r>
          <rPr>
            <sz val="9"/>
            <color rgb="FF000000"/>
            <rFont val="Tahoma"/>
            <family val="2"/>
            <charset val="1"/>
          </rPr>
          <t>Identify the evolution of pricing strategies for computing goods and services.</t>
        </r>
      </text>
    </comment>
    <comment ref="E1430" authorId="0" shapeId="0" xr:uid="{00000000-0006-0000-0100-00004E040000}">
      <text>
        <r>
          <rPr>
            <sz val="9"/>
            <color rgb="FF000000"/>
            <rFont val="Tahoma"/>
            <family val="2"/>
            <charset val="1"/>
          </rPr>
          <t>Discuss the benefits, the drawbacks and the implications of off-shoring and outsourcing.</t>
        </r>
      </text>
    </comment>
    <comment ref="E1431" authorId="0" shapeId="0" xr:uid="{00000000-0006-0000-0100-00004F040000}">
      <text>
        <r>
          <rPr>
            <sz val="9"/>
            <color rgb="FF000000"/>
            <rFont val="Tahoma"/>
            <family val="2"/>
            <charset val="1"/>
          </rPr>
          <t>Investigate and defend ways to address limitations on access to computing.</t>
        </r>
      </text>
    </comment>
    <comment ref="E1432" authorId="0" shapeId="0" xr:uid="{00000000-0006-0000-0100-000050040000}">
      <text>
        <r>
          <rPr>
            <sz val="9"/>
            <color rgb="FF000000"/>
            <rFont val="Tahoma"/>
            <family val="2"/>
            <charset val="1"/>
          </rPr>
          <t>Describe the economic benefits of network effects.</t>
        </r>
      </text>
    </comment>
    <comment ref="E1435" authorId="0" shapeId="0" xr:uid="{00000000-0006-0000-0100-000051040000}">
      <text>
        <r>
          <rPr>
            <sz val="9"/>
            <color rgb="FF000000"/>
            <rFont val="Tahoma"/>
            <family val="2"/>
            <charset val="1"/>
          </rPr>
          <t>List classic examples of computer crimes and social engineering incidents with societal impact.</t>
        </r>
      </text>
    </comment>
    <comment ref="E1436" authorId="0" shapeId="0" xr:uid="{00000000-0006-0000-0100-000052040000}">
      <text>
        <r>
          <rPr>
            <sz val="9"/>
            <color rgb="FF000000"/>
            <rFont val="Tahoma"/>
            <family val="2"/>
            <charset val="1"/>
          </rPr>
          <t>Identify laws that apply to computer crimes.</t>
        </r>
      </text>
    </comment>
    <comment ref="E1437" authorId="0" shapeId="0" xr:uid="{00000000-0006-0000-0100-000053040000}">
      <text>
        <r>
          <rPr>
            <sz val="9"/>
            <color rgb="FF000000"/>
            <rFont val="Tahoma"/>
            <family val="2"/>
            <charset val="1"/>
          </rPr>
          <t>Describe the motivation and  ramifications of cyber terrorism and criminal hacking.</t>
        </r>
      </text>
    </comment>
    <comment ref="E1438" authorId="0" shapeId="0" xr:uid="{00000000-0006-0000-0100-000054040000}">
      <text>
        <r>
          <rPr>
            <sz val="9"/>
            <color rgb="FF000000"/>
            <rFont val="Tahoma"/>
            <family val="2"/>
            <charset val="1"/>
          </rPr>
          <t>Examine the ethical and legal issues surrounding the misuse of access and various breaches in security.</t>
        </r>
      </text>
    </comment>
    <comment ref="E1439" authorId="0" shapeId="0" xr:uid="{00000000-0006-0000-0100-000055040000}">
      <text>
        <r>
          <rPr>
            <sz val="9"/>
            <color rgb="FF000000"/>
            <rFont val="Tahoma"/>
            <family val="2"/>
            <charset val="1"/>
          </rPr>
          <t>Discuss the professional's role in security and the trade-offs involved.</t>
        </r>
      </text>
    </comment>
    <comment ref="E1440" authorId="0" shapeId="0" xr:uid="{00000000-0006-0000-0100-000056040000}">
      <text>
        <r>
          <rPr>
            <sz val="9"/>
            <color rgb="FF000000"/>
            <rFont val="Tahoma"/>
            <family val="2"/>
            <charset val="1"/>
          </rPr>
          <t>Investigate measures that can be taken by both individuals and organizations including governments to prevent or mitigate the undesirable effects of computer crimes and identity theft.</t>
        </r>
      </text>
    </comment>
    <comment ref="E1441" authorId="0" shapeId="0" xr:uid="{00000000-0006-0000-0100-000057040000}">
      <text>
        <r>
          <rPr>
            <sz val="9"/>
            <color rgb="FF000000"/>
            <rFont val="Tahoma"/>
            <family val="2"/>
            <charset val="1"/>
          </rPr>
          <t>Write a company-wide security policy, which includes procedures for managing passwords and employee monitoring.</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s>
  <commentList>
    <comment ref="C4" authorId="0" shapeId="0" xr:uid="{00000000-0006-0000-0200-000001000000}">
      <text>
        <r>
          <rPr>
            <b/>
            <sz val="9"/>
            <color rgb="FF000000"/>
            <rFont val="Tahoma"/>
            <family val="2"/>
            <charset val="1"/>
          </rPr>
          <t>sroachuser:</t>
        </r>
        <r>
          <rPr>
            <sz val="9"/>
            <color rgb="FF000000"/>
            <rFont val="Tahoma"/>
            <family val="2"/>
            <charset val="1"/>
          </rPr>
          <t>1=Tier 1 Core
2=Tier 2 Core
3 = Elective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
  </authors>
  <commentList>
    <comment ref="C4" authorId="0" shapeId="0" xr:uid="{00000000-0006-0000-0300-000001000000}">
      <text>
        <r>
          <rPr>
            <b/>
            <sz val="9"/>
            <color rgb="FF000000"/>
            <rFont val="Tahoma"/>
            <family val="2"/>
            <charset val="1"/>
          </rPr>
          <t>sroachuser:</t>
        </r>
        <r>
          <rPr>
            <sz val="9"/>
            <color rgb="FF000000"/>
            <rFont val="Tahoma"/>
            <family val="2"/>
            <charset val="1"/>
          </rPr>
          <t>1=Tier 1 Core
2=Tier 2 Core
3 = Elective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
  </authors>
  <commentList>
    <comment ref="C4" authorId="0" shapeId="0" xr:uid="{00000000-0006-0000-0400-000001000000}">
      <text>
        <r>
          <rPr>
            <b/>
            <sz val="9"/>
            <color rgb="FF000000"/>
            <rFont val="Tahoma"/>
            <family val="2"/>
            <charset val="1"/>
          </rPr>
          <t>sroachuser:</t>
        </r>
        <r>
          <rPr>
            <sz val="9"/>
            <color rgb="FF000000"/>
            <rFont val="Tahoma"/>
            <family val="2"/>
            <charset val="1"/>
          </rPr>
          <t>1=Tier 1 Core
2=Tier 2 Core
3 = Elective</t>
        </r>
      </text>
    </comment>
  </commentList>
</comments>
</file>

<file path=xl/sharedStrings.xml><?xml version="1.0" encoding="utf-8"?>
<sst xmlns="http://schemas.openxmlformats.org/spreadsheetml/2006/main" count="10047" uniqueCount="1420">
  <si>
    <t>Notes on Using the Spreadsheet</t>
  </si>
  <si>
    <t>There are 7 worksheets in this spreadsheet.</t>
  </si>
  <si>
    <t>UsageNotes contains this description.</t>
  </si>
  <si>
    <t>CurriculumDetail contains the knowledge areas (KA), knowledge units (KU), learning outcomes, and course details.</t>
  </si>
  <si>
    <t>CurriculumSummary contains the core coverage by KU for the program.</t>
  </si>
  <si>
    <t>CoreCoverage provides a color-coded display of core coverage for the program.</t>
  </si>
  <si>
    <t>KUMap provides the same display as CoreCoverage, but includes elective courses.</t>
  </si>
  <si>
    <t>LearningOutcomes is a list of all learning outcomes in the CS2013 Body of Knowledge</t>
  </si>
  <si>
    <t>ModificationNotes is a change history of this file.</t>
  </si>
  <si>
    <t>Your curriculum data should be entered only into the CurriculumDetail worksheet. On this worksheet. Columns A and B contain the knowledge areas and knowledge units from the guidelines. Column C contains the tier for the outcome (Tier 1, Tier 2, or Elective, which is represented by the number 3). Column D contains the level (Familiarity, Usage, Assessment) for the outcome. Column E contains the KU Outcome numbers, which align with the outcomes listed in the LearningOutcomes page. Each outcome is also contained in the comment box for that row. (Hover the cursor over the red triangle in the upper right of the cell.)</t>
  </si>
  <si>
    <t/>
  </si>
  <si>
    <t>To use this spreadsheet, enter the program content information on the CurriculumDetail worksheet. Enter the program's course names in Row 3, columns G through AJ.</t>
  </si>
  <si>
    <t>For each course, mark the rows corresponding to the outcomes met in that course.  Any character entered into the cell indicates the outcome is met in the course.</t>
  </si>
  <si>
    <t>The first row of each KU block shows the number of Core Tier 1 and Core Tier 2 hours in the CS2013 BOK in columns C and D, respectively. To populate the CoreCoverage table and the KUMap table, enter the number of CS2013 core hours covered by each course on this line. (For example, if the first course, listed in column G, covers 3 of the 4 core hours for Basic Analysis KU, enter 3 in cell G6.)</t>
  </si>
  <si>
    <t>Cell C2 controls highlighting. "ON" turns highlighting on. "OFF" turns highlighting off. "REV" does reverse highlighting.</t>
  </si>
  <si>
    <t>For ON, the yellow highlight marks the Tier1 outcomes that have no course listed in which the outcome is met. The red highlight marks unmet Tier2 outcomes. When a Tier1 or Tier2 outcome is met by a course in the curriculum, the highlighting is removed.</t>
  </si>
  <si>
    <t>For REV, the yellow and red highlights are the same as for ON. For KUs where some course contributes to the KU and the Tier1 and Tier2 requirements are met, the KU is highlighted in green. This lets the user quickly see what KUs are covered in the curriculum.</t>
  </si>
  <si>
    <t>The Curriculum Summary, CoreCoverage, and KUMap worksheets are updated automatically from the Curriculum Detail sheet.</t>
  </si>
  <si>
    <t>The CurriculumSummary sheet lists the Knowledge Areas and Knowledge Units along with the courses in the curriculum that contribute to the knowledge unit. Highlighting indicates knowledge units with unmet Tier1 and Tier2 outcomes.</t>
  </si>
  <si>
    <t>CoreCoverage shows a color-coded, course-by-course contribution to the coverage of the core. Cells D1, D2, E1, and E2 specify the 5 levels of shading for the coverage map. Cells covering the value in D1 or more are shaded in the color of the cell D1. These values may be changed. An uncolored cell indicates less coverage than specified in cell E2.</t>
  </si>
  <si>
    <t>ON</t>
  </si>
  <si>
    <t>Enter courses in columns G-AJ. Mark outcomes with any character.</t>
  </si>
  <si>
    <t>KA</t>
  </si>
  <si>
    <t>KU</t>
  </si>
  <si>
    <t>Coverage</t>
  </si>
  <si>
    <t>Level</t>
  </si>
  <si>
    <t>KU Outcome</t>
  </si>
  <si>
    <t>AL</t>
  </si>
  <si>
    <t>Basic Analysis</t>
  </si>
  <si>
    <t>Familiarity</t>
  </si>
  <si>
    <t>Assessment</t>
  </si>
  <si>
    <t>Usage</t>
  </si>
  <si>
    <t>Algorithmic Strategies</t>
  </si>
  <si>
    <t>Fundamental Data Structures and Algorithms</t>
  </si>
  <si>
    <t>Basic Automata Computability and Complexity</t>
  </si>
  <si>
    <t>Advanced Computational Complexity</t>
  </si>
  <si>
    <t>Advanced Automata Theory and Computability</t>
  </si>
  <si>
    <t>Advanced Data Structures Algorithms and Analysis</t>
  </si>
  <si>
    <t>AR</t>
  </si>
  <si>
    <t>Digital logic and digital systems</t>
  </si>
  <si>
    <t>Machine level representation of data</t>
  </si>
  <si>
    <t>Assembly level machine organization</t>
  </si>
  <si>
    <t>Memory system organization and architecture</t>
  </si>
  <si>
    <t>Interfacing and communication</t>
  </si>
  <si>
    <t>Functional organization</t>
  </si>
  <si>
    <t>Multiprocessing and alternative architectures</t>
  </si>
  <si>
    <t>Performance enhancements</t>
  </si>
  <si>
    <t>CN</t>
  </si>
  <si>
    <t>Introduction to Modeling and Simulation</t>
  </si>
  <si>
    <t>Modeling and Simulation</t>
  </si>
  <si>
    <t>Processing</t>
  </si>
  <si>
    <t>Interactive Visualization</t>
  </si>
  <si>
    <t>Data, Information, and Knowledge</t>
  </si>
  <si>
    <t>Numerical Analysis</t>
  </si>
  <si>
    <t>DS</t>
  </si>
  <si>
    <t>Sets, Relations, and Functions</t>
  </si>
  <si>
    <t>Basic Logic</t>
  </si>
  <si>
    <t>Proof Techniques</t>
  </si>
  <si>
    <t>Basics of Counting</t>
  </si>
  <si>
    <t>Graphs and Trees</t>
  </si>
  <si>
    <t>Discrete Probability</t>
  </si>
  <si>
    <t>GV</t>
  </si>
  <si>
    <t>Fundamental Concepts</t>
  </si>
  <si>
    <t>Basic Rendering</t>
  </si>
  <si>
    <t>Geometric Modeling</t>
  </si>
  <si>
    <t>Advanced Rendering</t>
  </si>
  <si>
    <t>Computer Animation</t>
  </si>
  <si>
    <t>Visualization</t>
  </si>
  <si>
    <t>HCI</t>
  </si>
  <si>
    <t>Foundations</t>
  </si>
  <si>
    <t>Designing Interaction</t>
  </si>
  <si>
    <t>Programming Interactive Systems</t>
  </si>
  <si>
    <t>User-centered design and testing</t>
  </si>
  <si>
    <t>New Interactive Technologies</t>
  </si>
  <si>
    <t>Collaboration and communication</t>
  </si>
  <si>
    <t>Statistical methods for HCI</t>
  </si>
  <si>
    <t>Human factors and security</t>
  </si>
  <si>
    <t>Design-oriented HCI</t>
  </si>
  <si>
    <t>Mixed, Augmented and Virtual Reality</t>
  </si>
  <si>
    <t>IAS</t>
  </si>
  <si>
    <t>Foundational Concepts in Security</t>
  </si>
  <si>
    <t>Principles of Secure Design</t>
  </si>
  <si>
    <t>Defensive Programming</t>
  </si>
  <si>
    <t>Threats and Attacks</t>
  </si>
  <si>
    <t>Network Security</t>
  </si>
  <si>
    <t>Cryptography</t>
  </si>
  <si>
    <t>IAS</t>
  </si>
  <si>
    <t>Web Security</t>
  </si>
  <si>
    <t>Platform Security</t>
  </si>
  <si>
    <t>Security Policy and Governance</t>
  </si>
  <si>
    <t>Digital Forensics</t>
  </si>
  <si>
    <t>Secure Software Engineering</t>
  </si>
  <si>
    <t>IM</t>
  </si>
  <si>
    <t>Information Management Concepts</t>
  </si>
  <si>
    <t>Database Systems</t>
  </si>
  <si>
    <t>Data Modeling</t>
  </si>
  <si>
    <t>IM</t>
  </si>
  <si>
    <t>Indexing</t>
  </si>
  <si>
    <t>Relational Databases</t>
  </si>
  <si>
    <t>Query Languages</t>
  </si>
  <si>
    <t>Transaction Processing</t>
  </si>
  <si>
    <t>Distributed Databases</t>
  </si>
  <si>
    <t>Physical Database Design</t>
  </si>
  <si>
    <t>Data Mining</t>
  </si>
  <si>
    <t>Information Storage and Retrieval</t>
  </si>
  <si>
    <t>Multimedia Systems</t>
  </si>
  <si>
    <t>IS</t>
  </si>
  <si>
    <t>Fundamental Issues</t>
  </si>
  <si>
    <t>Basic Search Strategies</t>
  </si>
  <si>
    <t>Basic Knowledge Representation and Reasoning</t>
  </si>
  <si>
    <t>Basic Machine Learning</t>
  </si>
  <si>
    <t>Advanced Search</t>
  </si>
  <si>
    <t>Advanced Represenation and Reasoning</t>
  </si>
  <si>
    <t>Reasoning Under Uncertainty</t>
  </si>
  <si>
    <t>Agents</t>
  </si>
  <si>
    <t>Natural Language Processing</t>
  </si>
  <si>
    <t>Advanced Machine Learning</t>
  </si>
  <si>
    <t>Robotics</t>
  </si>
  <si>
    <t>Perception and Computer Vision</t>
  </si>
  <si>
    <t>NC</t>
  </si>
  <si>
    <t>Introduction</t>
  </si>
  <si>
    <t>Networked Applications</t>
  </si>
  <si>
    <t>Reliable Data Delivery</t>
  </si>
  <si>
    <t>Routing and Forwarding</t>
  </si>
  <si>
    <t>Local Area Networks</t>
  </si>
  <si>
    <t>Resource Allocation</t>
  </si>
  <si>
    <t>Mobility</t>
  </si>
  <si>
    <t>Social Networking</t>
  </si>
  <si>
    <t>OS</t>
  </si>
  <si>
    <t>Overview of Operating Systems</t>
  </si>
  <si>
    <t>Operating System Principles</t>
  </si>
  <si>
    <t>Concurrency</t>
  </si>
  <si>
    <t>Scheduling and Dispatch</t>
  </si>
  <si>
    <t>Memory Management</t>
  </si>
  <si>
    <t>Security and Protection</t>
  </si>
  <si>
    <t>Virtual Machines</t>
  </si>
  <si>
    <t>Device Management</t>
  </si>
  <si>
    <t>File Systems</t>
  </si>
  <si>
    <t>Real Time and Embedded Systems</t>
  </si>
  <si>
    <t>Fault Tolerance</t>
  </si>
  <si>
    <t>System Performance Evaluation</t>
  </si>
  <si>
    <t>PBD</t>
  </si>
  <si>
    <t>Web Platforms</t>
  </si>
  <si>
    <t>Mobile Platforms</t>
  </si>
  <si>
    <t>Industrial Platforms</t>
  </si>
  <si>
    <t>Game Platforms</t>
  </si>
  <si>
    <t>PD</t>
  </si>
  <si>
    <t>Parallelism Fundamentals</t>
  </si>
  <si>
    <t>Parallel Decomposition</t>
  </si>
  <si>
    <t>Communication and Coordination</t>
  </si>
  <si>
    <t>Parallel Algorithms, Analysis, and Programming</t>
  </si>
  <si>
    <t>Parallel Architecture</t>
  </si>
  <si>
    <t>Parallel Performance</t>
  </si>
  <si>
    <t>Distributed Systems</t>
  </si>
  <si>
    <t>Cloud Computing</t>
  </si>
  <si>
    <t>Formal Models and Semantics</t>
  </si>
  <si>
    <t>PL</t>
  </si>
  <si>
    <t>Object-Oriented Programming</t>
  </si>
  <si>
    <t>Functional Programming</t>
  </si>
  <si>
    <t>Event-Driven and Reactive Programming</t>
  </si>
  <si>
    <t>Basic Type Systems</t>
  </si>
  <si>
    <t>Program Representation</t>
  </si>
  <si>
    <t>Language Translation and Execution</t>
  </si>
  <si>
    <t>Syntax Analysis</t>
  </si>
  <si>
    <t>Compiler Semantic Analysis</t>
  </si>
  <si>
    <t>Code Generation</t>
  </si>
  <si>
    <t>Runtime Systems</t>
  </si>
  <si>
    <t>Static Analysis</t>
  </si>
  <si>
    <t>Advanced Programming Constructs</t>
  </si>
  <si>
    <t>Concurrency and Parallelism</t>
  </si>
  <si>
    <t>Type Systems</t>
  </si>
  <si>
    <t>Formal Semantics</t>
  </si>
  <si>
    <t>Language Pragmatics</t>
  </si>
  <si>
    <t>Logic Programming</t>
  </si>
  <si>
    <t>SDF</t>
  </si>
  <si>
    <t>Algorithms and Design</t>
  </si>
  <si>
    <t>Fundamental Programming Concepts</t>
  </si>
  <si>
    <t>Fundamental Data Structures</t>
  </si>
  <si>
    <t>Development Methods</t>
  </si>
  <si>
    <t>SE</t>
  </si>
  <si>
    <t>Software Processes</t>
  </si>
  <si>
    <t>Software Project Management</t>
  </si>
  <si>
    <t>Tools and Environments</t>
  </si>
  <si>
    <t>Requirements Engineering</t>
  </si>
  <si>
    <t>Software Design</t>
  </si>
  <si>
    <t>Software Construction</t>
  </si>
  <si>
    <t>Software Verification Validation</t>
  </si>
  <si>
    <t>Software Evolution</t>
  </si>
  <si>
    <t>Software Reliability</t>
  </si>
  <si>
    <t>Formal Methods</t>
  </si>
  <si>
    <t>SF</t>
  </si>
  <si>
    <t>Computational Paradigms</t>
  </si>
  <si>
    <t>Cross-Layer Communications</t>
  </si>
  <si>
    <t>State and State Machines</t>
  </si>
  <si>
    <t>Parallelism</t>
  </si>
  <si>
    <t>Evaluation</t>
  </si>
  <si>
    <t>Resource Allocation and Scheduling</t>
  </si>
  <si>
    <t>Proximity</t>
  </si>
  <si>
    <t>Virtualization and Isolation</t>
  </si>
  <si>
    <t>Reliability through Redundancy</t>
  </si>
  <si>
    <t>Quantitative Evaluation</t>
  </si>
  <si>
    <t>SP</t>
  </si>
  <si>
    <t>Social Context</t>
  </si>
  <si>
    <t>Analytical Tools</t>
  </si>
  <si>
    <t>Professional Ethics</t>
  </si>
  <si>
    <t>Intellectual Property</t>
  </si>
  <si>
    <t>Privacy and Civil Liberties</t>
  </si>
  <si>
    <t>Professional Communication</t>
  </si>
  <si>
    <t>Sustainability</t>
  </si>
  <si>
    <t>History</t>
  </si>
  <si>
    <t>Economies of Computing</t>
  </si>
  <si>
    <t>Security Policies, Laws and Computer Crimes</t>
  </si>
  <si>
    <t>KAs</t>
  </si>
  <si>
    <t>Do Not Edit this page directly. This page is derived from CurriculumDetails</t>
  </si>
  <si>
    <t>Meets Tier 1</t>
  </si>
  <si>
    <t>Meets Tier 2</t>
  </si>
  <si>
    <t>Tier1 hrs</t>
  </si>
  <si>
    <t>Tier2 hrs</t>
  </si>
  <si>
    <t>Algorithmic Strategies</t>
  </si>
  <si>
    <t>Highlighting</t>
  </si>
  <si>
    <t>Core</t>
  </si>
  <si>
    <t>Allocated</t>
  </si>
  <si>
    <t>Tier</t>
  </si>
  <si>
    <t>Number</t>
  </si>
  <si>
    <t>Learning Outcome</t>
  </si>
  <si>
    <t>Most recent modification from Ironman</t>
  </si>
  <si>
    <t>Explain what is meant by “best”, “expected”, and “worst” case behavior of an algorithm.</t>
  </si>
  <si>
    <t>minor wording change.</t>
  </si>
  <si>
    <t>In the context of specific algorithms, identify the characteristics of data and/or other conditions or assumptions that lead to different behaviors.</t>
  </si>
  <si>
    <t>Determine informally the time and space complexity of simple algorithms.</t>
  </si>
  <si>
    <t>State the formal definition of big O.</t>
  </si>
  <si>
    <t>List and contrast standard complexity classes.</t>
  </si>
  <si>
    <t>Perform empirical studies to validate hypotheses about runtime stemming from mathematical analysis  Run algorithms on input of various sizes and compare performance.</t>
  </si>
  <si>
    <t>Give examples that illustrate time-space trade-offs of algorithms.</t>
  </si>
  <si>
    <t>Use big O notation formally to give asymptotic upper bounds on time and space complexity of algorithms.</t>
  </si>
  <si>
    <t>Use big O notation formally to give expected case bounds on time complexity of algorithms.</t>
  </si>
  <si>
    <t>Explain the use of big omega, big theta, and little o notation to describe the amount of work done by an algorithm.</t>
  </si>
  <si>
    <t>Use recurrence relations to determine the time complexity of recursively defined algorithms.</t>
  </si>
  <si>
    <t>Solve elementary recurrence relations, eg, using some form of a Master Theorem.</t>
  </si>
  <si>
    <t>For each of the strategies (brute-force, greedy, divide-and-conquer, recursive backtracking, and dynamic programming), identify a practical example to which it would apply.</t>
  </si>
  <si>
    <t>Use a greedy approach to solve an appropriate problem and determine if the greedy rule chosen leads to an optimal solution.</t>
  </si>
  <si>
    <t>deleted outcome</t>
  </si>
  <si>
    <t>Use a divide-and-conquer algorithm to solve an appropriate problem.</t>
  </si>
  <si>
    <t>Use recursive backtracking to solve a problem such as navigating a maze.</t>
  </si>
  <si>
    <t>Use dynamic programming to solve an appropriate problem.</t>
  </si>
  <si>
    <t>Determine an appropriate algorithmic approach to a problem.</t>
  </si>
  <si>
    <t>New</t>
  </si>
  <si>
    <t>Describe various heuristic problem-solving methods.</t>
  </si>
  <si>
    <t>Use a heuristic approach to solve an appropriate problem.</t>
  </si>
  <si>
    <t>Describe the trade-offs between brute force and heuristic strategies.</t>
  </si>
  <si>
    <t>Describe how a branch-and-bound approach may be used to improve the performance of a heuristic method.</t>
  </si>
  <si>
    <t>new</t>
  </si>
  <si>
    <t>Implement basic numerical algorithms.</t>
  </si>
  <si>
    <t>Implement simple search algorithms and explain the differences in their time complexities.</t>
  </si>
  <si>
    <t>Changed level</t>
  </si>
  <si>
    <t>Be able to implement common quadratic and O(N log N) sorting algorithms.</t>
  </si>
  <si>
    <t>Describe the implementation of hash tables, including collision avoidance and resolution.</t>
  </si>
  <si>
    <t>Discuss the runtime and memory efficiency of principal algorithms for sorting, searching, and hashing.</t>
  </si>
  <si>
    <t>Discuss factors other than computational efficiency that influence the choice of algorithms, such as programming time, maintainability, and the use of application-specific patterns in the input data.</t>
  </si>
  <si>
    <t>Explain how tree balance affects the efficiency of various binary search tree operations.</t>
  </si>
  <si>
    <t>Solve problems using fundamental graph algorithms, including depth-first and breadth-first search.</t>
  </si>
  <si>
    <t>Demonstrate the ability to evaluate algorithms, to select from a range of possible options, to provide justification for that selection, and to implement the algorithm in a particular context.</t>
  </si>
  <si>
    <t>Describe the heap property and the use of heaps as an implementation of priority queues.</t>
  </si>
  <si>
    <t>Solve problems using graph algorithms, including single-source and all-pairs shortest paths, and at least one minimum spanning tree algorithm.</t>
  </si>
  <si>
    <t>Trace and/or implement a string-matching algorithm.</t>
  </si>
  <si>
    <t>Discuss the concept of finite state machines.</t>
  </si>
  <si>
    <t>Design a deterministic finite state machine to accept a specified language.</t>
  </si>
  <si>
    <t>Generate a regular expression to represent a specified language.</t>
  </si>
  <si>
    <t>Explain why the halting problem has no algorithmic solution.</t>
  </si>
  <si>
    <t>Design a context-free grammar to represent a specified language.</t>
  </si>
  <si>
    <t>Define the classes P and NP.</t>
  </si>
  <si>
    <t>Explain the significance of NP-completeness.</t>
  </si>
  <si>
    <t>Define the classes P and NP (Also appears in AL/Basic Automata, Computability, and Complexity).</t>
  </si>
  <si>
    <t>Define the P-space class and its relation to the EXP class.</t>
  </si>
  <si>
    <t>Explain the significance of NP-completeness (Also appears in AL/Basic Automata, Computability, and Complexity).</t>
  </si>
  <si>
    <t>Provide examples of classic NP-complete problems.</t>
  </si>
  <si>
    <t>Prove that a problem is NP-complete by reducing a classic known NP-complete problem to it.</t>
  </si>
  <si>
    <t>Determine a language’s place in the Chomsky hierarchy (regular, context-free, recursively enumerable).</t>
  </si>
  <si>
    <t>Convert among equivalently powerful notations for a language, including among DFAs, NFAs, and regular expressions, and between PDAs and CFGs.</t>
  </si>
  <si>
    <t>Explain the Church-Turing thesis and its significance.</t>
  </si>
  <si>
    <t>Explain Rice’s Theorem and its significance.</t>
  </si>
  <si>
    <t>Provide examples of uncomputable functions.</t>
  </si>
  <si>
    <t>Prove that a problem is uncomputable by reducing a classic known uncomputable problem to it.</t>
  </si>
  <si>
    <t>Understand the mapping of real-world problems to algorithmic solutions (eg, as graph problems, linear programs, etc).</t>
  </si>
  <si>
    <t>Select and apply advanced algorithmic techniques (eg, randomization, approximation) to solve real problems.</t>
  </si>
  <si>
    <t>Select and apply advanced analysis techniques (eg, amortized, probabilistic, etc) to algorithms.</t>
  </si>
  <si>
    <t>Describe the progression of computer technology components from vacuum tubes to VLSI, from mainframe computer architectures to the organization of warehouse-scale computers.</t>
  </si>
  <si>
    <t>Comprehend the trend of modern computer architectures towards multi-core and that parallelism is inherent in all hardware systems.</t>
  </si>
  <si>
    <t>Explain the implications of the “power wall” in terms of further processor performance improvements and the drive towards harnessing parallelism.</t>
  </si>
  <si>
    <t>Articulate that there are many equivalent representations of computer functionality, including logical expressions and gates, and be able to use mathematical expressions to describe the functions of simple combinational and sequential circuits.</t>
  </si>
  <si>
    <t>Design the basic building blocks of a computer: arithmetic-logic unit (gate-level), registers (gate-level), central processing unit (register transfer-level), memory (register transfer-level).</t>
  </si>
  <si>
    <t>Use CAD tools for capture, synthesis, and simulation to evaluate simple building blocks (eg, arithmetic-logic unit, registers, movement between registers) of a simple computer design.</t>
  </si>
  <si>
    <t>Evaluate the functional and timing diagram behavior of a simple processor implemented at the logic circuit level.</t>
  </si>
  <si>
    <t>Explain why everything is data, including instructions, in computers.</t>
  </si>
  <si>
    <t>Explain the reasons for using alternative formats to represent numerical data.</t>
  </si>
  <si>
    <t>Describe how negative integers are stored in sign-magnitude and twos-complement representations.</t>
  </si>
  <si>
    <t>Explain how fixed-length number representations affect accuracy and precision.</t>
  </si>
  <si>
    <t>Describe the internal representation of non-numeric data, such as characters, strings, records, and arrays.</t>
  </si>
  <si>
    <t>Convert numerical data from one format to another.</t>
  </si>
  <si>
    <t>Write simple programs at the assembly/machine level for string processing and manipulation.</t>
  </si>
  <si>
    <t>Explain the organization of the classical von Neumann machine and its major functional units.</t>
  </si>
  <si>
    <t>Describe how an instruction is executed in a classical von Neumann machine, with extensions for threads, multiprocessor synchronization, and SIMD execution.</t>
  </si>
  <si>
    <t>Describe instruction level parallelism and hazards, and how they are managed in typical processor pipelines.</t>
  </si>
  <si>
    <t>Summarize how instructions are represented at both the machine level and in the context of a symbolic assembler.</t>
  </si>
  <si>
    <t>Demonstrate how to map between high-level language patterns into assembly/machine language notations.</t>
  </si>
  <si>
    <t>Explain different instruction formats, such as addresses per instruction and variable length vs fixed length formats.</t>
  </si>
  <si>
    <t>Explain how subroutine calls are handled at the assembly level.</t>
  </si>
  <si>
    <t>Explain the basic concepts of interrupts and I/O operations.</t>
  </si>
  <si>
    <t>Write simple assembly language program segments.</t>
  </si>
  <si>
    <t>Changed level, rewritten.</t>
  </si>
  <si>
    <t>Show how fundamental high-level programming constructs are implemented at the machine-language level.</t>
  </si>
  <si>
    <t>Identify the main types of memory technology (eg, SRAM, DRAM, Flash, magnetic disk) and their relative cost and performance.</t>
  </si>
  <si>
    <t>Expanded.</t>
  </si>
  <si>
    <t>Explain the effect of memory latency on running time.</t>
  </si>
  <si>
    <t>Describe how the use of memory hierarchy (cache, virtual memory) is used to reduce the effective memory latency.</t>
  </si>
  <si>
    <t>Describe the principles of memory management.</t>
  </si>
  <si>
    <t>Explain the workings of a system with virtual memory management.</t>
  </si>
  <si>
    <t>Compute Average Memory Access Time under a variety of cache and memory configurations and mixes of instruction and data references.</t>
  </si>
  <si>
    <t>Explain how interrupts are used to implement I/O control and data transfers.</t>
  </si>
  <si>
    <t>Identify various types of buses in a computer system.</t>
  </si>
  <si>
    <t>Describe data access from a magnetic disk drive.</t>
  </si>
  <si>
    <t>Compare common network organizations, such as ethernet/bus, ring, switched vs routed.</t>
  </si>
  <si>
    <t>Identify the cross-layer interfaces needed for multimedia access and presentation, from image fetch from remote storage, through transport over a communications network, to staging into local memory, and final presentation to a graphical display.</t>
  </si>
  <si>
    <t>rewritten</t>
  </si>
  <si>
    <t>Describe the advantages and limitations of RAID architectures.</t>
  </si>
  <si>
    <t>Compare alternative implementation of datapaths.</t>
  </si>
  <si>
    <t>Discuss the concept of control points and the generation of control signals using hardwired or microprogrammed implementations.</t>
  </si>
  <si>
    <t>Explain basic instruction level parallelism using pipelining and the major hazards that may occur.</t>
  </si>
  <si>
    <t>Design and implement a complete processor, including datapath and control.</t>
  </si>
  <si>
    <t>Determine, for a given processor and memory system implementation, the average cycles per instruction.</t>
  </si>
  <si>
    <t>Discuss the concept of parallel processing beyond the classical von Neumann model.</t>
  </si>
  <si>
    <t>Describe alternative parallel architectures such as SIMD and MIMD.</t>
  </si>
  <si>
    <t>Explain the concept of interconnection networks and characterize different approaches.</t>
  </si>
  <si>
    <t>Discuss the special concerns that multiprocessing systems present with respect to memory management and describe how these are addressed.</t>
  </si>
  <si>
    <t>Describe the differences between memory backplane, processor memory interconnect, and remote memory via networks, their implications for access latency and impact on program performance.</t>
  </si>
  <si>
    <t>Describe superscalar architectures and their advantages.</t>
  </si>
  <si>
    <t>Explain the concept of branch prediction and its utility.</t>
  </si>
  <si>
    <t>Characterize the costs and benefits of prefetching.</t>
  </si>
  <si>
    <t>Explain speculative execution and identify the conditions that justify it.</t>
  </si>
  <si>
    <t>Discuss the performance advantages that multithreading offered in an architecture along with the factors that make it difficult to derive maximum benefits from this approach.</t>
  </si>
  <si>
    <t>Describe the relevance of scalability to performance.</t>
  </si>
  <si>
    <t>Renamed KU</t>
  </si>
  <si>
    <t>Explain the concept of modeling and the use of abstraction that allows the use of a machine to solve a problem.</t>
  </si>
  <si>
    <t>Describe the relationship between modeling and simulation, ie, thinking of simulation as dynamic modeling.</t>
  </si>
  <si>
    <t>Create a simple, formal mathematical model of a real-world situation and use that model in a simulation.</t>
  </si>
  <si>
    <t>Differentiate among the different types of simulations, including physical simulations, human-guided simulations, and virtual reality.</t>
  </si>
  <si>
    <t>Describe several approaches to validating models.</t>
  </si>
  <si>
    <t>Create a simple display of the results of a simulation.</t>
  </si>
  <si>
    <t>Explain and give examples of the benefits of simulation and modeling in a range of important application areas.</t>
  </si>
  <si>
    <t>Demonstrate the ability to apply the techniques of modeling and simulation to a range of problem areas.</t>
  </si>
  <si>
    <t>Explain the constructs and concepts of a particular modeling approach.</t>
  </si>
  <si>
    <t>Explain the difference between validation and verification of a model; demonstrate the difference with specific examples.</t>
  </si>
  <si>
    <t>Verify and validate the results of a simulation.</t>
  </si>
  <si>
    <t>Evaluate a simulation, highlighting the benefits and the drawbacks.</t>
  </si>
  <si>
    <t>Choose an appropriate modeling approach for a given problem or situation.</t>
  </si>
  <si>
    <t>Compare results from different simulations of the same situation and explain any differences.</t>
  </si>
  <si>
    <t>Infer the behavior of a system from the results of a simulation of the system.</t>
  </si>
  <si>
    <t>Extend or adapt an existing model to a new situation.</t>
  </si>
  <si>
    <t>Explain the characteristics and defining properties of algorithms and how they relate to machine processing.</t>
  </si>
  <si>
    <t>Analyze simple problem statements to identify relevant information and select appropriate processing to solve the problem.</t>
  </si>
  <si>
    <t>Identify or sketch a workflow for an existing computational process such as the creation of a graph based on experimental data.</t>
  </si>
  <si>
    <t>Describe the process of converting an algorithm to machine-executable code.</t>
  </si>
  <si>
    <t>Summarize the phases of software development and compare several common lifecycle models.</t>
  </si>
  <si>
    <t>Explain how data is represented in a machine Compare representations of integers to floating point numbers Describe underflow, overflow, round off, and truncation errors in data representations.</t>
  </si>
  <si>
    <t>Apply standard numerical algorithms to solve ODEs and PDEs Use computing systems to solve systems of equations.</t>
  </si>
  <si>
    <t>Describe the basic properties of bandwidth, latency, scalability and granularity.</t>
  </si>
  <si>
    <t>Describe the levels of parallelism including task, data, and event parallelism.</t>
  </si>
  <si>
    <t>Compare and contrast parallel programming paradigms recognizing the strengths and weaknesses of each.</t>
  </si>
  <si>
    <t>Identify the issues impacting correctness and efficiency of a computation.</t>
  </si>
  <si>
    <t>Design, code, test and debug programs for a parallel computation.</t>
  </si>
  <si>
    <t>Compare common computer interface mechanisms with respect to ease-of-use, learnability, and cost.</t>
  </si>
  <si>
    <t>Use standard APIs and tools to create visual displays of data, including graphs, charts, tables, and histograms.</t>
  </si>
  <si>
    <t>Describe several approaches to using a computer as a means for interacting with and processing data.</t>
  </si>
  <si>
    <t>Extract useful information from a dataset.</t>
  </si>
  <si>
    <t>Analyze and select visualization techniques for specific problems.</t>
  </si>
  <si>
    <t>Describe issues related to scaling data analysis from small to large data sets.</t>
  </si>
  <si>
    <t>Identify all of the data, information, and knowledge elements and related organizations, for a computational science application.</t>
  </si>
  <si>
    <t>Describe how to represent data and information for processing.</t>
  </si>
  <si>
    <t>Describe typical user requirements regarding that data, information, and knowledge.</t>
  </si>
  <si>
    <t>Select a suitable system or software implementation to manage data, information, and knowledge.</t>
  </si>
  <si>
    <t>List and describe the reports, transactions, and other processing needed for a computational science application.</t>
  </si>
  <si>
    <t>Compare and contrast database management, information retrieval, and digital library systems with regard to handling typical computational science applications.</t>
  </si>
  <si>
    <t>Design a digital library for some computational science users / societies, with appropriate content and services.</t>
  </si>
  <si>
    <t>Define error, stability, machine precision concepts and the inexactness of computational approximations.</t>
  </si>
  <si>
    <t>Implement Taylor series, interpolation, extrapolation, and regression algorithms for approximating functions.</t>
  </si>
  <si>
    <t>Implement algorithms for differentiation and integration.</t>
  </si>
  <si>
    <t>Implement algorithms for solving differential equations.</t>
  </si>
  <si>
    <t>Explain with examples the basic terminology of functions, relations, and sets.</t>
  </si>
  <si>
    <t>Perform the operations associated with sets, functions, and relations.</t>
  </si>
  <si>
    <t>Relate practical examples to the appropriate set, function, or relation model, and interpret the associated operations and terminology in context.</t>
  </si>
  <si>
    <t>Convert logical statements from informal language to propositional and predicate logic expressions.</t>
  </si>
  <si>
    <t>Apply formal methods of symbolic propositional and predicate logic, such as calculating validity of formulae and computing normal forms.</t>
  </si>
  <si>
    <t>Use the rules of inference to construct proofs in propositional and predicate logic.</t>
  </si>
  <si>
    <t>Describe how symbolic logic can be used to model real-life situations or applications, including those arising in computing contexts such as software analysis (eg, program correctness), database queries, and algorithms.</t>
  </si>
  <si>
    <t>Apply formal logic proofs and/or informal, but rigorous, logical reasoning to real problems, such as predicting the behavior of software or solving problems such as puzzles.</t>
  </si>
  <si>
    <t>Describe the strengths and limitations of propositional and predicate logic.</t>
  </si>
  <si>
    <t>Identify the proof technique used in a given proof.</t>
  </si>
  <si>
    <t>Outline the basic structure of each proof technique (direct proof, proof by contradiction, and induction) described in this unit.</t>
  </si>
  <si>
    <t>Apply each of the proof techniques (direct proof, proof by contradiction, and induction) correctly in the construction of a sound argument.</t>
  </si>
  <si>
    <t>Determine which type of proof is best for a given problem.</t>
  </si>
  <si>
    <t>Explain the parallels between ideas of mathematical and/or structural induction to recursion and recursively defined structures.</t>
  </si>
  <si>
    <t>Explain the relationship between weak and strong induction and give examples of the appropriate use of each.</t>
  </si>
  <si>
    <t>State the well-ordering principle and its relationship to mathematical induction.</t>
  </si>
  <si>
    <t>Apply counting arguments, including sum and product rules, inclusion-exclusion principle and arithmetic/geometric progressions.</t>
  </si>
  <si>
    <t>Apply the pigeonhole principle in the context of a formal proof.</t>
  </si>
  <si>
    <t>Compute permutations and combinations of a set, and interpret the meaning in the context of the particular application.</t>
  </si>
  <si>
    <t>Map real-world applications to appropriate counting formalisms, such as determining the number of ways to arrange people around a table, subject to constraints on the seating arrangement, or the number of ways to determine certain hands in cards (eg, a full house).</t>
  </si>
  <si>
    <t>Solve a variety of basic recurrence relations.</t>
  </si>
  <si>
    <t>Analyze a problem to determine underlying recurrence relations.</t>
  </si>
  <si>
    <t>Perform computations involving modular arithmetic.</t>
  </si>
  <si>
    <t>Illustrate by example the basic terminology of graph theory, and some of the properties and special cases of each type of graph/tree.</t>
  </si>
  <si>
    <t>Demonstrate different traversal methods for trees and graphs, including pre, post, and in-order traversal of trees.</t>
  </si>
  <si>
    <t>Model a variety of real-world problems in computer science using appropriate forms of graphs and trees, such as representing a network topology or the organization of a hierarchical file system.</t>
  </si>
  <si>
    <t>Show how concepts from graphs and trees appear  in data structures, algorithms, proof techniques (structural induction), and counting.</t>
  </si>
  <si>
    <t>Explain how to construct a spanning tree of a graph.</t>
  </si>
  <si>
    <t>Determine if two graphs are isomorphic.</t>
  </si>
  <si>
    <t>Calculate probabilities of events and expectations of random variables for elementary problems such as games of chance.</t>
  </si>
  <si>
    <t>Differentiate between dependent and independent events.</t>
  </si>
  <si>
    <t>Identify a case of the binomial distribution and compute a probability using that distribution.</t>
  </si>
  <si>
    <t>Apply Bayes theorem to determine conditional probabilities in a problem.</t>
  </si>
  <si>
    <t>Revised.</t>
  </si>
  <si>
    <t>Apply the tools of probability to solve problems such as the average case analysis of algorithms or analyzing hashing.</t>
  </si>
  <si>
    <t>Compute the variance for a given probability distribution.</t>
  </si>
  <si>
    <t>Explain how events that are independent can be conditionally dependent (and vice-versa)  Identify real-world examples of such cases.</t>
  </si>
  <si>
    <t>Identify common uses of digital presentation to humans (eg, computer graphics, sound).</t>
  </si>
  <si>
    <t>Explain in general terms how analog signals can be reasonably represented by discrete samples, for example, how images can be represented by pixels.</t>
  </si>
  <si>
    <t>Explain how the limits of human perception affect choices about the digital representation of analog signals.</t>
  </si>
  <si>
    <t>Construct a simple user interface using a standard API.</t>
  </si>
  <si>
    <t>Describe the differences between lossy and lossless image compression techniques, for example as reflected in common graphics image file formats such as  JPG, PNG, MP3, MP4, and GIF.</t>
  </si>
  <si>
    <t>Describe color models and their use in graphics display devices.</t>
  </si>
  <si>
    <t>Describe the tradeoffs between storing information vs storing enough information to reproduce the information, as in the difference between vector and raster rendering.</t>
  </si>
  <si>
    <t>Describe the basic process of producing continuous motion from a sequence of discrete frames (sometimes called “flicker fusion”).</t>
  </si>
  <si>
    <t>Describe how double-buffering can remove flicker from animation.</t>
  </si>
  <si>
    <t>Discuss the light transport problem and its relation to numerical integration ie, light is emitted, scatters around the scene, and is measured by the eye.</t>
  </si>
  <si>
    <t>Describe the basic graphics pipeline and how forward and backward rendering factor in this.</t>
  </si>
  <si>
    <t>Create a program to display 3D models of simple graphics images.</t>
  </si>
  <si>
    <t>Derive linear perspective from similar triangles by converting points (x, y, z) to points (x/z, y/z, 1).</t>
  </si>
  <si>
    <t>Obtain 2-dimensional and 3-dimensional points by applying affine transformations.</t>
  </si>
  <si>
    <t>Apply 3-dimensional coordinate system and the changes required to extend 2D transformation operations to handle transformations in 3D.</t>
  </si>
  <si>
    <t>Contrast forward and backward rendering.</t>
  </si>
  <si>
    <t>Explain the concept and applications of texture mapping, sampling, and anti-aliasing.</t>
  </si>
  <si>
    <t>Explain the ray tracing/rasterization duality for the visibility problem.</t>
  </si>
  <si>
    <t>Implement simple procedures that perform transformation and clipping operations on simple 2-dimensional images.</t>
  </si>
  <si>
    <t>Implement a simple real-time renderer using a rasterization API (eg, OpenGL) using vertex buffers and shaders.</t>
  </si>
  <si>
    <t>Compare and contrast the different rendering techniques.</t>
  </si>
  <si>
    <t>Compute space requirements based on resolution and color coding.</t>
  </si>
  <si>
    <t>Compute time requirements based on refresh rates, rasterization techniques.</t>
  </si>
  <si>
    <t>Represent curves and surfaces using both implicit and parametric forms.</t>
  </si>
  <si>
    <t>Create simple polyhedral models by surface tessellation.</t>
  </si>
  <si>
    <t>Generate a mesh representation from an implicit surface.</t>
  </si>
  <si>
    <t>Revised</t>
  </si>
  <si>
    <t>Generate a fractal model or terrain using a procedural method.</t>
  </si>
  <si>
    <t>Generate a mesh from data points acquired with a laser scanner.</t>
  </si>
  <si>
    <t>Construct CSG models from simple primitives, such as cubes and quadric surfaces.</t>
  </si>
  <si>
    <t>Contrast modeling approaches with respect to space and time complexity and quality of image.</t>
  </si>
  <si>
    <t>Demonstrate how an algorithm estimates a solution to the rendering equation.</t>
  </si>
  <si>
    <t>Prove the properties of a rendering algorithm, eg, complete, consistent, and unbiased.</t>
  </si>
  <si>
    <t>Analyze the bandwidth and computation demands of a simple algorithm.</t>
  </si>
  <si>
    <t>Implement a non-trivial shading algorithm (eg, toon shading, cascaded shadow maps) under a rasterization API.</t>
  </si>
  <si>
    <t>Discuss how a particular artistic technique might be implemented in a renderer.</t>
  </si>
  <si>
    <t>Explain how to recognize the graphics techniques used to create a particular image.</t>
  </si>
  <si>
    <t>Implement any of the specified graphics techniques using a primitive graphics system at the individual pixel level.</t>
  </si>
  <si>
    <t>Implement a ray tracer for scenes using a simple (eg, Phong’s) BRDF plus reflection and refraction.</t>
  </si>
  <si>
    <t>Compute the location and orientation of model parts using an forward kinematic approach.</t>
  </si>
  <si>
    <t>Compute the orientation of articulated parts of a model from a location and orientation using an inverse kinematic approach.</t>
  </si>
  <si>
    <t>Describe the tradeoffs in different representations of rotations.</t>
  </si>
  <si>
    <t>Implement the spline interpolation method for producing in-between positions and orientations.</t>
  </si>
  <si>
    <t>Implement algorithms for physical modeling of particle dynamics using simple Newtonian mechanics, for example Witkin &amp; Kass, snakes and worms, symplectic Euler, Stormer/Verlet, or midpoint Euler methods.</t>
  </si>
  <si>
    <t>Discuss the basic ideas behind some methods for fluid dynamics for modeling ballistic trajectories, for example for splashes, dust, fire, or smoke.</t>
  </si>
  <si>
    <t>Deleted outcome</t>
  </si>
  <si>
    <t>Use common animation software to construct simple organic forms using metaball and skeleton.</t>
  </si>
  <si>
    <t>Describe the basic algorithms for scalar and vector visualization.</t>
  </si>
  <si>
    <t>Describe the tradeoffs of visualization algorithms in terms of accuracy and performance.</t>
  </si>
  <si>
    <t>Propose a suitable visualization design for a particular combination of data characteristics and application tasks.</t>
  </si>
  <si>
    <t>Analyze the effectiveness of a given visualization for a particular task.</t>
  </si>
  <si>
    <t>Design a process to evaluate the utility of a visualization algorithm or system.</t>
  </si>
  <si>
    <t>Recognize a variety of applications of visualization including representations of scientific, medical, and mathematical data; flow visualization; and spatial analysis.</t>
  </si>
  <si>
    <t>Discuss why human-centered software development is important.</t>
  </si>
  <si>
    <t>Summarize the basic precepts of psychological and social interaction.</t>
  </si>
  <si>
    <t>Develop and use a conceptual vocabulary for analyzing human interaction with software: affordance, conceptual model, feedback, and so forth.</t>
  </si>
  <si>
    <t>Define a user-centered design process that explicitly takes account of  the fact that the user is not like the developer or their acquaintances.</t>
  </si>
  <si>
    <t>Create and conduct a simple usability test for an existing software application.</t>
  </si>
  <si>
    <t>For an identified user group, undertake and document an analysis of their needs.</t>
  </si>
  <si>
    <t>Create a simple application, together with help and documentation, that supports a graphical user interface.</t>
  </si>
  <si>
    <t>Conduct a quantitative evaluation and discuss/report the results.</t>
  </si>
  <si>
    <t>Discuss at least one national or international user interface design standard.</t>
  </si>
  <si>
    <t>Explain the importance of Model-View controller to interface programming.</t>
  </si>
  <si>
    <t>Create an application with a modern graphical user interface.</t>
  </si>
  <si>
    <t>Identify commonalities and differences in UIs across different platforms.</t>
  </si>
  <si>
    <t>Explain and use GUI programming concepts: event handling, constraint-based layout management, etc.</t>
  </si>
  <si>
    <t>Explain how user-centred design complements other software process models.</t>
  </si>
  <si>
    <t>Use lo-fi (low fidelity) prototyping techniques to gather, and report, user responses.</t>
  </si>
  <si>
    <t>Choose appropriate methods to support the development of a specific UI.</t>
  </si>
  <si>
    <t>Use a variety of techniques to evaluate a given UI.</t>
  </si>
  <si>
    <t>Compare the constraints and benefits of different evaluative methods.</t>
  </si>
  <si>
    <t>Describe when non-mouse interfaces are appropriate.</t>
  </si>
  <si>
    <t>Understand the interaction possibilities beyond mouse-and-pointer interfaces.</t>
  </si>
  <si>
    <t>Discuss the advantages (and disadvantages) of non-mouse interfaces.</t>
  </si>
  <si>
    <t>Describe the difference between synchronous and asynchronous communication.</t>
  </si>
  <si>
    <t>changed level</t>
  </si>
  <si>
    <t>Compare the HCI issues in individual interaction with group interaction.</t>
  </si>
  <si>
    <t>Discuss several issues of social concern raised by collaborative software.</t>
  </si>
  <si>
    <t>Discuss the HCI issues in software that embodies human intention.</t>
  </si>
  <si>
    <t>Explain basic statistical concepts and their areas of application.</t>
  </si>
  <si>
    <t>Extract and articulate the statistical arguments used in papers that quantitatively report user studies.</t>
  </si>
  <si>
    <t>Design a user study that will yield quantitative results.</t>
  </si>
  <si>
    <t>Conduct and report on a study that utilizes both qualitative and quantitative evaluation.</t>
  </si>
  <si>
    <t>Explain the concepts of phishing and spear phishing, and how to recognize them.</t>
  </si>
  <si>
    <t>Describe the issues of trust in interface design with an example of a high and low trust system.</t>
  </si>
  <si>
    <t>Design a user interface for a security mechanism.</t>
  </si>
  <si>
    <t>Explain the concept of identity management and its importance.</t>
  </si>
  <si>
    <t>Analyze a security policy and/or procedures to show where they consider, or fail to consider, human factors.</t>
  </si>
  <si>
    <t>Explain what is meant by “HCI is a design-oriented discipline”.</t>
  </si>
  <si>
    <t>Detail the processes of design appropriate to specific design orientations.</t>
  </si>
  <si>
    <t>Apply a variety of design methods to a given problem.</t>
  </si>
  <si>
    <t>Describe the optical model realized by a computer graphics system to synthesize stereoscopic view.</t>
  </si>
  <si>
    <t>Describe the principles of different viewer tracking technologies.</t>
  </si>
  <si>
    <t>Describe the differences between geometry- and image-based virtual reality.</t>
  </si>
  <si>
    <t>Describe the issues of user action synchronization and data consistency in a networked environment.</t>
  </si>
  <si>
    <t>Determine the basic requirements on interface, hardware, and software configurations of a VR system for a specified application.</t>
  </si>
  <si>
    <t>Describe several possible uses for games engines, including their potential and their limitations.</t>
  </si>
  <si>
    <t>Analyze the tradeoffs of balancing key security properties (Confidentiality, Integrity, Availability).</t>
  </si>
  <si>
    <t>Describe the concepts of risk, threats, vulnerabilities and attack vectors (including the fact that there is no such thing as perfect security).</t>
  </si>
  <si>
    <t>Explain the concepts of authentication, authorization, access control.</t>
  </si>
  <si>
    <t>Explain the concept of trust and trustworthiness.</t>
  </si>
  <si>
    <t>Recognize that there are important ethical issues to consider in computer security, including ethical issues associated with fixing or not fixing vulnerabilities and disclosing or not disclosing vulnerabilities.</t>
  </si>
  <si>
    <t>Describe the principle of least privilege and isolation as applied to system design.</t>
  </si>
  <si>
    <t>Summarize the principle of fail-safe and deny-by-default.</t>
  </si>
  <si>
    <t>Discuss the implications of relying on open design or the secrecy of design for security.</t>
  </si>
  <si>
    <t>Explain the goals of end-to-end data security.</t>
  </si>
  <si>
    <t>Discuss the benefits of having multiple layers of defenses.</t>
  </si>
  <si>
    <t>For each stage in the lifecycle of a product, describe what security considerations should be evaluated.</t>
  </si>
  <si>
    <t>Describe the cost and tradeoffs associated with designing security into a product.</t>
  </si>
  <si>
    <t>Describe the concept of mediation and the principle of complete mediation.</t>
  </si>
  <si>
    <t>Be aware of standard components for security operations, instead of re-inventing fundamentals operations.</t>
  </si>
  <si>
    <t>Explain the concept of trusted computing including trusted computing base and attack surface and the principle of minimizing trusted computing base.</t>
  </si>
  <si>
    <t>Discuss the importance of usability in security mechanism design.</t>
  </si>
  <si>
    <t>Describe security issues that arise at boundaries between multiple components.</t>
  </si>
  <si>
    <t>Identify the different roles of prevention mechanisms and detection/deterrence mechanisms.</t>
  </si>
  <si>
    <t>Explain why input validation and data sanitization is necessary in the face of adversarial control of the input channel.</t>
  </si>
  <si>
    <t>Explain why you might choose to develop a program in a type-safe language like Java, in contrast to an unsafe programming language like C/C++.</t>
  </si>
  <si>
    <t>Classify common input validation errors, and write correct input validation code.</t>
  </si>
  <si>
    <t>Demonstrate using a high-level programming language how to prevent a race condition from occurring and how to handle an exception.</t>
  </si>
  <si>
    <t>Demonstrate the identification and graceful handling of error conditions.</t>
  </si>
  <si>
    <t>Explain the risks with misusing interfaces with third-party code and how to correctly use third-party code.</t>
  </si>
  <si>
    <t>Discuss the need to update software to fix security vulnerabilities and the lifecycle management of the fix.</t>
  </si>
  <si>
    <t>List examples of direct and indirect information flows.</t>
  </si>
  <si>
    <t>Explain the role of random numbers in security, beyond just cryptography (eg password generation, randomized algorithms to avoid algorithmic denial of service attacks).</t>
  </si>
  <si>
    <t>Explain the different types of mechanisms for detecting and mitigating data sanitization errors.</t>
  </si>
  <si>
    <t>Demonstrate how programs are tested for input handling errors.</t>
  </si>
  <si>
    <t>Use static and dynamic tools to identify programming faults.</t>
  </si>
  <si>
    <t>Describe how memory architecture is used to protect runtime attacks.</t>
  </si>
  <si>
    <t>Describe likely attacker types against a particular system.</t>
  </si>
  <si>
    <t>Discuss the limitations of malware countermeasures (eg, signature-based detection, behavioral detection).</t>
  </si>
  <si>
    <t>Identify instances of social engineering attacks and Denial of Service attacks.</t>
  </si>
  <si>
    <t>Discuss how Denial of Service attacks can be identified and mitigated.</t>
  </si>
  <si>
    <t>Describe risks to privacy and anonymity in commonly used applications.</t>
  </si>
  <si>
    <t>Discuss the concepts of covert channels and other data leakage procedures.</t>
  </si>
  <si>
    <t>Describe the different categories of network threats and attacks.</t>
  </si>
  <si>
    <t>Describe the architecture for public and private key cryptography and how PKI supports network security.</t>
  </si>
  <si>
    <t>Describe virtues and limitations of security technologies at each layer of the network stack.</t>
  </si>
  <si>
    <t>Identify the appropriate defense mechanism(s) and its limitations given a network threat.</t>
  </si>
  <si>
    <t>Discuss security properties and limitations of other  non-wired networks.</t>
  </si>
  <si>
    <t>Identify the additional threats faced by non-wired networks.</t>
  </si>
  <si>
    <t>Describe threats that can and cannot be protected against using secure communication channels.</t>
  </si>
  <si>
    <t>Summarize defenses against network censorship.</t>
  </si>
  <si>
    <t>Diagram a network for security.</t>
  </si>
  <si>
    <t>Describe the purpose of Cryptography and list ways it is used in data communications.</t>
  </si>
  <si>
    <t>Core Tier 2</t>
  </si>
  <si>
    <t>Define the following terms: Cipher, Cryptanalysis, Cryptographic Algorithm, and Cryptology and describe the two basic methods (ciphers) for transforming plain text in cipher text.</t>
  </si>
  <si>
    <t>Discuss the importance of prime numbers in cryptography and explain their use in cryptographic algorithms.</t>
  </si>
  <si>
    <t>Explain how Public Key Infrastructure supports digital signing and encryption and discuss the limitations/vulnerabilities.</t>
  </si>
  <si>
    <t>Use cryptographic primitives and their basic properties.</t>
  </si>
  <si>
    <t>Illustrate how to measure entropy and how to generate cryptographic randomness.</t>
  </si>
  <si>
    <t>Use public-key primitives and their applications.</t>
  </si>
  <si>
    <t>Explain how key exchange protocols work and how they fail.</t>
  </si>
  <si>
    <t>Discuss cryptographic protocols and their properties.</t>
  </si>
  <si>
    <t>Describe real-world applications of cryptographic primitives and protocols.</t>
  </si>
  <si>
    <t>Summarize precise security definitions, attacker capabilities and goals.</t>
  </si>
  <si>
    <t>Apply appropriate known cryptographic techniques for a given scenario.</t>
  </si>
  <si>
    <t>Appreciate the dangers of inventing one’s own cryptographic methods.</t>
  </si>
  <si>
    <t>Describe quantum cryptography and the impact of quantum computing on cryptographic algorithms.</t>
  </si>
  <si>
    <t>Describe the browser security model including same-origin policy and threat models in web security.</t>
  </si>
  <si>
    <t>Discuss the concept of web sessions, secure communication channels such as TLS and importance of secure certificates, authentication including single sign-on such as OAuth and SAML.</t>
  </si>
  <si>
    <t>Investigate common types of vulnerabilities and attacks in web applications, and defenses against them.</t>
  </si>
  <si>
    <t>Use client-side security capabilities.</t>
  </si>
  <si>
    <t>Explain the concept of code integrity and code signing and the scope it applies to.</t>
  </si>
  <si>
    <t>Discuss the concept of root of trust and the process of secure boot and secure loading.</t>
  </si>
  <si>
    <t>Describe the mechanism of remote attestation of system integrity.</t>
  </si>
  <si>
    <t>Summarize the goals and key primitives of TPM.</t>
  </si>
  <si>
    <t>Identify the threats of plugging peripherals into a device.</t>
  </si>
  <si>
    <t>Identify physical attacks and countermeasures.</t>
  </si>
  <si>
    <t>Identify attacks on non-PC hardware platforms.</t>
  </si>
  <si>
    <t>Discuss the concept and importance of trusted path.</t>
  </si>
  <si>
    <t>Describe the concept of privacy including personally private information, potential violations of privacy due to security mechanisms, and describe how privacy protection mechanisms run in conflict with security mechanisms.</t>
  </si>
  <si>
    <t>Describe how an attacker can infer a secret by interacting with a database.</t>
  </si>
  <si>
    <t>Explain how to set a data backup policy or password refresh policy.</t>
  </si>
  <si>
    <t>Discuss how to set a breach disclosure policy.</t>
  </si>
  <si>
    <t>Describe the consequences of data retention policies.</t>
  </si>
  <si>
    <t>Identify the risks of relying on outsourced manufacturing.</t>
  </si>
  <si>
    <t>Identify the risks and benefits of outsourcing to the cloud.</t>
  </si>
  <si>
    <t>Describe what is a Digital Investigation is, the sources of digital evidence, and the limitations of forensics.</t>
  </si>
  <si>
    <t>revised</t>
  </si>
  <si>
    <t>Explain how to design software to support forensics.</t>
  </si>
  <si>
    <t>Describe the legal requirements for use of seized data.</t>
  </si>
  <si>
    <t>Describe the process of evidence seizure from the time when the requirement was identified to the disposition of the data.</t>
  </si>
  <si>
    <t>Describe how data collection is accomplished and the proper storage of the original and forensics copy.</t>
  </si>
  <si>
    <t>Conduct data collection on a hard drive.</t>
  </si>
  <si>
    <t>Describe a person’s responsibility and liability while testifying as a forensics examiner.</t>
  </si>
  <si>
    <t>Recover data based on a given search term from an imaged system.</t>
  </si>
  <si>
    <t>Reconstruct application history from application artifacts.</t>
  </si>
  <si>
    <t>Reconstruct web browsing history from web artifacts.</t>
  </si>
  <si>
    <t>Capture and interpret network traffic.</t>
  </si>
  <si>
    <t>Discuss the challenges associated with mobile device forensics.</t>
  </si>
  <si>
    <t>Inspect a system (network, computer, or application) for the presence of malware or malicious activity.</t>
  </si>
  <si>
    <t>Apply forensics tools to investigate security breaches.</t>
  </si>
  <si>
    <t>Identify anti-forensic methods.</t>
  </si>
  <si>
    <t>renamed KU</t>
  </si>
  <si>
    <t>Describe the requirements for integrating security into the SDL.</t>
  </si>
  <si>
    <t>Apply the concepts of the Design Principles for Protection Mechanisms, the Principles for Software Security (Viega and McGraw), and the Principles for Secure Design (Morrie Gasser) on a software development project.</t>
  </si>
  <si>
    <t>Develop specifications for a software development effort that fully specify functional requirements and identifies the expected execution paths.</t>
  </si>
  <si>
    <t>Describe software development best practices for minimizing vulnerabilities in programming code.</t>
  </si>
  <si>
    <t>Conduct a security verification and assessment (static and dynamic) of a software application.</t>
  </si>
  <si>
    <t>Describe how humans gain access to information and data to support their needs.</t>
  </si>
  <si>
    <t>Describe the advantages and disadvantages of central organizational control over data.</t>
  </si>
  <si>
    <t>Identify the careers/roles associated with information management (eg, database administrator, data modeler, application developer, end-user).</t>
  </si>
  <si>
    <t>Compare and contrast information with data and knowledge.</t>
  </si>
  <si>
    <t>Demonstrate uses of explicitly stored metadata/schema associated with data.</t>
  </si>
  <si>
    <t>Identify issues of data persistence for an organization.</t>
  </si>
  <si>
    <t>Critique an information application with regard to satisfying user information needs.</t>
  </si>
  <si>
    <t>Explain uses of declarative queries.</t>
  </si>
  <si>
    <t>Give a declarative version for a navigational query.</t>
  </si>
  <si>
    <t>Describe several technical solutions to the problems related to information privacy, integrity, security, and preservation.</t>
  </si>
  <si>
    <t>Explain measures of efficiency (throughput, response time) and effectiveness (recall, precision).</t>
  </si>
  <si>
    <t>Describe approaches to scale up information systems.</t>
  </si>
  <si>
    <t>Identify vulnerabilities and failure scenarios in common forms of information systems.</t>
  </si>
  <si>
    <t>Explain the characteristics that distinguish the database approach from the approach of programming with data files.</t>
  </si>
  <si>
    <t>Describe the most common designs for core database system components including the query optimizer, query executor, storage manager, access methods, and transaction processor.</t>
  </si>
  <si>
    <t>Cite the basic goals, functions, and models of database systems.</t>
  </si>
  <si>
    <t>Describe the components of a database system and give examples of their use.</t>
  </si>
  <si>
    <t>Identify major DBMS functions and describe their role in a database system.</t>
  </si>
  <si>
    <t>Explain the concept of data independence and its importance in a database system.</t>
  </si>
  <si>
    <t>Use a declarative query language to elicit information from a database.</t>
  </si>
  <si>
    <t>Describe facilities that datatbases provide supporting structures and/or stream (sequence) data, eg, text.</t>
  </si>
  <si>
    <t>Describe major approaches to storing and processing large volumes of data.</t>
  </si>
  <si>
    <t>Compare and contrast appropriate data models, including internal structures, for different types of data.</t>
  </si>
  <si>
    <t>Describe concepts in modeling notation (eg, Entity-Relation Diagrams or UML) and how they would be used.</t>
  </si>
  <si>
    <t>Define the fundamental terminology used in the relational data model.</t>
  </si>
  <si>
    <t>Describe the basic principles of the relational data model.</t>
  </si>
  <si>
    <t>Apply the modeling concepts and notation of the relational data model.</t>
  </si>
  <si>
    <t>Describe the main concepts of the OO model such as object identity, type constructors, encapsulation, inheritance, polymorphism, and versioning.</t>
  </si>
  <si>
    <t>Describe the differences between relational and semi-structured data models.</t>
  </si>
  <si>
    <t>Give a semi-structured equivalent (eg, in DTD or XML Schema) for a given relational schema.</t>
  </si>
  <si>
    <t>Generate an index file for a collection of resources.</t>
  </si>
  <si>
    <t>Explain the role of an inverted index in locating a document in a collection.</t>
  </si>
  <si>
    <t>Explain how stemming and stop words affect indexing.</t>
  </si>
  <si>
    <t>Identify appropriate indices for given relational schema and query set.</t>
  </si>
  <si>
    <t>Estimate time to retrieve information, when indices are used compared to when they are not used.</t>
  </si>
  <si>
    <t>Describe key challenges in web crawling, eg, detecting duplicate documents, determining the crawling frontier.</t>
  </si>
  <si>
    <t>Prepare a relational schema from a conceptual model developed using the entity- relationship model.</t>
  </si>
  <si>
    <t>Explain and demonstrate the concepts of entity integrity constraint and referential integrity constraint (including definition of the concept of a foreign key).</t>
  </si>
  <si>
    <t>Demonstrate use of the relational algebra operations from mathematical set theory (union, intersection, difference, and Cartesian product) and the relational algebra operations developed specifically for relational databases (select (restrict), project, join, and division).</t>
  </si>
  <si>
    <t>Write queries in the relational algebra.</t>
  </si>
  <si>
    <t>Write queries in the tuple relational calculus.</t>
  </si>
  <si>
    <t>Determine the functional dependency between two or more attributes that are a subset of a relation.</t>
  </si>
  <si>
    <t>Connect constraints expressed as primary key and foreign key, with functional dependencies.</t>
  </si>
  <si>
    <t>Compute the closure of a set of attributes under given functional dependencies.</t>
  </si>
  <si>
    <t>Determine whether a set of attributes form a superkey and/or candidate key for a relation with given functional dependencies.</t>
  </si>
  <si>
    <t>Evaluate a proposed decomposition, to say whether it has lossless-join and dependency-preservation.</t>
  </si>
  <si>
    <t>Describe the properties of BCNF, PJNF, 5NF.</t>
  </si>
  <si>
    <t>Explain the impact of normalization on the efficiency of database operations especially query optimization.</t>
  </si>
  <si>
    <t>Describe what is a multi-valued dependency and what type of constraints it specifies.</t>
  </si>
  <si>
    <t>Create a relational database schema in SQL that incorporates key, entity integrity, and referential integrity constraints.</t>
  </si>
  <si>
    <t>Use SQL to create tables and retrieve (SELECT) information from a database.</t>
  </si>
  <si>
    <t>Evaluate a set of query processing strategies and select the optimal strategy.</t>
  </si>
  <si>
    <t>Create a non-procedural query by filling in templates of relations to construct an example of the desired query result.</t>
  </si>
  <si>
    <t>Embed object-oriented queries into a stand-alone language such as C++ or Java (eg, SELECT ColMethod() FROM Object).</t>
  </si>
  <si>
    <t>Write a stored procedure that deals with parameters and has some control flow, to provide a given functionality.</t>
  </si>
  <si>
    <t>Create a transaction by embedding SQL into an application program.</t>
  </si>
  <si>
    <t>Explain the concept of implicit commits.</t>
  </si>
  <si>
    <t>Describe the issues specific to efficient transaction execution.</t>
  </si>
  <si>
    <t>Explain when and why rollback is needed and how logging assures proper rollback.</t>
  </si>
  <si>
    <t>Explain the effect of different isolation levels on the concurrency control mechanisms.</t>
  </si>
  <si>
    <t>Choose the proper isolation level for implementing a specified transaction protocol.</t>
  </si>
  <si>
    <t>Identify appropriate transaction boundaries in application programs.</t>
  </si>
  <si>
    <t>Explain the techniques used for data fragmentation, replication, and allocation during the distributed database design process.</t>
  </si>
  <si>
    <t>Evaluate simple strategies for executing a distributed query to select the strategy that minimizes the amount of data transfer.</t>
  </si>
  <si>
    <t>Explain how the two-phase commit protocol is used to deal with committing a transaction that accesses databases stored on multiple nodes.</t>
  </si>
  <si>
    <t>Describe distributed concurrency control based on the distinguished copy techniques and the voting method.</t>
  </si>
  <si>
    <t>Describe the three levels of software in the client-server model.</t>
  </si>
  <si>
    <t>Explain the concepts of records, record types, and files, as well as the different techniques for placing file records on disk.</t>
  </si>
  <si>
    <t>Give examples of the application of primary, secondary, and clustering indexes.</t>
  </si>
  <si>
    <t>Distinguish between a non-dense index and a dense index.</t>
  </si>
  <si>
    <t>Implement dynamic multilevel indexes using B-trees.</t>
  </si>
  <si>
    <t>Explain the theory and application of internal and external hashing techniques.</t>
  </si>
  <si>
    <t>Use hashing to facilitate dynamic file expansion.</t>
  </si>
  <si>
    <t>Describe the relationships among hashing, compression, and efficient database searches.</t>
  </si>
  <si>
    <t>Evaluate costs and benefits of various hashing schemes.</t>
  </si>
  <si>
    <t>Explain how physical database design affects database transaction efficiency.</t>
  </si>
  <si>
    <t>Compare and contrast different uses of data mining as evidenced in both research and application.</t>
  </si>
  <si>
    <t>Explain the value of finding associations in market basket data.</t>
  </si>
  <si>
    <t>Characterize the kinds of patterns that can be discovered by association rule mining.</t>
  </si>
  <si>
    <t>Describe how to extend a relational system to find patterns using association rules.</t>
  </si>
  <si>
    <t>Evaluate different methodologies for effective application of data mining.</t>
  </si>
  <si>
    <t>Identify and characterize sources of noise, redundancy, and outliers in presented data.</t>
  </si>
  <si>
    <t>Identify mechanisms (on-line aggregation, anytime behavior, interactive visualization) to close the loop in the data mining process.</t>
  </si>
  <si>
    <t>Describe why the various close-the-loop processes improve the effectiveness of data mining.</t>
  </si>
  <si>
    <t>Explain basic information storage and retrieval concepts.</t>
  </si>
  <si>
    <t>Describe what issues are specific to efficient information retrieval.</t>
  </si>
  <si>
    <t>Give applications of alternative search strategies and explain why the particular search strategy is appropriate for the application.</t>
  </si>
  <si>
    <t>Design and implement a small to medium size information storage and retrieval system, or digital library.</t>
  </si>
  <si>
    <t>Describe some of the technical solutions to the problems related to archiving and preserving information in a digital library.</t>
  </si>
  <si>
    <t>Describe the media and supporting devices commonly associated with multimedia information and systems.</t>
  </si>
  <si>
    <t>Demonstrate the use of content-based information analysis in a multimedia information system.</t>
  </si>
  <si>
    <t>Critique multimedia presentations in terms of their appropriate use of audio, video, graphics, color, and other information presentation concepts.</t>
  </si>
  <si>
    <t>Implement a multimedia application using an authoring system.</t>
  </si>
  <si>
    <t>For each of several media or multimedia standards, describe in non-technical language what the standard calls for, and explain how aspects of human perception might be sensitive to the limitations of that standard.</t>
  </si>
  <si>
    <t>Describe the characteristics of a computer system (including identification of support tools and appropriate standards) that has to host the implementation of one of a range of possible multimedia applications.</t>
  </si>
  <si>
    <t>Describe Turing test and the “Chinese Room” thought experiment.</t>
  </si>
  <si>
    <t>Differentiate between the concepts of optimal reasoning/behavior and human-like reasoning/behavior.</t>
  </si>
  <si>
    <t>Determing the characteristics of a given problem that an intelligent systems must solve.</t>
  </si>
  <si>
    <t>Formulate an efficient problem space for a problem expressed in natural language (eg, English) in terms of initial and goal states, and operators.</t>
  </si>
  <si>
    <t>Describe the role of heuristics and describe the trade-offs among completeness, optimality, time complexity, and space complexity.</t>
  </si>
  <si>
    <t>Describe the problem of combinatorial explosion of search space and its consequences.</t>
  </si>
  <si>
    <t>Select and implement an appropriate uninformed search algorithm for a problem, and characterize its time and space complexities.</t>
  </si>
  <si>
    <t>Select and implement an appropriate informed search algorithm for a problem by designing the necessary heuristic evaluation function.</t>
  </si>
  <si>
    <t>Evaluate whether a heuristic for a given problem is admissible/can guarantee optimal solution.</t>
  </si>
  <si>
    <t>Formulate a problem specified in natural language (eg, English) as a constraint satisfaction problem and implement it using a chronological backtracking algorithm or stochastic local search.</t>
  </si>
  <si>
    <t>Compare and contrast basic search issues with game playing issues.</t>
  </si>
  <si>
    <t>Translate a natural language (eg, English) sentence into predicate logic statement.</t>
  </si>
  <si>
    <t>Convert a logic statement into clause form.</t>
  </si>
  <si>
    <t>Apply resolution to a set of logic statements to answer a query.</t>
  </si>
  <si>
    <t>Make a probabilistic inference in a real-world problem using Bayes’ theorem to determine the probability of a hypothesis given evidence.</t>
  </si>
  <si>
    <t>List the differences among the three main styles of learning: supervised, reinforcement, and unsupervised.</t>
  </si>
  <si>
    <t>Identify examples of classification tasks, including the available input features and output to be predicted.</t>
  </si>
  <si>
    <t>Explain the difference between inductive and deductive learning.</t>
  </si>
  <si>
    <t>Describe over-fitting in the context of a problem.</t>
  </si>
  <si>
    <t>Apply the simple statistical learning algorithm such as Naive Bayesian Classifier to a classification task and measure the classifier's accuracy.</t>
  </si>
  <si>
    <t>Design and implement a genetic algorithm solution to a problem.</t>
  </si>
  <si>
    <t>Design and implement a simulated annealing schedule to avoid local minima in a problem.</t>
  </si>
  <si>
    <t>Design and implement A*/beam search to solve a problem.</t>
  </si>
  <si>
    <t>Apply minimax search with alpha-beta pruning to prune search space in a two-player game.</t>
  </si>
  <si>
    <t>Compare and contrast genetic algorithms with classic search techniques.</t>
  </si>
  <si>
    <t>Compare and contrast various heuristic searches vis-a-vis applicability to a given problem.</t>
  </si>
  <si>
    <t>Compare and contrast the most common models used for structured knowledge representation, highlighting their strengths and weaknesses.</t>
  </si>
  <si>
    <t>Identify the components of non-monotonic reasoning and its usefulness as a representational mechanisms for belief systems.</t>
  </si>
  <si>
    <t>Compare and contrast the basic techniques for representing uncertainty.</t>
  </si>
  <si>
    <t>Compare and contrast the basic techniques for qualitative representation.</t>
  </si>
  <si>
    <t>Apply situation and event calculus to problems of action and change.</t>
  </si>
  <si>
    <t>Explain the distinction between temporal and spatial reasoning, and how they interrelate.</t>
  </si>
  <si>
    <t>Explain the difference between rule-based, case-based and model-based reasoning techniques.</t>
  </si>
  <si>
    <t>Define the concept of a planning system and how it differs from classical search techniques.</t>
  </si>
  <si>
    <t>Describe the differences between planning as search, operator-based planning, and propositional planning, providing examples of domains where each is most applicable.</t>
  </si>
  <si>
    <t>Explain the distinction between monotonic and non-monotonic inference.</t>
  </si>
  <si>
    <t>Apply Bayes’ rule to determine the probability of a hypothesis given evidence.</t>
  </si>
  <si>
    <t>Explain how conditional independence assertions allow for greater efficiency of probabilistic systems.</t>
  </si>
  <si>
    <t>Identify examples of knowledge representations for reasoning under uncertainty.</t>
  </si>
  <si>
    <t>State the complexity of exact inference  Identify methods for approximate inference.</t>
  </si>
  <si>
    <t>Design and implement at least one knowledge representation for reasoning under uncertainty.</t>
  </si>
  <si>
    <t>Describe the complexities of temporal probabilistic reasoning.</t>
  </si>
  <si>
    <t>Design and implement an HMM as one example of a temporal probabilistic system.</t>
  </si>
  <si>
    <t>Describe the relationship between preferences and utility functions.</t>
  </si>
  <si>
    <t>Explain how utility functions and probabilistic reasoning can be combined to make rational decisions.</t>
  </si>
  <si>
    <t>List the defining characteristics of an intelligent agent.</t>
  </si>
  <si>
    <t>Characterize and contrast the standard agent architectures.</t>
  </si>
  <si>
    <t>Describe the applications of agent theory to domains such as software agents, personal assistants, and believable agents.</t>
  </si>
  <si>
    <t>Describe the primary paradigms used by learning agents.</t>
  </si>
  <si>
    <t>Demonstrate using appropriate examples how multi-agent systems support agent interaction.</t>
  </si>
  <si>
    <t>Define and contrast deterministic and stochastic grammars, providing examples to show the adequacy of each.</t>
  </si>
  <si>
    <t>Simulate, apply, or implement classic and stochastic algorithms for parsing natural language.</t>
  </si>
  <si>
    <t>Identify the challenges of representing meaning.</t>
  </si>
  <si>
    <t>List the advantages of using standard corpora  Identify examples of current corpora for a variety of NLP tasks.</t>
  </si>
  <si>
    <t>Identify techniques for information retrieval, language translation, and text classification.</t>
  </si>
  <si>
    <t>Explain the differences among the three main styles of learning: supervised, reinforcement, and unsupervised.</t>
  </si>
  <si>
    <t>Implement simple algorithms for supervised learning, reinforcement learning, and unsupervised learning.</t>
  </si>
  <si>
    <t>Determine which of the three learning styles is appropriate to a particular problem domain.</t>
  </si>
  <si>
    <t>Compare and contrast each of the following techniques, providing examples of when each strategy is superior: decision trees, neural networks, and belief networks.</t>
  </si>
  <si>
    <t>Evaluate the performance of a simple learning system on a real-world dataset.</t>
  </si>
  <si>
    <t>Characterize the state of the art in learning theory, including its achievements and its shortcomings.</t>
  </si>
  <si>
    <t>Explain the problem of overfitting, along with techniques for detecting and managing the problem.</t>
  </si>
  <si>
    <t>List capabilities and limitations of today's state-of-the-art robot systems, including their sensors and the crucial sensor processing that informs those systems.</t>
  </si>
  <si>
    <t>Integrate sensors, actuators, and software into a robot designed to undertake some task.</t>
  </si>
  <si>
    <t>Program a robot to accomplish simple tasks using deliberative, reactive, and/or hybrid control architectures.</t>
  </si>
  <si>
    <t>Implement fundamental motion planning algorithms within a robot configuration space.</t>
  </si>
  <si>
    <t>Characterize the uncertainties associated with common robot sensors and actuators; articulate strategies for mitigating these uncertainties.</t>
  </si>
  <si>
    <t>List the differences among robots' representations of their external environment, including their strengths and shortcomings.</t>
  </si>
  <si>
    <t>Compare and contrast at least three strategies for robot navigation within known and/or unknown environments, including their strengths and shortcomings.</t>
  </si>
  <si>
    <t>Describe at least one approach for coordinating the actions and sensing of several robots to accomplish a single task.</t>
  </si>
  <si>
    <t>Summarize the importance of image and object recognition in AI and indicate several significant applications of this technology.</t>
  </si>
  <si>
    <t>List at least three image-segmentation approaches, such as thresholding, edge-based and region-based algorithms, along with their defining characteristics, strengths, and weaknesses.</t>
  </si>
  <si>
    <t>Implement 2d object recognition based on contour- and/or region-based shape representations.</t>
  </si>
  <si>
    <t>Distinguish the goals of sound-recognition, speech-recognition, and speaker-recognition and identify how the raw audio signal will be handled differently in each of these cases.</t>
  </si>
  <si>
    <t>Provide at least two examples of a transformation of a data source from one sensory domain to another, eg, tactile data interpreted as single-band 2d images.</t>
  </si>
  <si>
    <t>Implement a feature-extraction algorithm on real data, eg, an edge or corner detector for images or vectors of Fourier coefficients describing a short slice of audio signal.</t>
  </si>
  <si>
    <t>Implement an algorithm combining features into higher-level percepts, eg, a contour or polygon from visual primitives or phoneme hypotheses from an audio signal.</t>
  </si>
  <si>
    <t>Implement a classification algorithm that segments input percepts into output categories and quantitatively evaluates the resulting classification.</t>
  </si>
  <si>
    <t>Evaluate the performance of the underlying feature-extraction, relative to at least one alternative possible approach (whether implemented or not) in its contribution to the classification task (8), above.</t>
  </si>
  <si>
    <t>Describe at least three classification approaches, their prerequisites for applicability, their strengths, and their shortcomings.</t>
  </si>
  <si>
    <t>Articulate the organization of the Internet.</t>
  </si>
  <si>
    <t>List and define the appropriate network terminology.</t>
  </si>
  <si>
    <t>Describe the layered structure of a typical networked architecture.</t>
  </si>
  <si>
    <t>Identify the different types of complexity in a network (edges, core, etc).</t>
  </si>
  <si>
    <t>List the differences and the relations between names and addresses in a network.</t>
  </si>
  <si>
    <t>Define the principles behind naming schemes and resource location.</t>
  </si>
  <si>
    <t>Implement a simple client-server socket-based application.</t>
  </si>
  <si>
    <t>Describe the operation of reliable delivery protocols.</t>
  </si>
  <si>
    <t>List the factors that affect the performance of reliable delivery protocols.</t>
  </si>
  <si>
    <t>Design and implement a simple reliable protocol.</t>
  </si>
  <si>
    <t>Describe the organization of the network layer.</t>
  </si>
  <si>
    <t>Describe how packets are forwarded in an IP network.</t>
  </si>
  <si>
    <t>List the scalability benefits of hierarchical addressing.</t>
  </si>
  <si>
    <t>Describe how frames are forwarded in an Ethernet network.</t>
  </si>
  <si>
    <t>Describe the differences between IP and Ethernet.</t>
  </si>
  <si>
    <t>Describe the interrelations between IP and Ethernet.</t>
  </si>
  <si>
    <t>Describe the steps used in one common approach to the multiple access problem.</t>
  </si>
  <si>
    <t>Describe how resources can be allocated in a network.</t>
  </si>
  <si>
    <t>Describe the congestion problem in a large network.</t>
  </si>
  <si>
    <t>Compare and contrast fixed and dynamic allocation techniques.</t>
  </si>
  <si>
    <t>Compare and contrast current approaches to congestion.</t>
  </si>
  <si>
    <t>Describe the organization of a wireless network.</t>
  </si>
  <si>
    <t>Describe how wireless networks support mobile users.</t>
  </si>
  <si>
    <t>Discuss the key principles (such as membership, trust) of social networking.</t>
  </si>
  <si>
    <t>Describe how existing social networks operate.</t>
  </si>
  <si>
    <t>Construct a social network graph from network data.</t>
  </si>
  <si>
    <t>Analyze a social network to determine who the key people are.</t>
  </si>
  <si>
    <t>Evaluate a given interpretation of a social network question with associated data.</t>
  </si>
  <si>
    <t>Explain the objectives and functions of modern operating systems.</t>
  </si>
  <si>
    <t>Analyze the tradeoffs inherent in operating system design.</t>
  </si>
  <si>
    <t>Describe the functions of a contemporary operating system with respect to convenience, efficiency, and the ability to evolve.</t>
  </si>
  <si>
    <t>Discuss networked, client-server, distributed operating systems and how they differ from single user operating systems.</t>
  </si>
  <si>
    <t>Identify potential threats to operating systems and the security features design to guard against them.</t>
  </si>
  <si>
    <t>Explain the concept of a logical layer.</t>
  </si>
  <si>
    <t>Explain the benefits of building abstract layers in hierarchical fashion.</t>
  </si>
  <si>
    <t>Describe the value of APIs and middleware.</t>
  </si>
  <si>
    <t>Describe how computing resources are used by application software and managed by system software.</t>
  </si>
  <si>
    <t>Contrast kernel and user mode in an operating system.</t>
  </si>
  <si>
    <t>Discuss the advantages and disadvantages of using interrupt processing.</t>
  </si>
  <si>
    <t>Explain the use of a device list and driver I/O queue.</t>
  </si>
  <si>
    <t>Describe the need for concurrency within the framework of an operating system.</t>
  </si>
  <si>
    <t>Demonstrate the potential run-time problems arising from the concurrent operation of many separate tasks.</t>
  </si>
  <si>
    <t>Summarize the range of mechanisms that can be employed at the operating system level to realize concurrent systems and describe the benefits of each.</t>
  </si>
  <si>
    <t>Explain the different states that a task may pass through and the data structures needed to support the management of many tasks.</t>
  </si>
  <si>
    <t>Summarize techniques for achieving synchronization in an operating system (eg, describe how to implement a semaphore using OS primitives).</t>
  </si>
  <si>
    <t>Describe reasons for using interrupts, dispatching, and context switching to support concurrency in an operating system.</t>
  </si>
  <si>
    <t>Create state and transition diagrams for simple problem domains.</t>
  </si>
  <si>
    <t>Compare and contrast the common algorithms used for both preemptive and non-preemptive scheduling of tasks in operating systems, such as priority, performance comparison, and fair-share schemes.</t>
  </si>
  <si>
    <t>Describe relationships between scheduling algorithms and application domains.</t>
  </si>
  <si>
    <t>Discuss the types of processor scheduling such as short-term, medium-term, long-term, and I/O.</t>
  </si>
  <si>
    <t>Describe the difference between processes and threads.</t>
  </si>
  <si>
    <t>Compare and contrast static and dynamic approaches to real-time scheduling.</t>
  </si>
  <si>
    <t>Discuss the need for preemption and deadline scheduling.</t>
  </si>
  <si>
    <t>Identify ways that the logic embodied in scheduling algorithms are applicable to other domains, such as disk I/O, network scheduling, project scheduling, and problems beyond computing.</t>
  </si>
  <si>
    <t>Explain memory hierarchy and cost-performance trade-offs.</t>
  </si>
  <si>
    <t>Summarize the principles of virtual memory as applied to caching and paging.</t>
  </si>
  <si>
    <t>Evaluate the trade-offs in terms of memory size (main memory, cache memory, auxiliary memory) and processor speed.</t>
  </si>
  <si>
    <t>Defend the different ways of allocating memory to tasks, citing the relative merits of each.</t>
  </si>
  <si>
    <t>Describe the reason for and use of cache memory (performance and proximity, different dimension of how caches complicate isolation and VM abstraction).</t>
  </si>
  <si>
    <t>Discuss the concept of thrashing, both in terms of the reasons it occurs and the techniques used to recognize and manage the problem.</t>
  </si>
  <si>
    <t>Articulate the need for protection and security in an OS (cross reference IAS/Security Architecture and Systems Administration/Investigating Operating Systems Security for various systems).</t>
  </si>
  <si>
    <t>Summarize the features and limitations of an operating system used to provide protection and security (cross reference IAS/Security Architecture and Systems Administration).</t>
  </si>
  <si>
    <t>Explain the mechanisms available in an OS to control access to resources (cross reference IAS/Security Architecture and Systems Administration/Access Control/Configuring systems to operate securely as an IT system).</t>
  </si>
  <si>
    <t>Carry out simple system administration tasks according to a security policy, for example creating accounts, setting permissions, applying patches, and arranging for regular backups (cross reference IAS/Security Architecture and Systems Administration ).</t>
  </si>
  <si>
    <t>Explain the concept of virtual memory and how it is realized in hardware and software.</t>
  </si>
  <si>
    <t>Differentiate emulation and isolation.</t>
  </si>
  <si>
    <t>Evaluate virtualization trade-offs.</t>
  </si>
  <si>
    <t>Discuss hypervisors and the need for them in conjunction with different types of hypervisors.</t>
  </si>
  <si>
    <t>Explain the key difference between serial and parallel devices and identify the conditions in which each is appropriate.</t>
  </si>
  <si>
    <t>Identify the relationship between the physical hardware and the virtual devices maintained by the operating system.</t>
  </si>
  <si>
    <t>Explain buffering and describe strategies for implementing it.</t>
  </si>
  <si>
    <t>Differentiate the mechanisms used in interfacing a range of devices (including hand-held devices, networks, multimedia) to a computer and explain the implications of these for the design of an operating system.</t>
  </si>
  <si>
    <t>Describe the advantages and disadvantages of direct memory access and discuss the circumstances in which its use is warranted.</t>
  </si>
  <si>
    <t>Identify the requirements for failure recovery.</t>
  </si>
  <si>
    <t>Implement a simple device driver for a range of possible devices.</t>
  </si>
  <si>
    <t>Describe the choices to be made in designing file systems.</t>
  </si>
  <si>
    <t>Compare and contrast different approaches to file organization, recognizing the strengths and weaknesses of each.</t>
  </si>
  <si>
    <t>Summarize how hardware developments have led to changes in the priorities for the design and the management of file systems.</t>
  </si>
  <si>
    <t>Summarize the use of journaling and how log-structured file systems enhance fault tolerance.</t>
  </si>
  <si>
    <t>Describe what makes a system a real-time system.</t>
  </si>
  <si>
    <t>Explain the presence of and describe the characteristics of latency in real-time systems.</t>
  </si>
  <si>
    <t>Summarize special concerns that real-time systems present, including risk, and how these concerns are addressed.</t>
  </si>
  <si>
    <t>Explain the relevance of the terms fault tolerance, reliability, and availability.</t>
  </si>
  <si>
    <t>Outline the range of methods for implementing fault tolerance in an operating system.</t>
  </si>
  <si>
    <t>Explain how an operating system can continue functioning after a fault occurs.</t>
  </si>
  <si>
    <t>Describe the performance measurements used to determine how a system performs.</t>
  </si>
  <si>
    <t>Explain the main evaluation models used to evaluate a system.</t>
  </si>
  <si>
    <t>Describe how platform-based development differs from general purpose programming.</t>
  </si>
  <si>
    <t>List characteristics of platform languages.</t>
  </si>
  <si>
    <t>Write and execute a simple platform-based program.</t>
  </si>
  <si>
    <t>List the advantages and disadvantages of programming with platform constraints.</t>
  </si>
  <si>
    <t>Design and Implement a simple web application.</t>
  </si>
  <si>
    <t>Describe the constraints that the web puts on developers.</t>
  </si>
  <si>
    <t>Compare and contrast web programming with general purpose programming.</t>
  </si>
  <si>
    <t>Describe the differences between Software-as-a-Service and traditional software products.</t>
  </si>
  <si>
    <t>Discuss how web standards impact software development.</t>
  </si>
  <si>
    <t>Changed Level</t>
  </si>
  <si>
    <t>Review an existing web application against a current web standard.</t>
  </si>
  <si>
    <t>Design and implement a mobile application for a given mobile platform.</t>
  </si>
  <si>
    <t>Discuss the constraints that mobile platforms put on developers.</t>
  </si>
  <si>
    <t>Discuss the performance vs power tradeoff.</t>
  </si>
  <si>
    <t>Compare and Contrast mobile programming with general purpose programming.</t>
  </si>
  <si>
    <t>Design and implement an industrial application on a given platform (eg, using Lego Mindstorms or Matlab).</t>
  </si>
  <si>
    <t>Compare and contrast domain specific languages with general purpose programming languages.</t>
  </si>
  <si>
    <t>Discuss the constraints that a given industrial platforms impose on developers.</t>
  </si>
  <si>
    <t>Design and Implement a simple application on a game platform.</t>
  </si>
  <si>
    <t>Describe the constraints that game platforms impose on developers.</t>
  </si>
  <si>
    <t>Compare and contrast game programming with general purpose programming.</t>
  </si>
  <si>
    <t>Distinguish using computational resources for a faster answer from managing efficient access to a shared resource.</t>
  </si>
  <si>
    <t>Distinguish multiple sufficient programming constructs for synchronization that may be inter-implementable but have complementary advantages.</t>
  </si>
  <si>
    <t>Distinguish data races from higher level races.</t>
  </si>
  <si>
    <t>Explain why synchronization is necessary in a specific parallel program.</t>
  </si>
  <si>
    <t>Identify opportunities to partition a serial program into independent parallel modules.</t>
  </si>
  <si>
    <t>Write a correct and scalable parallel algorithm.</t>
  </si>
  <si>
    <t>Parallelize an algorithm by applying task-based decomposition.</t>
  </si>
  <si>
    <t>Parallelize an algorithm by applying data-parallel decomposition.</t>
  </si>
  <si>
    <t>Write a program using actors and/or reactive processes.</t>
  </si>
  <si>
    <t>Use mutual exclusion to avoid a given race condition.</t>
  </si>
  <si>
    <t>Give an example of an ordering of accesses among concurrent activities (eg, program with a data race) that is not sequentially consistent.</t>
  </si>
  <si>
    <t>Give an example of a scenario in which blocking message sends can deadlock.</t>
  </si>
  <si>
    <t>Explain when and why multicast or event-based messaging can be preferable to alternatives.</t>
  </si>
  <si>
    <t>Write a program that correctly terminates when all of a set of concurrent tasks have completed.</t>
  </si>
  <si>
    <t>Use a properly synchronized queue to buffer data passed among activities.</t>
  </si>
  <si>
    <t>Explain why checks for preconditions, and actions based on these checks, must share the same unit of atomicity to be effective.</t>
  </si>
  <si>
    <t>Write a test program that can reveal a concurrent programming error; for example, missing an update when two activities both try to increment a variable.</t>
  </si>
  <si>
    <t>Describe at least one design technique for avoiding liveness failures in programs using multiple locks or semaphores.</t>
  </si>
  <si>
    <t>Describe the relative merits of optimistic versus conservative concurrency control under different rates of contention among updates.</t>
  </si>
  <si>
    <t>Give an example of a scenario in which an attempted optimistic update may never complete.</t>
  </si>
  <si>
    <t>Use semaphores or condition variables to block threads until a necessary precondition holds.</t>
  </si>
  <si>
    <t>Define “critical path”, “work”, and “span”.</t>
  </si>
  <si>
    <t>Compute the work and span, and determine the critical path with respect to a parallel execution diagram.</t>
  </si>
  <si>
    <t>Define “speed-up” and explain the notion of an algorithm’s scalability in this regard.</t>
  </si>
  <si>
    <t>Identify independent tasks in a program that may be parallelized.</t>
  </si>
  <si>
    <t>Characterize features of a workload that allow or prevent it from being naturally parallelized.</t>
  </si>
  <si>
    <t>Implement a parallel divide-and-conquer (and/or graph algorithm) and empirically measure its performance relative to its sequential analog.</t>
  </si>
  <si>
    <t>Decompose a problem (eg, counting the number of occurrences of some word in a document) via map and reduce operations.</t>
  </si>
  <si>
    <t>Provide an example of a problem that fits the producer-consumer paradigm.</t>
  </si>
  <si>
    <t>Give examples of problems where pipelining would be an effective means of parallelization.</t>
  </si>
  <si>
    <t>Implement a parallel matrix algorithm.</t>
  </si>
  <si>
    <t>Identify issues that arise in producer-consumer algorithms and mechanisms that may be used for addressing them.</t>
  </si>
  <si>
    <t>Explain the differences between shared and distributed memory.</t>
  </si>
  <si>
    <t>Describe the SMP architecture and note its key features.</t>
  </si>
  <si>
    <t>Characterize the kinds of tasks that are a natural match for SIMD machines.</t>
  </si>
  <si>
    <t>Describe the advantages and limitations of GPUs vs CPUs.</t>
  </si>
  <si>
    <t>Explain the features of each classification in Flynn’s taxonomy.</t>
  </si>
  <si>
    <t>Describe assembly-level support for atomic operations.</t>
  </si>
  <si>
    <t>Describe the challenges in maintaining cache coherence.</t>
  </si>
  <si>
    <t>Describe the key performance challenges in different memory and distributed system topologies.</t>
  </si>
  <si>
    <t>Detect and correct a load imbalance.</t>
  </si>
  <si>
    <t>Calculate the implications of Amdahl’s law for a particular parallel algorithm (cross-reference SF/Evaluation for Amdahl’s Law).</t>
  </si>
  <si>
    <t>Describe how data distribution/layout can affect an algorithm’s communication costs.</t>
  </si>
  <si>
    <t>Detect and correct an instance of false sharing.</t>
  </si>
  <si>
    <t>Explain the impact of scheduling on parallel performance.</t>
  </si>
  <si>
    <t>Explain performance impacts of data locality.</t>
  </si>
  <si>
    <t>Explain the impact and trade-off related to power usage on parallel performance.</t>
  </si>
  <si>
    <t>Distinguish network faults from other kinds of failures.</t>
  </si>
  <si>
    <t>Explain why synchronization constructs such as simple locks are not useful in the presence of distributed faults.</t>
  </si>
  <si>
    <t>Write a program that performs any required marshalling and conversion into message units, such as packets, to communicate interesting data between two hosts.</t>
  </si>
  <si>
    <t>Measure the observed throughput and response latency across hosts in a given network.</t>
  </si>
  <si>
    <t>Explain why no distributed system can be simultaneously consistent, available, and partition tolerant.</t>
  </si>
  <si>
    <t>Implement a simple server -- for example, a spell checking service.</t>
  </si>
  <si>
    <t>Explain the tradeoffs among overhead, scalability, and fault tolerance when choosing a stateful v stateless design for a given service.</t>
  </si>
  <si>
    <t>Describe the scalability challenges associated with a service growing to accommodate many clients, as well as those associated with a service only transiently having many clients.</t>
  </si>
  <si>
    <t>Give examples of problems for which consensus algorithms such as leader election are required.</t>
  </si>
  <si>
    <t>Discuss the importance of elasticity and resource management in cloud computing.</t>
  </si>
  <si>
    <t>Explain strategies to synchronize a common view of shared data across a collection of devices.</t>
  </si>
  <si>
    <t>Explain the advantages and disadvantages of using virtualized infrastructure.</t>
  </si>
  <si>
    <t>Deploy an application that uses cloud infrastructure for computing and/or data resources.</t>
  </si>
  <si>
    <t>Appropriately partition an application between a client and resources.</t>
  </si>
  <si>
    <t>Model a concurrent process using a formal model, such as pi-calculus.</t>
  </si>
  <si>
    <t>Explain the characteristics of a particular formal parallel model.</t>
  </si>
  <si>
    <t>Formally model a shared memory system to show if it is consistent.</t>
  </si>
  <si>
    <t>Use a model to show progress guarantees in a parallel algorithm.</t>
  </si>
  <si>
    <t>Use formal techniques to show that a parallel algorithm is correct with respect to a safety or liveness property.</t>
  </si>
  <si>
    <t>Decide if a specific execution is linearizable or not.</t>
  </si>
  <si>
    <t>Design and implement a class.</t>
  </si>
  <si>
    <t>Use subclassing to design simple class hierarchies that allow code to be reused for distinct subclasses.</t>
  </si>
  <si>
    <t>Correctly reason about control flow in a program using dynamic dispatch.</t>
  </si>
  <si>
    <t>Compare and contrast (1) the procedural/functional approach—defining a function for each operation with the function body providing a case for each data variant—and (2) the object-oriented approach—defining a class for each data variant with the class definition providing a method for each operation  Understand both as defining a matrix of operations and variants.</t>
  </si>
  <si>
    <t>Explain the relationship between object-oriented inheritance (code-sharing and overriding) and subtyping (the idea of a subtype being usable in a context that expects the supertype).</t>
  </si>
  <si>
    <t>Use object-oriented encapsulation mechanisms such as interfaces and private members.</t>
  </si>
  <si>
    <t>Define and use iterators and other operations on aggregates, including operations that take functions as arguments, in multiple programming languages, selecting the most natural idioms for each language.</t>
  </si>
  <si>
    <t>Write basic algorithms that avoid assigning to mutable state or considering reference equality.</t>
  </si>
  <si>
    <t>Write useful functions that take and return other functions.</t>
  </si>
  <si>
    <t>Correctly reason about variables and lexical scope in a program using function closures.</t>
  </si>
  <si>
    <t>Use functional encapsulation mechanisms such as closures and modular interfaces.</t>
  </si>
  <si>
    <t>Write event handlers for use in reactive systems, such as GUIs.</t>
  </si>
  <si>
    <t>Explain why an event-driven programming style is natural in domains where programs react to external events.</t>
  </si>
  <si>
    <t>Describe an interactive system in terms of a model, a view, and a controller.</t>
  </si>
  <si>
    <t>For both a primitive and a compound type, informally describe the values that have that type.</t>
  </si>
  <si>
    <t>For a language with a static type system, describe the operations that are forbidden statically, such as passing the wrong type of value to a function or method.</t>
  </si>
  <si>
    <t>Describe examples of program errors detected by a type system.</t>
  </si>
  <si>
    <t>For multiple programming languages, identify program properties checked statically and program properties checked dynamically.</t>
  </si>
  <si>
    <t>Give an example program that does not type-check in a particular language and yet would have no error if run.</t>
  </si>
  <si>
    <t>Use types and type-error messages to write and debug programs.</t>
  </si>
  <si>
    <t>Explain how typing rules define the set of operations that are legal for a type.</t>
  </si>
  <si>
    <t>Write down the type rules governing the use of a particular compound type.</t>
  </si>
  <si>
    <t>Explain why undecidability requires type systems to conservatively approximate program behavior.</t>
  </si>
  <si>
    <t>Define and use program pieces (such as functions, classes, methods) that use generic types, including for collections.</t>
  </si>
  <si>
    <t>Discuss the differences among generics, subtyping, and overloading.</t>
  </si>
  <si>
    <t>Explain multiple benefits and limitations of static typing in writing, maintaining, and debugging software.</t>
  </si>
  <si>
    <t>Explain how programs that process other programs treat the other programs as their input data.</t>
  </si>
  <si>
    <t>Describe an abstract syntax tree for a small language.</t>
  </si>
  <si>
    <t>Describe the benefits of having program representations other than strings of source code.</t>
  </si>
  <si>
    <t>Write a program to process some representation of code for some purpose, such as an interpreter, an expression optimizer, or a documentation generator.</t>
  </si>
  <si>
    <t>Distinguish a language definition (what constructs mean) from a particular language implementation (compiler vs interpreter, run-time representation of data objects, etc).</t>
  </si>
  <si>
    <t>Distinguish syntax and parsing from semantics and evaluation.</t>
  </si>
  <si>
    <t>Sketch a low-level run-time representation of core language constructs, such as objects or closures.</t>
  </si>
  <si>
    <t>Explain how programming language implementations typically organize memory into global data, text, heap, and stack sections and how features such as recursion and memory management map to this memory model.</t>
  </si>
  <si>
    <t>Identify and fix memory leaks and dangling-pointer dereferences.</t>
  </si>
  <si>
    <t>Discuss the benefits and limitations of garbage collection, including the notion of reachability.</t>
  </si>
  <si>
    <t>Use formal grammars to specify the syntax of languages.</t>
  </si>
  <si>
    <t>Use declarative tools to generate parsers and scanners.</t>
  </si>
  <si>
    <t>Identify key issues in syntax definitions: ambiguity, associativity, precedence.</t>
  </si>
  <si>
    <t>Implement context-sensitive, source-level static analyses such as type-checkers or resolving identifiers to identify their binding occurrences.</t>
  </si>
  <si>
    <t>Describe semantic analyses using an attribute grammar.</t>
  </si>
  <si>
    <t>Identify all essential steps for automatically converting source code into assembly or other low-level languages.</t>
  </si>
  <si>
    <t>Generate the low-level code for calling functions/methods in modern languages.</t>
  </si>
  <si>
    <t>Discuss why separate compilation requires uniform calling conventions.</t>
  </si>
  <si>
    <t>Discuss why separate compilation limits optimization because of unknown effects of calls.</t>
  </si>
  <si>
    <t>Discuss opportunities for optimization introduced by naive translation and approaches for achieving optimization, such as instruction selection, instruction scheduling, register allocation, and peephole optimization.</t>
  </si>
  <si>
    <t>Compare the benefits of different memory-management schemes, using concepts such as fragmentation, locality, and memory overhead.</t>
  </si>
  <si>
    <t>Discuss benefits and limitations of automatic memory management.</t>
  </si>
  <si>
    <t>Explain the use of metadata in run-time representations of objects and activation records, such as class pointers, array lengths, return addresses, and frame pointers.</t>
  </si>
  <si>
    <t>Discuss advantages, disadvantages, and difficulties of just-in-time and dynamic recompilation.</t>
  </si>
  <si>
    <t>Identify the services provided by modern language run-time systems.</t>
  </si>
  <si>
    <t>Define useful static analyses in terms of a conceptual framework such as dataflow analysis.</t>
  </si>
  <si>
    <t>Explain why non-trivial sound static analyses must be approximate.</t>
  </si>
  <si>
    <t>Communicate why an analysis is correct (sound and terminating).</t>
  </si>
  <si>
    <t>Distinguish “may” and “must” analyses.</t>
  </si>
  <si>
    <t>Explain why potential aliasing limits sound program analysis and how alias analysis can help.</t>
  </si>
  <si>
    <t>Use the results of a static analysis for program optimization and/or partial program correctness.</t>
  </si>
  <si>
    <t>Use various advanced programming constructs and idioms correctly.</t>
  </si>
  <si>
    <t>Discuss how various advanced programming constructs aim to improve program structure, software quality, and programmer productivity.</t>
  </si>
  <si>
    <t>Discuss how various advanced programming constructs interact with the definition and implementation of other language features.</t>
  </si>
  <si>
    <t>Write correct concurrent programs using multiple programming models, such as shared memory, actors, futures, and data-parallelism primitives.</t>
  </si>
  <si>
    <t>Use a message-passing model to analyze a communication protocol.</t>
  </si>
  <si>
    <t>Explain why programming languages do not guarantee sequential consistency in the presence of data races and what programmers must do as a result.</t>
  </si>
  <si>
    <t>Define a type system precisely and compositionally.</t>
  </si>
  <si>
    <t>For various foundational type constructors, identify the values they describe and the invariants they enforce.</t>
  </si>
  <si>
    <t>Precisely specify the invariants preserved by a sound type system.</t>
  </si>
  <si>
    <t>Prove type safety for a simple language in terms of preservation and progress theorems.</t>
  </si>
  <si>
    <t>Implement a unification-based type-inference algorithm for a simple language.</t>
  </si>
  <si>
    <t>Explain how static overloading and associated resolution algorithms influence the dynamic behavior of programs.</t>
  </si>
  <si>
    <t>Give a formal semantics for a small language.</t>
  </si>
  <si>
    <t>Write a lambda-calculus program and show its evaluation to a normal form.</t>
  </si>
  <si>
    <t>Discuss the different approaches of operational, denotational, and axiomatic semantics.</t>
  </si>
  <si>
    <t>Use induction to prove properties of all programs in a language.</t>
  </si>
  <si>
    <t>Use induction to prove properaties of all programs in a language that are well-typed according to a formally defined type system.</t>
  </si>
  <si>
    <t>Use parametricity to establish the behavior of code given only its type.</t>
  </si>
  <si>
    <t>Use formal semantics to build a formal model of a software system other than a programming language.</t>
  </si>
  <si>
    <t>Discuss the role of concepts such as orthogonality and well-chosen defaults in language design.</t>
  </si>
  <si>
    <t>Use crisp and objective criteria for evaluating language-design decisions.</t>
  </si>
  <si>
    <t>Give an example program whose result can differ under different rules for evaluation order, precedence, or associativity.</t>
  </si>
  <si>
    <t>Show uses of delayed evaluation, such as user-defined control abstractions.</t>
  </si>
  <si>
    <t>Discuss the need for allowing calls to external calls and system libraries and the consequences for language implementation.</t>
  </si>
  <si>
    <t>Use a logic language to implement a conventional algorithm.</t>
  </si>
  <si>
    <t>Use a logic language to implement an algorithm employing implicit search using clauses, relations, and cuts.</t>
  </si>
  <si>
    <t>Discuss the importance of algorithms in the problem-solving process.</t>
  </si>
  <si>
    <t>Discuss how a problem may be solved by multiple algorithms, each with different properties.</t>
  </si>
  <si>
    <t>Create algorithms for solving simple problems.</t>
  </si>
  <si>
    <t>Use a programming language to implement, test, and debug algorithms for solving simple problems.</t>
  </si>
  <si>
    <t>Implement, test, and debug simple recursive functions and procedures.</t>
  </si>
  <si>
    <t>Determine whether a recursive or iterative solution is most appropriate for a problem.</t>
  </si>
  <si>
    <t>Implement a divide-and-conquer algorithm for solving a problem.</t>
  </si>
  <si>
    <t>Apply the techniques of decomposition to break a program into smaller pieces.</t>
  </si>
  <si>
    <t>Identify the data components and behaviors of multiple abstract data types.</t>
  </si>
  <si>
    <t>Implement a coherent abstract data type, with loose coupling between components and behaviors.</t>
  </si>
  <si>
    <t>Identify the relative strengths and weaknesses among multiple designs or implementations for a problem.</t>
  </si>
  <si>
    <t>Analyze and explain the behavior of simple programs involving the fundamental programming constructs variables, expressions, assignments, I/O, control constructs, functions, parameter passing, and recursion.</t>
  </si>
  <si>
    <t>Identify and describe uses of primitive data types.</t>
  </si>
  <si>
    <t>Write programs that use primitive data types.</t>
  </si>
  <si>
    <t>Modify and expand short programs that use standard conditional and iterative control structures and functions.</t>
  </si>
  <si>
    <t>Design, implement, test, and debug a program that uses each of the following fundamental programming constructs: basic computation, simple I/O, standard conditional and iterative structures, the definition of functions, and parameter passing.</t>
  </si>
  <si>
    <t>Write a program that uses file I/O to provide persistence across multiple executions.</t>
  </si>
  <si>
    <t>Choose appropriate conditional and iteration constructs for a given programming task.</t>
  </si>
  <si>
    <t>Describe the concept of recursion and give examples of its use.</t>
  </si>
  <si>
    <t>Identify the base case and the general case of a recursively-defined problem.</t>
  </si>
  <si>
    <t>Discuss the appropriate use of built-in data structures.</t>
  </si>
  <si>
    <t>Describe common applications for each  of the following data structures: stack, queue, priority queue, set, and map.</t>
  </si>
  <si>
    <t>Write programs that use each of the following data structures: arrays, records/structs, strings, linked lists, stacks, queues, sets, and maps.</t>
  </si>
  <si>
    <t>Compare alternative implementations of data structures with respect to performance.</t>
  </si>
  <si>
    <t>Describe how references allow for objects to be accessed in multiple ways.</t>
  </si>
  <si>
    <t>Compare and contrast the costs and benefits of dynamic and static data structure implementations.</t>
  </si>
  <si>
    <t>Choose the appropriate data structure for modeling a given problem.</t>
  </si>
  <si>
    <t>Trace the execution of a variety of code segments and write summaries of their computations.</t>
  </si>
  <si>
    <t>Explain why the creation of correct program components is important in the production of high-quality software.</t>
  </si>
  <si>
    <t>Identify common coding errors that lead to insecure programs (eg, buffer overflows, memory leaks, malicious code) and apply strategies for avoiding such errors.</t>
  </si>
  <si>
    <t>Conduct a personal code review (focused on common coding errors) on a program component using a provided checklist.</t>
  </si>
  <si>
    <t>Contribute to a small-team code review focused on component correctness.</t>
  </si>
  <si>
    <t>Describe how a contract can be used to specify the behavior of a program component.</t>
  </si>
  <si>
    <t>outcome removed</t>
  </si>
  <si>
    <t>Refactor a program by identifying opportunities to apply procedural abstraction.</t>
  </si>
  <si>
    <t>Apply a variety of strategies to the testing and debugging of simple programs.</t>
  </si>
  <si>
    <t>Construct, execute and debug programs using a modern IDE and associated tools such as unit testing tools and visual debuggers.</t>
  </si>
  <si>
    <t>Construct and debug programs using the standard libraries available with a chosen programming language.</t>
  </si>
  <si>
    <t>Analyze the extent to which another programmer’s code meets documentation and programming style standards.</t>
  </si>
  <si>
    <t>Apply consistent documentation and program style standards that contribute to the readability and maintainability of software.</t>
  </si>
  <si>
    <t>Describe how software can interact with and participate in various systems including information management, embedded, process control, and communications systems.</t>
  </si>
  <si>
    <t>Describe the relative advantages and disadvantages among  several  major process models (eg, waterfall, iterative, and agile).</t>
  </si>
  <si>
    <t>Describe the different practices that are key components of various process models.</t>
  </si>
  <si>
    <t>Differentiate among the phases of software development.</t>
  </si>
  <si>
    <t>Describe how programming in the large differs from individual efforts with respect to understanding a large code base, code reading, understanding builds, and understanding context of changes.</t>
  </si>
  <si>
    <t>Explain the concept of a software lifecycle and provide an example, illustrating its phases including the deliverables that are produced.</t>
  </si>
  <si>
    <t>Compare several common process models with respect to their value for development of particular classes of software systems taking into account issues such as requirement stability, size, and non-functional characteristics.</t>
  </si>
  <si>
    <t>Define software quality and describe the role of quality assurance activities in the software process.</t>
  </si>
  <si>
    <t>Describe the intent and fundamental similarities among process improvement approaches.</t>
  </si>
  <si>
    <t>Compare several process improvement models such as CMM, CMMI, CQI, Plan-Do-Check-Act, or ISO9000.</t>
  </si>
  <si>
    <t>Assess a development effort and recommend potential changes by participating in process improvement (using a model such as PSP) or engaging in a project retrospective.</t>
  </si>
  <si>
    <t>Explain the role of process maturity models in process improvement.</t>
  </si>
  <si>
    <t>Describe several process metrics for assessing and controlling a project.</t>
  </si>
  <si>
    <t>Use project metrics to describe the current state of a project.</t>
  </si>
  <si>
    <t>Discuss common behaviors that contribute to the effective functioning of a team.</t>
  </si>
  <si>
    <t>Create and follow an agenda for a team meeting.</t>
  </si>
  <si>
    <t>Identify and justify necessary roles in a software development team.</t>
  </si>
  <si>
    <t>Understand the sources, hazards, and potential benefits of team conflict.</t>
  </si>
  <si>
    <t>Apply a conflict resolution strategy in a team setting.</t>
  </si>
  <si>
    <t>Use an ad hoc method to estimate software development effort (eg, time) and compare to actual effort required.</t>
  </si>
  <si>
    <t>List several examples of software risks.</t>
  </si>
  <si>
    <t>Describe the impact of risk in a software development lifecycle.</t>
  </si>
  <si>
    <t>Describe different categories of risk in software systems.</t>
  </si>
  <si>
    <t>Outcome removed</t>
  </si>
  <si>
    <t>Demonstrate through involvement in a team project the central elements of team building and team management.</t>
  </si>
  <si>
    <t>Describe how the choice of process model affects team organizational structures and decision-making processes.</t>
  </si>
  <si>
    <t>Create a team by identifying appropriate roles and assigning roles to team members.</t>
  </si>
  <si>
    <t>Assess and provide feedback to teams and individuals on their performance in a team setting.</t>
  </si>
  <si>
    <t>Using a particular software process, describe the aspects of a project that need to be planned and monitored, (eg, estimates of size and effort, a schedule, resource allocation, configuration control, change management, and project risk identification and management).</t>
  </si>
  <si>
    <t>Track the progress of some stage in a project using appropriate project metrics.</t>
  </si>
  <si>
    <t>Compare simple software size and cost estimation techniques.</t>
  </si>
  <si>
    <t>Use a project management tool to assist in the assignment and tracking of tasks in a software development project.</t>
  </si>
  <si>
    <t>Describe the impact of risk tolerance on the software development process.</t>
  </si>
  <si>
    <t>Identify risks and describe approaches to managing risk (avoidance, acceptance, transference, mitigation), and characterize the strengths and shortcomings of each.</t>
  </si>
  <si>
    <t>Explain how risk affects decisions in the software development process.</t>
  </si>
  <si>
    <t>Identify security risks for a software system.</t>
  </si>
  <si>
    <t>Demonstrate a systematic approach to the task of identifying hazards and risks in a particular situation.</t>
  </si>
  <si>
    <t>Apply the basic principles of risk management in a variety of simple scenarios including a security situation.</t>
  </si>
  <si>
    <t>Conduct a cost/benefit analysis for a risk mitigation approach.</t>
  </si>
  <si>
    <t>Identify and analyze some of the risks for an entire system that arise from aspects other than the software.</t>
  </si>
  <si>
    <t>Describe the difference between centralized and distributed software configuration management.</t>
  </si>
  <si>
    <t>Describe how version control can be used to help manage software release management.</t>
  </si>
  <si>
    <t>Identify configuration items and use a source code control tool in a small team-based project.</t>
  </si>
  <si>
    <t>Describe how available static and dynamic test tools can be integrated into the software development environment.</t>
  </si>
  <si>
    <t>Describe the issues that are important in selecting a set of tools for the development of a particular software system, including tools for requirements tracking, design modeling, implementation, build automation, and testing.</t>
  </si>
  <si>
    <t>Demonstrate the capability to use software tools in support of the development of a software product of medium size.</t>
  </si>
  <si>
    <t>List the key components of a use case or similar description of some behavior that is required for a system.</t>
  </si>
  <si>
    <t>Describe how the requirements engineering process supports the elicitation and validation of behavioral requirements.</t>
  </si>
  <si>
    <t>Interpret a given requirements model for a simple software system.</t>
  </si>
  <si>
    <t>Describe the fundamental challenges of and common techniques used for requirements elicitation.</t>
  </si>
  <si>
    <t>List the key components of a data model (eg, class diagrams or ER diagrams).</t>
  </si>
  <si>
    <t>Identify both functional and non-functional requirements in a given requirements specification for a software system.</t>
  </si>
  <si>
    <t>Conduct a review of a set of software requirements to determine the quality of the requirements with respect to the characteristics of good requirements.</t>
  </si>
  <si>
    <t>Apply key elements and common methods for elicitation and analysis to produce a set of software requirements for a medium-sized software system.</t>
  </si>
  <si>
    <t>Compare the plan-driven and agile approaches to requirements specification and validation and describe the benefits and risks associated with each.</t>
  </si>
  <si>
    <t>Use a common, non-formal method to model and specify the requirements for a medium-size software system.</t>
  </si>
  <si>
    <t>Translate into natural language a software requirements specification (eg, a software component contract) written in a formal specification language.</t>
  </si>
  <si>
    <t>Create a prototype of a software system to mitigate risk in requirements.</t>
  </si>
  <si>
    <t>Differentiate between forward and backward tracing and explain their roles in the requirements validation process.</t>
  </si>
  <si>
    <t>Articulate design principles including separation of concerns, information hiding, coupling and cohesion, and encapsulation.</t>
  </si>
  <si>
    <t>Use a design paradigm to design a simple software system, and explain how system design principles have been applied in this design.</t>
  </si>
  <si>
    <t>Construct models of the design of a simple software system that are appropriate for the paradigm used to design it.</t>
  </si>
  <si>
    <t>Within the context of a single design paradigm, describe one or more design patterns that could be applicable to the design of a simple software system.</t>
  </si>
  <si>
    <t>For a simple system suitable for a given scenario, discuss and select an appropriate design paradigm.</t>
  </si>
  <si>
    <t>Create appropriate models for the structure and behavior of software products from their requirements specifications.</t>
  </si>
  <si>
    <t>Explain the relationships between the requirements for a software product and its design, using appropriate models.</t>
  </si>
  <si>
    <t>For the design of a simple software system within the context of a single design paradigm, describe the software architecture of that system.</t>
  </si>
  <si>
    <t>Given a high-level design, identify the software architecture by differentiating among common software architectures such as 3-tier, pipe-and-filter, and client-server.</t>
  </si>
  <si>
    <t>Investigate the impact of software architectures selection on the design of a simple system.</t>
  </si>
  <si>
    <t>Apply simple examples of patterns in a software design.</t>
  </si>
  <si>
    <t>Describe a form of refactoring and discuss when it may be applicable.</t>
  </si>
  <si>
    <t>Select suitable components for use in the design of a software product.</t>
  </si>
  <si>
    <t>Explain how suitable components might need to be adapted for use in the design of a software product.</t>
  </si>
  <si>
    <t>Design a contract for a typical small software component for use in a given system.</t>
  </si>
  <si>
    <t>Added</t>
  </si>
  <si>
    <t>Discuss and select appropriate software architecture for a simple system suitable for a given scenario.</t>
  </si>
  <si>
    <t>Apply models for internal and external qualities in designing software components to achieve an acceptable tradeoff between conflicting quality aspects.</t>
  </si>
  <si>
    <t>Analyze a software design from the perspective of a significant internal quality attribute.</t>
  </si>
  <si>
    <t>Analyze a software design from the perspective of a significant external quality attribute.</t>
  </si>
  <si>
    <t>Explain the role of objects in middleware systems and the relationship with components.</t>
  </si>
  <si>
    <t>Apply component-oriented approaches to the design of a range of software, such as using components for concurrency and transactions, for reliable communication services, for database interaction including services for remote query and database management, or for secure communication and access.</t>
  </si>
  <si>
    <t>Refactor an existing software implementation to improve some aspect of its design.</t>
  </si>
  <si>
    <t>State and apply the principles of least privilege and fail-safe defaults.</t>
  </si>
  <si>
    <t>Describe techniques, coding idioms and mechanisms for implementing designs to achieve desired properties such as reliability, efficiency, and robustness.</t>
  </si>
  <si>
    <t>Build robust code using exception handling mechanisms.</t>
  </si>
  <si>
    <t>Describe secure coding and defensive coding practices.</t>
  </si>
  <si>
    <t>Select and use a defined coding standard in a small software project.</t>
  </si>
  <si>
    <t>Compare and contrast integration strategies including top-down, bottom-up, and sandwich integration.</t>
  </si>
  <si>
    <t>Describe the process of analyzing and implementing changes to code base developed for a specific project.</t>
  </si>
  <si>
    <t>Describe the process of analyzing and implementing changes to a large existing code base.</t>
  </si>
  <si>
    <t>Rewrite a simple program to remove common vulnerabilities, such as buffer overflows, integer overflows and race conditions.</t>
  </si>
  <si>
    <t>Write a software component that performs some non-trivial task and is resilient to input and run-time errors.</t>
  </si>
  <si>
    <t>Distinguish between program validation and verification.</t>
  </si>
  <si>
    <t>Describe the role that tools can play in the validation of software.</t>
  </si>
  <si>
    <t>Undertake, as part of a team activity, an inspection of a medium-size code segment.</t>
  </si>
  <si>
    <t>Describe and distinguish among the different types and levels of testing (unit, integration, systems, and acceptance).</t>
  </si>
  <si>
    <t>Describe techniques for identifying significant test cases for integration, regression and system testing.</t>
  </si>
  <si>
    <t>Create and document a set of tests for a medium-size code segment.</t>
  </si>
  <si>
    <t>Describe how to select good regression tests and automate them.</t>
  </si>
  <si>
    <t>Use a defect tracking tool to manage software defects in a small software project.</t>
  </si>
  <si>
    <t>Discuss the limitations of testing in a particular domain.</t>
  </si>
  <si>
    <t>Evaluate a test suite for a medium-size code segment.</t>
  </si>
  <si>
    <t>Compare static and dynamic approaches to verification.</t>
  </si>
  <si>
    <t>Identify the fundamental principles of test-driven development methods and explain the role of automated testing in these methods.</t>
  </si>
  <si>
    <t>Discuss the issues involving the testing of object-oriented software.</t>
  </si>
  <si>
    <t>Describe techniques for the verification and validation of non-code artifacts.</t>
  </si>
  <si>
    <t>Describe approaches for fault estimation.</t>
  </si>
  <si>
    <t>Estimate the number of faults in a small software application based on fault density and fault seeding.</t>
  </si>
  <si>
    <t>Conduct an inspection or review of software source code for a small or medium sized software project.</t>
  </si>
  <si>
    <t>Identify the principal issues associated with software evolution and explain their impact on the software lifecycle.</t>
  </si>
  <si>
    <t>Estimate the impact of a change request to an existing product of medium size.</t>
  </si>
  <si>
    <t>Use refactoring in the process of modifying a software component.</t>
  </si>
  <si>
    <t>Discuss the challenges of evolving systems in a changing environment.</t>
  </si>
  <si>
    <t>Outline the process of regression testing and its role in release management.</t>
  </si>
  <si>
    <t>Discuss the advantages and disadvantages of different types of software reuse.</t>
  </si>
  <si>
    <t>Explain the problems that exist in achieving very high levels of reliability.</t>
  </si>
  <si>
    <t>Describe how software reliability contributes to system reliability.</t>
  </si>
  <si>
    <t>List approaches to minimizing faults that can be applied at each stage of the software lifecycle.</t>
  </si>
  <si>
    <t>Compare the characteristics of three different reliability modeling approaches.</t>
  </si>
  <si>
    <t>Demonstrate the ability to apply multiple methods to develop reliability estimates for a software system.</t>
  </si>
  <si>
    <t>Identify methods that will lead to the realization of a software architecture that achieves a specified level of reliability.</t>
  </si>
  <si>
    <t>Identify ways to apply redundancy to achieve fault tolerance for a medium-sized application.</t>
  </si>
  <si>
    <t>Describe the role formal specification and analysis techniques can play in the development of complex software and compare their use as validation and verification techniques with testing.</t>
  </si>
  <si>
    <t>Apply formal specification and analysis techniques to software designs and programs with low complexity.</t>
  </si>
  <si>
    <t>Explain the potential benefits and drawbacks of using formal specification languages.</t>
  </si>
  <si>
    <t>Create and evaluate program assertions for a variety of behaviors ranging from simple through complex.</t>
  </si>
  <si>
    <t>Using a common formal specification language, formulate the specification of a simple software system and derive examples of test cases from the specification.</t>
  </si>
  <si>
    <t>List commonly encountered patterns of how computations are organized.</t>
  </si>
  <si>
    <t>Describe the basic building blocks of computers and their role in the historical development of computer architecture.</t>
  </si>
  <si>
    <t>Articulate the differences between single thread vs multiple thread, single server vs multiple server models, motivated by real world examples (eg, cooking recipes, lines for multiple teller machines and couples shopping for food).</t>
  </si>
  <si>
    <t>Articulate the concept of strong vs weak scaling, ie, how performance is affected by scale of problem vs scale of resources to solve the problem This can be motivated by the simple, real-world examples.</t>
  </si>
  <si>
    <t>Design a simple logic circuit using the fundamental building blocks of logic design.</t>
  </si>
  <si>
    <t>Use tools for capture, synthesis, and simulation to evaluate a logic design.</t>
  </si>
  <si>
    <t>Write a simple sequential problem and a simple parallel version of the same program.</t>
  </si>
  <si>
    <t>Evaluate performance of simple sequential and parallel versions of a program with different problem sizes, and be able to describe the speed-ups achieved.</t>
  </si>
  <si>
    <t>Describe how computing systems are constructed of layers upon layers, based on separation of concerns, with well-defined interfaces, hiding details of low layers from the higher layers.</t>
  </si>
  <si>
    <t>Describe that hardware, VM, OS, application are additional layers of interpretation/processing.</t>
  </si>
  <si>
    <t>Describe the mechanisms of how errors are detected, signaled back, and handled through the layers.</t>
  </si>
  <si>
    <t>Construct a simple program using methods of layering, error detection and recovery, and reflection of error status across layers.</t>
  </si>
  <si>
    <t>Find bugs in a layered program by using tools for program tracing, single stepping, and debugging.</t>
  </si>
  <si>
    <t>Changed KU name</t>
  </si>
  <si>
    <t>Describe computations as a system characyterized by a known set of configurations with transitions from one unique configuration (state) to another (state).</t>
  </si>
  <si>
    <t>Describe the distinction between systems whose output is only a function of their input (Combinational) and those with memory/history (Sequential).</t>
  </si>
  <si>
    <t>Describe a computer as a state machine that interprets machine instructions.</t>
  </si>
  <si>
    <t>Explain how a program or network protocol can also be expressed as a state machine, and that alternative representations for the same computation can exist.</t>
  </si>
  <si>
    <t>Develop state machine descriptions for simple problem statement solutions (eg, traffic light sequencing, pattern recognizers).</t>
  </si>
  <si>
    <t>Derive time-series behavior of a state machine from its state machine representation.</t>
  </si>
  <si>
    <t>For a given program, distinguish between its sequential and parallel execution, and the performance implications thereof.</t>
  </si>
  <si>
    <t>Demonstrate on an execution time line that parallelism events and operations can take place simultaneously (ie, at the same time) Explain how work can be performed in less elapsed time if this can be exploited.</t>
  </si>
  <si>
    <t>Explain other uses of parallelism, such as for reliability/redundancy of execution.</t>
  </si>
  <si>
    <t>Define the differences between the concepts of Instruction Parallelism, Data Parallelism, Thread Parallelism/Multitasking, Task/Request Parallelism.</t>
  </si>
  <si>
    <t>Write more than one parallel program (eg, one simple parallel program in more than one parallel programming paradigm; a simple parallel program that manages shared resources through synchronization primitives; a simple parallel program that performs simultaneous operation on partitioned data through task parallel (eg, parallel search terms; a simple parallel program that performs step-by-step pipeline processing through message passing).</t>
  </si>
  <si>
    <t>Use performance tools to measure speed-up achieved by parallel programs in terms of both problem size and number of resources.</t>
  </si>
  <si>
    <t>Explain how the components of system architecture contribute to improving its performance.</t>
  </si>
  <si>
    <t>Describe Amdahl’s law and discuss its limitations.</t>
  </si>
  <si>
    <t>Design and conduct a performance-oriented experiment.</t>
  </si>
  <si>
    <t>Use software tools to profile and measure program performance.</t>
  </si>
  <si>
    <t>Define how finite computer resources (eg, processor share, memory,  storage and network bandwidth) are managed by their careful allocation to existing entities.</t>
  </si>
  <si>
    <t>Describe the scheduling algorithms by which resources are allocated to competing entities, and the figures of merit by which these algorithms are evaluated, such as fairness.</t>
  </si>
  <si>
    <t>Implement simple schedule algorithms.</t>
  </si>
  <si>
    <t>Use figures of merit of alternative scheduler implementations.</t>
  </si>
  <si>
    <t>Explain the importance of locality in determining performance.</t>
  </si>
  <si>
    <t>Describe why things that are close in space take less time to access.</t>
  </si>
  <si>
    <t>Calculate average memory access time and describe the tradeoffs in memory hierarchy performance in terms of capacity, miss/hit rate, and access time.</t>
  </si>
  <si>
    <t>Explain why it is important to isolate and protect the execution of individual programs and environments that share common underlying resources.</t>
  </si>
  <si>
    <t>Describe how the concept of indirection can create the illusion of a dedicated machine and its resources even when physically shared among multiple programs and environments.</t>
  </si>
  <si>
    <t>Measure the performance of two application instances running on separate virtual machines, and determine the effect of performance isolation.</t>
  </si>
  <si>
    <t>Explain the distinction between program errors, system errors, and hardware faults (eg, bad memory) and exceptions (eg, attempt to divide by zero).</t>
  </si>
  <si>
    <t>Articulate the distinction between detecting, handling, and recovering from faults, and the methods for their implementation.</t>
  </si>
  <si>
    <t>Describe the role of error correcting codes in providing error checking and correction techniques in memories, storage, and networks.</t>
  </si>
  <si>
    <t>Apply simple algorithms for exploiting redundant information for the purposes of data correction.</t>
  </si>
  <si>
    <t>Compare different error detection and correction methods for their data overhead, implementation complexity, and relative execution time for encoding, detecting, and correcting errors.</t>
  </si>
  <si>
    <t>Explain the circumstances in which a given figure of system performance metric is useful.</t>
  </si>
  <si>
    <t>Explain the inadequacies of benchmarks as a measure of system performance.</t>
  </si>
  <si>
    <t>Use limit studies or simple calculations to produce order-of-magnitude estimates for a given performance metric in a given context.</t>
  </si>
  <si>
    <t>Conduct a performance experiment on a layered system to determine the effect of a system parameter on figure of system performance.</t>
  </si>
  <si>
    <t>Describe positive and negative ways in which computer technology (networks, mobile computing, cloud computing) alters modes of social interaction at the personal level.</t>
  </si>
  <si>
    <t>Identify developers’ assumptions and values embedded in hardware and software design, especially as they pertain to usability for diverse populations including under-represented populations and the disabled.</t>
  </si>
  <si>
    <t>Interpret the social context of a given design and its implementation.</t>
  </si>
  <si>
    <t>Evaluate the efficacy of a given design and implementation using empirical data.</t>
  </si>
  <si>
    <t>Summarize the implications of social media on individualism versus collectivism and culture.</t>
  </si>
  <si>
    <t>Discuss how Internet access serves as a liberating force for people living under oppressive forms of government; explain how limits on Internet access are used as tools of political and social repression.</t>
  </si>
  <si>
    <t>Analyze the pros and cons of reliance on computing in the implementation of democracy (eg delivery of social services, electronic voting).</t>
  </si>
  <si>
    <t>Describe the impact of the under-representation of diverse populations in the computing profession (eg, industry culture, product diversity).</t>
  </si>
  <si>
    <t>Explain the implications of context awareness in ubiquitous computing systems.</t>
  </si>
  <si>
    <t>Evaluate stakeholder positions in a given situation.</t>
  </si>
  <si>
    <t>Analyze basic logical fallacies in an argument.</t>
  </si>
  <si>
    <t>Analyze an argument to identify premises and conclusion.</t>
  </si>
  <si>
    <t>Illustrate the use of example and analogy in ethical argument.</t>
  </si>
  <si>
    <t>Evaluate ethical/social tradeoffs in technical decisions.</t>
  </si>
  <si>
    <t>Identify ethical issues that arise in software development and determine how to address them technically and ethically.</t>
  </si>
  <si>
    <t>Explain the ethical responsibility of ensuring software correctness, reliability and safety.</t>
  </si>
  <si>
    <t>Describe the mechanisms that typically exist for a professional to keep up-to-date.</t>
  </si>
  <si>
    <t>Describe the strengths and weaknesses of relevant professional codes as expressions of professionalism and guides to decision-making.</t>
  </si>
  <si>
    <t>Analyze a global computing issue, observing the role of professionals and government officials in managing this problem.</t>
  </si>
  <si>
    <t>Evaluate the professional codes of ethics from the ACM, the IEEE Computer Society, and other organizations.</t>
  </si>
  <si>
    <t>Describe ways in which professionals may contribute to public policy.</t>
  </si>
  <si>
    <t>Describe the consequences of inappropriate professional behavior.</t>
  </si>
  <si>
    <t>Identify progressive stages in a whistle-blowing incident.</t>
  </si>
  <si>
    <t>Identify examples of how regional culture interplays with ethical dilemmas.</t>
  </si>
  <si>
    <t>Investigate forms of harassment and discrimination and avenues of assistance.</t>
  </si>
  <si>
    <t>Examine various forms of professional credentialing.</t>
  </si>
  <si>
    <t>Explain the relationship between ergonomics in computing environments and people’s health.</t>
  </si>
  <si>
    <t>Develop a computer usage/acceptable use policy with enforcement measures.</t>
  </si>
  <si>
    <t>Describe issues associated with industries’ push to focus on time to market versus enforcing quality professional standards.</t>
  </si>
  <si>
    <t>Discuss the philosophical bases of intellectual property.</t>
  </si>
  <si>
    <t>Discuss the rationale for the legal protection of intellectual property.</t>
  </si>
  <si>
    <t>Describe legislation aimed at digital copyright infringements.</t>
  </si>
  <si>
    <t>Critique legislation aimed at digital copyright infringements.</t>
  </si>
  <si>
    <t>Identify contemporary examples of intangible digital intellectual property.</t>
  </si>
  <si>
    <t>Justify uses of copyrighted materials.</t>
  </si>
  <si>
    <t>Evaluate the ethical issues inherent in various plagiarism detection mechanisms.</t>
  </si>
  <si>
    <t>Interpret the intent and implementation of software licensing.</t>
  </si>
  <si>
    <t>Discuss the issues involved in securing software patents.</t>
  </si>
  <si>
    <t>Characterize and contrast the concepts of copyright, patenting and trademarks.</t>
  </si>
  <si>
    <t>Identify the goals of the open source movement.</t>
  </si>
  <si>
    <t>Identify the global nature of software piracy.</t>
  </si>
  <si>
    <t>Removed #7</t>
  </si>
  <si>
    <t>Discuss the philosophical basis for the legal protection of personal privacy.</t>
  </si>
  <si>
    <t>Evaluate solutions to privacy threats in transactional databases and data warehouses.</t>
  </si>
  <si>
    <t>Describe the role of data collection in the implementation of pervasive surveillance systems (e.g., RFID, face recognition, toll collection, mobile computing).</t>
  </si>
  <si>
    <t>Describe the ramifications of differential privacy.</t>
  </si>
  <si>
    <t>Investigate the impact of technological solutions to privacy problems.</t>
  </si>
  <si>
    <t>Critique the intent, potential value and implementation of various forms of privacy legislation.</t>
  </si>
  <si>
    <t>Identify strategies to enable appropriate freedom of expression.</t>
  </si>
  <si>
    <t>Write clear, concise, and accurate technical documents following well-defined standards for format and for including appropriate tables, figures, and references.</t>
  </si>
  <si>
    <t>Evaluate written technical documentation to detect problems of various kinds.</t>
  </si>
  <si>
    <t>Develop and deliver a good quality formal presentation.</t>
  </si>
  <si>
    <t>Plan interactions (eg virtual, face-to-face, shared documents) with others in which they are able to get their point across, and are also able to listen carefully and appreciate the points of others, even when they disagree, and are able to convey to others that they have heard.</t>
  </si>
  <si>
    <t>Describe the strengths and weaknesses of various forms of communication (eg virtual, face-to-face, shared documents).</t>
  </si>
  <si>
    <t>Examine appropriate measures used to communicate with stakeholders involved in a project.</t>
  </si>
  <si>
    <t>Compare and contrast various collaboration tools.</t>
  </si>
  <si>
    <t>Discuss ways to influence performance and results in cross-cultural teams.</t>
  </si>
  <si>
    <t>Examine the tradeoffs and common sources of risk in software projects regarding technology, structure/process, quality, people, market and financial.</t>
  </si>
  <si>
    <t>Evaluate personal strengths and weaknesses to work remotely as part of a multinational team.</t>
  </si>
  <si>
    <t>Identify ways to be a sustainable practitioner.</t>
  </si>
  <si>
    <t>Illustrate global social and environmental impacts of computer use and disposal (e-waste).</t>
  </si>
  <si>
    <t>Describe the environmental impacts of design choices within the field of computing that relate to algorithm design, operating system design, networking design, database design, etc.</t>
  </si>
  <si>
    <t>Investigate the social and environmental impacts of new system designs through projects.</t>
  </si>
  <si>
    <t>Identify guidelines for sustainable IT design or deployment.</t>
  </si>
  <si>
    <t>List the sustainable effects of telecommuting or web shopping.</t>
  </si>
  <si>
    <t>Investigate pervasive computing in areas such as smart energy systems, social networking, transportation, agriculture, supply-chain systems, environmental monitoring and citizen activism.</t>
  </si>
  <si>
    <t>Develop applications of computing and assess through research areas pertaining to environmental issues (eg energy, pollution, resource usage, recycling and reuse, food management, farming).</t>
  </si>
  <si>
    <t>Identify significant continuing trends in the history of the computing field.</t>
  </si>
  <si>
    <t>Identify the contributions of several pioneers in the computing field.</t>
  </si>
  <si>
    <t>Discuss the historical context for several programming language paradigms.</t>
  </si>
  <si>
    <t>Compare daily life before and after the advent of personal computers and the Internet.</t>
  </si>
  <si>
    <t>name change</t>
  </si>
  <si>
    <t>Summarize the rationale for antimonopoly efforts.</t>
  </si>
  <si>
    <t>Identify several ways in which the information technology industry is affected by shortages in the labor supply.</t>
  </si>
  <si>
    <t>Identify the evolution of pricing strategies for computing goods and services.</t>
  </si>
  <si>
    <t>Discuss the benefits, the drawbacks and the implications of off-shoring and outsourcing.</t>
  </si>
  <si>
    <t>Investigate and defend ways to address limitations on access to computing.</t>
  </si>
  <si>
    <t>Describe the economic benefits of network effects.</t>
  </si>
  <si>
    <t>List classic examples of computer crimes and social engineering incidents with societal impact.</t>
  </si>
  <si>
    <t>Identify laws that apply to computer crimes.</t>
  </si>
  <si>
    <t>Describe the motivation and  ramifications of cyber terrorism and criminal hacking.</t>
  </si>
  <si>
    <t>Examine the ethical and legal issues surrounding the misuse of access and various breaches in security.</t>
  </si>
  <si>
    <t>Discuss the professional's role in security and the trade-offs involved.</t>
  </si>
  <si>
    <t>Investigate measures that can be taken by both individuals and organizations including governments to prevent or mitigate the undesirable effects of computer crimes and identity theft.</t>
  </si>
  <si>
    <t>Write a company-wide security policy, which includes procedures for managing passwords and employee monitoring.</t>
  </si>
  <si>
    <t>KUs</t>
  </si>
  <si>
    <t>tier 1</t>
  </si>
  <si>
    <t>tier 2</t>
  </si>
  <si>
    <t>Elective</t>
  </si>
  <si>
    <t>total</t>
  </si>
  <si>
    <t>Differences</t>
  </si>
  <si>
    <t>S. Roach</t>
  </si>
  <si>
    <t>Initial version</t>
  </si>
  <si>
    <t>S.Roach</t>
  </si>
  <si>
    <t>Added REV for highlighting</t>
  </si>
  <si>
    <t>Modified outcomes for IS, AR, and IAS</t>
  </si>
  <si>
    <t>Minor modifications to AL per Andrea</t>
  </si>
  <si>
    <t>Major changes to IAS for Ironman 1.0, minor change to SP</t>
  </si>
  <si>
    <t>Fixed formulas for counting hour and outcome levels on LearningOutcomes and CurriculumDetail pages</t>
  </si>
  <si>
    <t>Modified outcomes for SE</t>
  </si>
  <si>
    <t>Fixed typographic errors per Samuel Rebelsky</t>
  </si>
  <si>
    <t>Updated outcomes to match the draft report after august meeting</t>
  </si>
  <si>
    <t>Added CoreCoverage and KUMap sheet</t>
  </si>
  <si>
    <t>y</t>
  </si>
  <si>
    <t>x</t>
  </si>
  <si>
    <t xml:space="preserve"> </t>
  </si>
  <si>
    <t>CS 13011-12 COMPUTER SCIENCE I</t>
  </si>
  <si>
    <t>CS 23022 Discrete Structures</t>
  </si>
  <si>
    <t>CS 33211 Operating Systems</t>
  </si>
  <si>
    <t>CS 35101 Comp Arch</t>
  </si>
  <si>
    <t>CS 35201 Computer Networks</t>
  </si>
  <si>
    <t>CS 33007 Introduction to Database System Design</t>
  </si>
  <si>
    <t xml:space="preserve"> CS 33101 Structure of Programming Languages</t>
  </si>
  <si>
    <t>CS 44001</t>
  </si>
  <si>
    <t>CS 46101/56101  DESIGN AND ANALYSIS OF ALGORITHMS</t>
  </si>
  <si>
    <t>CS 49901 Capstone Project</t>
  </si>
  <si>
    <t>CS33901 Software Engineering</t>
  </si>
  <si>
    <t>CS23001 Data Structues</t>
  </si>
  <si>
    <t>CS 13001 COMPUTER SCIENCE I</t>
  </si>
  <si>
    <t xml:space="preserve">KU T1 % </t>
  </si>
  <si>
    <t>KU T2 %</t>
  </si>
  <si>
    <t>Total  Coverage</t>
  </si>
  <si>
    <t>T1 Hrs Remaining</t>
  </si>
  <si>
    <t>T2 Hrs Remaining</t>
  </si>
  <si>
    <t>Faculty Member Name</t>
  </si>
  <si>
    <t>T1 Uncovered</t>
  </si>
  <si>
    <t>T2 Uncovered</t>
  </si>
  <si>
    <t>Total T1 uncovered</t>
  </si>
  <si>
    <t>Total T2 uncovered</t>
  </si>
  <si>
    <t xml:space="preserve">KU T2 % </t>
  </si>
  <si>
    <t>AL HRS uncovered</t>
  </si>
  <si>
    <t>AR HRS uncovered</t>
  </si>
  <si>
    <t>CN HRS uncovered</t>
  </si>
  <si>
    <t>DS HRS uncovered</t>
  </si>
  <si>
    <t>GV HRS uncovered</t>
  </si>
  <si>
    <t>HCI HRS uncovered</t>
  </si>
  <si>
    <t>IM HRS uncovered</t>
  </si>
  <si>
    <t>IS HRS uncovered</t>
  </si>
  <si>
    <t>NC HRS uncovered</t>
  </si>
  <si>
    <t>OS HRS uncovered</t>
  </si>
  <si>
    <t>PD HRS uncovered</t>
  </si>
  <si>
    <t>PBD HRS uncovered</t>
  </si>
  <si>
    <t>PL HRS uncovered</t>
  </si>
  <si>
    <t>SDF HRS uncovered</t>
  </si>
  <si>
    <t>SE HRS uncovered</t>
  </si>
  <si>
    <t>SF HRS uncovered</t>
  </si>
  <si>
    <t>SP HRS uncovered</t>
  </si>
  <si>
    <t>IAS HRS uncovered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</si>
</sst>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0"/>
      <name val="Arial"/>
      <family val="2"/>
      <charset val="1"/>
    </font>
    <font>
      <sz val="10"/>
      <name val="Arial"/>
      <family val="2"/>
    </font>
    <font>
      <b/>
      <sz val="10"/>
      <color rgb="FF000000"/>
      <name val="Arial"/>
      <family val="2"/>
      <charset val="1"/>
    </font>
    <font>
      <sz val="10"/>
      <color rgb="FF000000"/>
      <name val="Arial"/>
      <family val="2"/>
      <charset val="1"/>
    </font>
    <font>
      <b/>
      <sz val="9"/>
      <color rgb="FF000000"/>
      <name val="Tahoma"/>
      <family val="2"/>
      <charset val="1"/>
    </font>
    <font>
      <sz val="9"/>
      <color rgb="FF000000"/>
      <name val="Tahoma"/>
      <family val="2"/>
      <charset val="1"/>
    </font>
    <font>
      <sz val="10"/>
      <color rgb="FF000000"/>
      <name val="Times New Roman"/>
      <family val="1"/>
      <charset val="1"/>
    </font>
    <font>
      <sz val="11"/>
      <name val="Calibri"/>
      <family val="2"/>
      <charset val="1"/>
    </font>
    <font>
      <sz val="12"/>
      <color rgb="FF000000"/>
      <name val="Times New Roman"/>
      <family val="1"/>
      <charset val="1"/>
    </font>
    <font>
      <sz val="12"/>
      <color rgb="FF000000"/>
      <name val="Cambria"/>
      <family val="1"/>
      <charset val="1"/>
    </font>
    <font>
      <sz val="8"/>
      <name val="Arial"/>
      <family val="2"/>
    </font>
  </fonts>
  <fills count="2">
    <fill>
      <patternFill patternType="none"/>
    </fill>
    <fill>
      <patternFill patternType="gray125"/>
    </fill>
  </fills>
  <borders count="1">
    <border>
      <left/>
      <right/>
      <top/>
      <bottom/>
      <diagonal/>
    </border>
  </borders>
  <cellStyleXfs count="2">
    <xf numFmtId="0" fontId="0" fillId="0" borderId="0">
      <alignment vertical="center"/>
    </xf>
    <xf numFmtId="0" fontId="1" fillId="0" borderId="0">
      <alignment vertical="center"/>
    </xf>
  </cellStyleXfs>
  <cellXfs count="31">
    <xf numFmtId="0" fontId="0" fillId="0" borderId="0" xfId="0">
      <alignment vertical="center"/>
    </xf>
    <xf numFmtId="0" fontId="0" fillId="0" borderId="0" xfId="0" applyFont="1" applyAlignment="1">
      <alignment vertical="center"/>
    </xf>
    <xf numFmtId="0" fontId="0" fillId="0" borderId="0" xfId="0" applyFont="1" applyAlignment="1">
      <alignment vertical="center" wrapText="1"/>
    </xf>
    <xf numFmtId="0" fontId="0" fillId="0" borderId="0" xfId="0" applyAlignment="1">
      <alignment horizontal="center" vertical="center"/>
    </xf>
    <xf numFmtId="0" fontId="0" fillId="0" borderId="0" xfId="0" applyBorder="1" applyAlignment="1">
      <alignment horizontal="center" textRotation="90"/>
    </xf>
    <xf numFmtId="0" fontId="0" fillId="0" borderId="0" xfId="0" applyAlignment="1">
      <alignment vertical="center" textRotation="90"/>
    </xf>
    <xf numFmtId="0" fontId="2" fillId="0" borderId="0" xfId="0" applyFont="1" applyAlignment="1"/>
    <xf numFmtId="0" fontId="2" fillId="0" borderId="0" xfId="0" applyFont="1" applyAlignment="1">
      <alignment horizontal="center"/>
    </xf>
    <xf numFmtId="0" fontId="3" fillId="0" borderId="0" xfId="0" applyFont="1" applyAlignment="1"/>
    <xf numFmtId="0" fontId="0" fillId="0" borderId="0" xfId="0" applyFont="1" applyAlignment="1"/>
    <xf numFmtId="0" fontId="0" fillId="0" borderId="0" xfId="0">
      <alignment vertical="center"/>
    </xf>
    <xf numFmtId="9" fontId="0" fillId="0" borderId="0" xfId="0" applyNumberFormat="1" applyAlignment="1">
      <alignment horizontal="center" vertical="center"/>
    </xf>
    <xf numFmtId="0" fontId="0" fillId="0" borderId="0" xfId="0" applyFont="1">
      <alignment vertical="center"/>
    </xf>
    <xf numFmtId="0" fontId="0" fillId="0" borderId="0" xfId="0" applyFont="1">
      <alignment vertical="center"/>
    </xf>
    <xf numFmtId="14" fontId="0" fillId="0" borderId="0" xfId="0" applyNumberFormat="1">
      <alignment vertical="center"/>
    </xf>
    <xf numFmtId="0" fontId="6" fillId="0" borderId="0" xfId="0" applyFont="1">
      <alignment vertical="center"/>
    </xf>
    <xf numFmtId="0" fontId="6" fillId="0" borderId="0" xfId="0" applyFont="1" applyAlignment="1">
      <alignment horizontal="left" vertical="center" indent="1"/>
    </xf>
    <xf numFmtId="0" fontId="7" fillId="0" borderId="0" xfId="0" applyFont="1">
      <alignment vertical="center"/>
    </xf>
    <xf numFmtId="0" fontId="8" fillId="0" borderId="0" xfId="0" applyFont="1">
      <alignment vertical="center"/>
    </xf>
    <xf numFmtId="0" fontId="6" fillId="0" borderId="0" xfId="0" applyFont="1">
      <alignment vertical="center"/>
    </xf>
    <xf numFmtId="14" fontId="0" fillId="0" borderId="0" xfId="0" applyNumberFormat="1">
      <alignment vertical="center"/>
    </xf>
    <xf numFmtId="0" fontId="8" fillId="0" borderId="0" xfId="0" applyFont="1">
      <alignment vertical="center"/>
    </xf>
    <xf numFmtId="0" fontId="9" fillId="0" borderId="0" xfId="0" applyFont="1">
      <alignment vertical="center"/>
    </xf>
    <xf numFmtId="0" fontId="9" fillId="0" borderId="0" xfId="0" applyFont="1">
      <alignment vertical="center"/>
    </xf>
    <xf numFmtId="0" fontId="1" fillId="0" borderId="0" xfId="1">
      <alignment vertical="center"/>
    </xf>
    <xf numFmtId="0" fontId="10" fillId="0" borderId="0" xfId="0" applyFont="1" applyBorder="1" applyAlignment="1">
      <alignment horizontal="center" textRotation="90"/>
    </xf>
    <xf numFmtId="0" fontId="10" fillId="0" borderId="0" xfId="0" applyFont="1" applyFill="1" applyBorder="1" applyAlignment="1">
      <alignment horizontal="center" textRotation="90"/>
    </xf>
    <xf numFmtId="0" fontId="1" fillId="0" borderId="0" xfId="1" applyBorder="1" applyAlignment="1">
      <alignment horizontal="center" textRotation="90"/>
    </xf>
    <xf numFmtId="0" fontId="0" fillId="0" borderId="0" xfId="0" applyAlignment="1">
      <alignment horizontal="center" textRotation="90"/>
    </xf>
    <xf numFmtId="0" fontId="0" fillId="0" borderId="0" xfId="1" applyFont="1">
      <alignment vertical="center"/>
    </xf>
    <xf numFmtId="0" fontId="0" fillId="0" borderId="0" xfId="0" applyAlignment="1">
      <alignment vertical="center" wrapText="1"/>
    </xf>
  </cellXfs>
  <cellStyles count="2">
    <cellStyle name="Normal" xfId="0" builtinId="0"/>
    <cellStyle name="Normal 2" xfId="1" xr:uid="{5B1A89B9-A7F6-454E-BAD7-8AFA23839B58}"/>
  </cellStyles>
  <dxfs count="58">
    <dxf>
      <font>
        <sz val="10"/>
        <name val="Arial"/>
        <family val="2"/>
        <charset val="1"/>
      </font>
      <fill>
        <patternFill>
          <bgColor rgb="FF33CCCC"/>
        </patternFill>
      </fill>
    </dxf>
    <dxf>
      <font>
        <sz val="10"/>
        <name val="Arial"/>
        <family val="2"/>
        <charset val="1"/>
      </font>
      <fill>
        <patternFill>
          <bgColor rgb="FF3366FF"/>
        </patternFill>
      </fill>
    </dxf>
    <dxf>
      <font>
        <sz val="10"/>
        <name val="Arial"/>
        <family val="2"/>
        <charset val="1"/>
      </font>
      <fill>
        <patternFill>
          <bgColor rgb="FFCCFFFF"/>
        </patternFill>
      </fill>
    </dxf>
    <dxf>
      <font>
        <sz val="10"/>
        <name val="Arial"/>
        <family val="2"/>
        <charset val="1"/>
      </font>
      <fill>
        <patternFill>
          <bgColor rgb="FF99CCFF"/>
        </patternFill>
      </fill>
    </dxf>
    <dxf>
      <font>
        <sz val="10"/>
        <name val="Arial"/>
        <family val="2"/>
        <charset val="1"/>
      </font>
      <fill>
        <patternFill>
          <bgColor rgb="FF33CCCC"/>
        </patternFill>
      </fill>
    </dxf>
    <dxf>
      <font>
        <sz val="10"/>
        <name val="Arial"/>
        <family val="2"/>
        <charset val="1"/>
      </font>
      <fill>
        <patternFill>
          <bgColor rgb="FF3366FF"/>
        </patternFill>
      </fill>
    </dxf>
    <dxf>
      <font>
        <sz val="10"/>
        <name val="Arial"/>
        <family val="2"/>
        <charset val="1"/>
      </font>
      <fill>
        <patternFill>
          <bgColor rgb="FFCCFFFF"/>
        </patternFill>
      </fill>
    </dxf>
    <dxf>
      <font>
        <sz val="10"/>
        <name val="Arial"/>
        <family val="2"/>
        <charset val="1"/>
      </font>
      <fill>
        <patternFill>
          <bgColor rgb="FF99CCFF"/>
        </patternFill>
      </fill>
    </dxf>
    <dxf>
      <font>
        <sz val="10"/>
        <name val="Arial"/>
        <family val="2"/>
        <charset val="1"/>
      </font>
      <fill>
        <patternFill>
          <bgColor rgb="FF33CCCC"/>
        </patternFill>
      </fill>
    </dxf>
    <dxf>
      <font>
        <sz val="10"/>
        <name val="Arial"/>
        <family val="2"/>
        <charset val="1"/>
      </font>
      <fill>
        <patternFill>
          <bgColor rgb="FF3366FF"/>
        </patternFill>
      </fill>
    </dxf>
    <dxf>
      <font>
        <sz val="10"/>
        <name val="Arial"/>
        <family val="2"/>
        <charset val="1"/>
      </font>
      <fill>
        <patternFill>
          <bgColor rgb="FFCCFFFF"/>
        </patternFill>
      </fill>
    </dxf>
    <dxf>
      <font>
        <sz val="10"/>
        <name val="Arial"/>
        <family val="2"/>
        <charset val="1"/>
      </font>
      <fill>
        <patternFill>
          <bgColor rgb="FF99CCFF"/>
        </patternFill>
      </fill>
    </dxf>
    <dxf>
      <font>
        <sz val="10"/>
        <name val="Arial"/>
        <family val="2"/>
        <charset val="1"/>
      </font>
      <fill>
        <patternFill>
          <bgColor rgb="FF33CCCC"/>
        </patternFill>
      </fill>
    </dxf>
    <dxf>
      <font>
        <sz val="10"/>
        <name val="Arial"/>
        <family val="2"/>
        <charset val="1"/>
      </font>
      <fill>
        <patternFill>
          <bgColor rgb="FF3366FF"/>
        </patternFill>
      </fill>
    </dxf>
    <dxf>
      <font>
        <sz val="10"/>
        <name val="Arial"/>
        <family val="2"/>
        <charset val="1"/>
      </font>
      <fill>
        <patternFill>
          <bgColor rgb="FFCCFFFF"/>
        </patternFill>
      </fill>
    </dxf>
    <dxf>
      <font>
        <sz val="10"/>
        <name val="Arial"/>
        <family val="2"/>
        <charset val="1"/>
      </font>
      <fill>
        <patternFill>
          <bgColor rgb="FF99CCFF"/>
        </patternFill>
      </fill>
    </dxf>
    <dxf>
      <font>
        <sz val="10"/>
        <name val="Arial"/>
        <family val="2"/>
        <charset val="1"/>
      </font>
      <fill>
        <patternFill>
          <bgColor rgb="FF33CCCC"/>
        </patternFill>
      </fill>
    </dxf>
    <dxf>
      <font>
        <sz val="10"/>
        <name val="Arial"/>
        <family val="2"/>
        <charset val="1"/>
      </font>
      <fill>
        <patternFill>
          <bgColor rgb="FF3366FF"/>
        </patternFill>
      </fill>
    </dxf>
    <dxf>
      <font>
        <sz val="10"/>
        <name val="Arial"/>
        <family val="2"/>
        <charset val="1"/>
      </font>
      <fill>
        <patternFill>
          <bgColor rgb="FFCCFFFF"/>
        </patternFill>
      </fill>
    </dxf>
    <dxf>
      <font>
        <sz val="10"/>
        <name val="Arial"/>
        <family val="2"/>
        <charset val="1"/>
      </font>
      <fill>
        <patternFill>
          <bgColor rgb="FF99CCFF"/>
        </patternFill>
      </fill>
    </dxf>
    <dxf>
      <font>
        <sz val="10"/>
        <name val="Arial"/>
        <family val="2"/>
        <charset val="1"/>
      </font>
      <fill>
        <patternFill>
          <bgColor rgb="FF33CCCC"/>
        </patternFill>
      </fill>
    </dxf>
    <dxf>
      <font>
        <sz val="10"/>
        <name val="Arial"/>
        <family val="2"/>
        <charset val="1"/>
      </font>
      <fill>
        <patternFill>
          <bgColor rgb="FF3366FF"/>
        </patternFill>
      </fill>
    </dxf>
    <dxf>
      <font>
        <sz val="10"/>
        <name val="Arial"/>
        <family val="2"/>
        <charset val="1"/>
      </font>
      <fill>
        <patternFill>
          <bgColor rgb="FFCCFFFF"/>
        </patternFill>
      </fill>
    </dxf>
    <dxf>
      <font>
        <sz val="10"/>
        <name val="Arial"/>
        <family val="2"/>
        <charset val="1"/>
      </font>
      <fill>
        <patternFill>
          <bgColor rgb="FF99CCFF"/>
        </patternFill>
      </fill>
    </dxf>
    <dxf>
      <font>
        <sz val="10"/>
        <name val="Arial"/>
        <family val="2"/>
        <charset val="1"/>
      </font>
      <fill>
        <patternFill>
          <bgColor rgb="FF33CCCC"/>
        </patternFill>
      </fill>
    </dxf>
    <dxf>
      <font>
        <sz val="10"/>
        <name val="Arial"/>
        <family val="2"/>
        <charset val="1"/>
      </font>
      <fill>
        <patternFill>
          <bgColor rgb="FF3366FF"/>
        </patternFill>
      </fill>
    </dxf>
    <dxf>
      <font>
        <sz val="10"/>
        <name val="Arial"/>
        <family val="2"/>
        <charset val="1"/>
      </font>
      <fill>
        <patternFill>
          <bgColor rgb="FF00FF00"/>
        </patternFill>
      </fill>
    </dxf>
    <dxf>
      <font>
        <sz val="10"/>
        <name val="Arial"/>
        <family val="2"/>
        <charset val="1"/>
      </font>
      <fill>
        <patternFill>
          <bgColor rgb="FFFF00FF"/>
        </patternFill>
      </fill>
    </dxf>
    <dxf>
      <font>
        <sz val="10"/>
        <name val="Arial"/>
        <family val="2"/>
        <charset val="1"/>
      </font>
      <fill>
        <patternFill>
          <bgColor rgb="FFFFFF00"/>
        </patternFill>
      </fill>
    </dxf>
    <dxf>
      <font>
        <sz val="10"/>
        <name val="Arial"/>
        <family val="2"/>
        <charset val="1"/>
      </font>
      <fill>
        <patternFill>
          <bgColor rgb="FFFF00FF"/>
        </patternFill>
      </fill>
    </dxf>
    <dxf>
      <font>
        <sz val="10"/>
        <name val="Arial"/>
        <family val="2"/>
        <charset val="1"/>
      </font>
      <fill>
        <patternFill>
          <bgColor rgb="FFFFFF00"/>
        </patternFill>
      </fill>
    </dxf>
    <dxf>
      <font>
        <sz val="10"/>
        <name val="Arial"/>
        <family val="2"/>
        <charset val="1"/>
      </font>
      <fill>
        <patternFill>
          <bgColor rgb="FF00FF00"/>
        </patternFill>
      </fill>
    </dxf>
    <dxf>
      <font>
        <sz val="10"/>
        <name val="Arial"/>
        <family val="2"/>
        <charset val="1"/>
      </font>
      <fill>
        <patternFill>
          <bgColor rgb="FFFF00FF"/>
        </patternFill>
      </fill>
    </dxf>
    <dxf>
      <font>
        <sz val="10"/>
        <name val="Arial"/>
        <family val="2"/>
        <charset val="1"/>
      </font>
      <fill>
        <patternFill>
          <bgColor rgb="FFFFFF00"/>
        </patternFill>
      </fill>
    </dxf>
    <dxf>
      <font>
        <sz val="10"/>
        <name val="Arial"/>
        <family val="2"/>
        <charset val="1"/>
      </font>
      <fill>
        <patternFill>
          <bgColor rgb="FFFF00FF"/>
        </patternFill>
      </fill>
    </dxf>
    <dxf>
      <font>
        <sz val="10"/>
        <name val="Arial"/>
        <family val="2"/>
        <charset val="1"/>
      </font>
      <fill>
        <patternFill>
          <bgColor rgb="FFFFFF00"/>
        </patternFill>
      </fill>
    </dxf>
    <dxf>
      <font>
        <sz val="10"/>
        <name val="Arial"/>
        <family val="2"/>
        <charset val="1"/>
      </font>
      <fill>
        <patternFill>
          <bgColor rgb="FF33CCCC"/>
        </patternFill>
      </fill>
    </dxf>
    <dxf>
      <font>
        <sz val="10"/>
        <name val="Arial"/>
        <family val="2"/>
        <charset val="1"/>
      </font>
      <fill>
        <patternFill>
          <bgColor rgb="FF3366FF"/>
        </patternFill>
      </fill>
    </dxf>
    <dxf>
      <font>
        <sz val="10"/>
        <name val="Arial"/>
        <family val="2"/>
        <charset val="1"/>
      </font>
      <fill>
        <patternFill>
          <bgColor rgb="FF00FF00"/>
        </patternFill>
      </fill>
    </dxf>
    <dxf>
      <font>
        <sz val="10"/>
        <name val="Arial"/>
        <family val="2"/>
        <charset val="1"/>
      </font>
      <fill>
        <patternFill>
          <bgColor rgb="FFFF00FF"/>
        </patternFill>
      </fill>
    </dxf>
    <dxf>
      <font>
        <sz val="10"/>
        <name val="Arial"/>
        <family val="2"/>
        <charset val="1"/>
      </font>
      <fill>
        <patternFill>
          <bgColor rgb="FFFFFF00"/>
        </patternFill>
      </fill>
    </dxf>
    <dxf>
      <font>
        <sz val="10"/>
        <name val="Arial"/>
        <family val="2"/>
        <charset val="1"/>
      </font>
      <fill>
        <patternFill>
          <bgColor rgb="FFFF00FF"/>
        </patternFill>
      </fill>
    </dxf>
    <dxf>
      <font>
        <sz val="10"/>
        <name val="Arial"/>
        <family val="2"/>
        <charset val="1"/>
      </font>
      <fill>
        <patternFill>
          <bgColor rgb="FFFFFF00"/>
        </patternFill>
      </fill>
    </dxf>
    <dxf>
      <font>
        <sz val="10"/>
        <name val="Arial"/>
        <family val="2"/>
        <charset val="1"/>
      </font>
      <fill>
        <patternFill>
          <bgColor rgb="FF00FF00"/>
        </patternFill>
      </fill>
    </dxf>
    <dxf>
      <font>
        <sz val="10"/>
        <name val="Arial"/>
        <family val="2"/>
        <charset val="1"/>
      </font>
      <fill>
        <patternFill>
          <bgColor rgb="FFFF00FF"/>
        </patternFill>
      </fill>
    </dxf>
    <dxf>
      <font>
        <sz val="10"/>
        <name val="Arial"/>
        <family val="2"/>
        <charset val="1"/>
      </font>
      <fill>
        <patternFill>
          <bgColor rgb="FFFFFF00"/>
        </patternFill>
      </fill>
    </dxf>
    <dxf>
      <font>
        <sz val="10"/>
        <name val="Arial"/>
        <family val="2"/>
        <charset val="1"/>
      </font>
      <fill>
        <patternFill>
          <bgColor rgb="FFFF00FF"/>
        </patternFill>
      </fill>
    </dxf>
    <dxf>
      <font>
        <sz val="10"/>
        <name val="Arial"/>
        <family val="2"/>
        <charset val="1"/>
      </font>
      <fill>
        <patternFill>
          <bgColor rgb="FFFFFF00"/>
        </patternFill>
      </fill>
    </dxf>
    <dxf>
      <font>
        <sz val="10"/>
        <name val="Arial"/>
        <family val="2"/>
        <charset val="1"/>
      </font>
      <fill>
        <patternFill>
          <bgColor rgb="FF00FF00"/>
        </patternFill>
      </fill>
    </dxf>
    <dxf>
      <font>
        <sz val="10"/>
        <name val="Arial"/>
        <family val="2"/>
        <charset val="1"/>
      </font>
      <fill>
        <patternFill>
          <bgColor rgb="FFFF00FF"/>
        </patternFill>
      </fill>
    </dxf>
    <dxf>
      <font>
        <sz val="10"/>
        <name val="Arial"/>
        <family val="2"/>
        <charset val="1"/>
      </font>
      <fill>
        <patternFill>
          <bgColor rgb="FFFFFF00"/>
        </patternFill>
      </fill>
    </dxf>
    <dxf>
      <font>
        <sz val="10"/>
        <name val="Arial"/>
        <family val="2"/>
        <charset val="1"/>
      </font>
      <fill>
        <patternFill>
          <bgColor rgb="FFFF00FF"/>
        </patternFill>
      </fill>
    </dxf>
    <dxf>
      <font>
        <sz val="10"/>
        <name val="Arial"/>
        <family val="2"/>
        <charset val="1"/>
      </font>
      <fill>
        <patternFill>
          <bgColor rgb="FFFFFF00"/>
        </patternFill>
      </fill>
    </dxf>
    <dxf>
      <font>
        <sz val="10"/>
        <name val="Arial"/>
        <family val="2"/>
        <charset val="1"/>
      </font>
      <fill>
        <patternFill>
          <bgColor rgb="FFFFFF00"/>
        </patternFill>
      </fill>
    </dxf>
    <dxf>
      <font>
        <sz val="10"/>
        <name val="Arial"/>
        <family val="2"/>
        <charset val="1"/>
      </font>
      <fill>
        <patternFill>
          <bgColor rgb="FFFF00FF"/>
        </patternFill>
      </fill>
    </dxf>
    <dxf>
      <font>
        <sz val="10"/>
        <name val="Arial"/>
        <family val="2"/>
        <charset val="1"/>
      </font>
      <fill>
        <patternFill>
          <bgColor rgb="FFFFFF00"/>
        </patternFill>
      </fill>
    </dxf>
    <dxf>
      <font>
        <sz val="10"/>
        <name val="Arial"/>
        <family val="2"/>
        <charset val="1"/>
      </font>
      <fill>
        <patternFill>
          <bgColor rgb="FFFF00FF"/>
        </patternFill>
      </fill>
    </dxf>
    <dxf>
      <font>
        <sz val="10"/>
        <name val="Arial"/>
        <family val="2"/>
        <charset val="1"/>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18</xdr:col>
      <xdr:colOff>236220</xdr:colOff>
      <xdr:row>43</xdr:row>
      <xdr:rowOff>15240</xdr:rowOff>
    </xdr:to>
    <xdr:sp macro="" textlink="">
      <xdr:nvSpPr>
        <xdr:cNvPr id="4270" name="shapetype_202" hidden="1">
          <a:extLst>
            <a:ext uri="{FF2B5EF4-FFF2-40B4-BE49-F238E27FC236}">
              <a16:creationId xmlns:a16="http://schemas.microsoft.com/office/drawing/2014/main" id="{94758610-9D23-46DB-924D-222CAB200601}"/>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4268" name="shapetype_202" hidden="1">
          <a:extLst>
            <a:ext uri="{FF2B5EF4-FFF2-40B4-BE49-F238E27FC236}">
              <a16:creationId xmlns:a16="http://schemas.microsoft.com/office/drawing/2014/main" id="{7B88C80F-63D4-4C28-A24E-3F137524FA69}"/>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4266" name="shapetype_202" hidden="1">
          <a:extLst>
            <a:ext uri="{FF2B5EF4-FFF2-40B4-BE49-F238E27FC236}">
              <a16:creationId xmlns:a16="http://schemas.microsoft.com/office/drawing/2014/main" id="{EA661084-0881-4F40-8D47-4EAE4760E782}"/>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4264" name="shapetype_202" hidden="1">
          <a:extLst>
            <a:ext uri="{FF2B5EF4-FFF2-40B4-BE49-F238E27FC236}">
              <a16:creationId xmlns:a16="http://schemas.microsoft.com/office/drawing/2014/main" id="{B8AB8918-2B26-4104-9F1A-AEA23C2E096B}"/>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4262" name="shapetype_202" hidden="1">
          <a:extLst>
            <a:ext uri="{FF2B5EF4-FFF2-40B4-BE49-F238E27FC236}">
              <a16:creationId xmlns:a16="http://schemas.microsoft.com/office/drawing/2014/main" id="{6EF85205-B38C-41E0-90F5-6790EB6B7647}"/>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4260" name="shapetype_202" hidden="1">
          <a:extLst>
            <a:ext uri="{FF2B5EF4-FFF2-40B4-BE49-F238E27FC236}">
              <a16:creationId xmlns:a16="http://schemas.microsoft.com/office/drawing/2014/main" id="{1AE2F2D7-28C7-4288-8BA0-81B25DD2415E}"/>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4258" name="shapetype_202" hidden="1">
          <a:extLst>
            <a:ext uri="{FF2B5EF4-FFF2-40B4-BE49-F238E27FC236}">
              <a16:creationId xmlns:a16="http://schemas.microsoft.com/office/drawing/2014/main" id="{859319F8-0651-4A84-BA53-63843162E7A7}"/>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4256" name="shapetype_202" hidden="1">
          <a:extLst>
            <a:ext uri="{FF2B5EF4-FFF2-40B4-BE49-F238E27FC236}">
              <a16:creationId xmlns:a16="http://schemas.microsoft.com/office/drawing/2014/main" id="{BD81AB85-9CED-4DAC-BBD5-98DE6ED1DFA7}"/>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4254" name="shapetype_202" hidden="1">
          <a:extLst>
            <a:ext uri="{FF2B5EF4-FFF2-40B4-BE49-F238E27FC236}">
              <a16:creationId xmlns:a16="http://schemas.microsoft.com/office/drawing/2014/main" id="{57143F43-7E43-4970-AE6E-D55C705001AB}"/>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4252" name="shapetype_202" hidden="1">
          <a:extLst>
            <a:ext uri="{FF2B5EF4-FFF2-40B4-BE49-F238E27FC236}">
              <a16:creationId xmlns:a16="http://schemas.microsoft.com/office/drawing/2014/main" id="{E929D1A4-84FA-43D2-B23F-1E6399A6EE2B}"/>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4250" name="shapetype_202" hidden="1">
          <a:extLst>
            <a:ext uri="{FF2B5EF4-FFF2-40B4-BE49-F238E27FC236}">
              <a16:creationId xmlns:a16="http://schemas.microsoft.com/office/drawing/2014/main" id="{E9F37E3A-B3A3-4AFC-B789-0A5290D807A9}"/>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4248" name="shapetype_202" hidden="1">
          <a:extLst>
            <a:ext uri="{FF2B5EF4-FFF2-40B4-BE49-F238E27FC236}">
              <a16:creationId xmlns:a16="http://schemas.microsoft.com/office/drawing/2014/main" id="{2D130F19-5A3C-47B8-BCE3-DCEBBA73596B}"/>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4246" name="shapetype_202" hidden="1">
          <a:extLst>
            <a:ext uri="{FF2B5EF4-FFF2-40B4-BE49-F238E27FC236}">
              <a16:creationId xmlns:a16="http://schemas.microsoft.com/office/drawing/2014/main" id="{04540A72-5CE4-440F-A6CE-EB17F26A5ED9}"/>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4244" name="shapetype_202" hidden="1">
          <a:extLst>
            <a:ext uri="{FF2B5EF4-FFF2-40B4-BE49-F238E27FC236}">
              <a16:creationId xmlns:a16="http://schemas.microsoft.com/office/drawing/2014/main" id="{6D209DDD-243D-4D99-BD08-3C5F162A96C8}"/>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4242" name="shapetype_202" hidden="1">
          <a:extLst>
            <a:ext uri="{FF2B5EF4-FFF2-40B4-BE49-F238E27FC236}">
              <a16:creationId xmlns:a16="http://schemas.microsoft.com/office/drawing/2014/main" id="{D077FBBB-651E-4BC6-8C41-6618C6A2B57A}"/>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4240" name="shapetype_202" hidden="1">
          <a:extLst>
            <a:ext uri="{FF2B5EF4-FFF2-40B4-BE49-F238E27FC236}">
              <a16:creationId xmlns:a16="http://schemas.microsoft.com/office/drawing/2014/main" id="{714EA41F-21A8-4DC5-BE55-4C1548B39226}"/>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4238" name="shapetype_202" hidden="1">
          <a:extLst>
            <a:ext uri="{FF2B5EF4-FFF2-40B4-BE49-F238E27FC236}">
              <a16:creationId xmlns:a16="http://schemas.microsoft.com/office/drawing/2014/main" id="{EA5771D9-39FB-4058-9D01-4F5B555F0ADA}"/>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4236" name="shapetype_202" hidden="1">
          <a:extLst>
            <a:ext uri="{FF2B5EF4-FFF2-40B4-BE49-F238E27FC236}">
              <a16:creationId xmlns:a16="http://schemas.microsoft.com/office/drawing/2014/main" id="{33F81A9C-13D3-49A8-B070-4C9491A921D2}"/>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4234" name="shapetype_202" hidden="1">
          <a:extLst>
            <a:ext uri="{FF2B5EF4-FFF2-40B4-BE49-F238E27FC236}">
              <a16:creationId xmlns:a16="http://schemas.microsoft.com/office/drawing/2014/main" id="{6DE53A7C-6474-4278-9B0F-D8FD06DDF90D}"/>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4232" name="shapetype_202" hidden="1">
          <a:extLst>
            <a:ext uri="{FF2B5EF4-FFF2-40B4-BE49-F238E27FC236}">
              <a16:creationId xmlns:a16="http://schemas.microsoft.com/office/drawing/2014/main" id="{73DC252E-0E2E-4C7A-AE19-BB5DCC661ED6}"/>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4230" name="shapetype_202" hidden="1">
          <a:extLst>
            <a:ext uri="{FF2B5EF4-FFF2-40B4-BE49-F238E27FC236}">
              <a16:creationId xmlns:a16="http://schemas.microsoft.com/office/drawing/2014/main" id="{0EE756F9-A859-4285-A3EB-D5E83F09CAA2}"/>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4228" name="shapetype_202" hidden="1">
          <a:extLst>
            <a:ext uri="{FF2B5EF4-FFF2-40B4-BE49-F238E27FC236}">
              <a16:creationId xmlns:a16="http://schemas.microsoft.com/office/drawing/2014/main" id="{BA13A5A7-15DC-49DF-A172-ACFBB6C12B4F}"/>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4226" name="shapetype_202" hidden="1">
          <a:extLst>
            <a:ext uri="{FF2B5EF4-FFF2-40B4-BE49-F238E27FC236}">
              <a16:creationId xmlns:a16="http://schemas.microsoft.com/office/drawing/2014/main" id="{B17094EC-9BF9-4EA3-83E4-D7BACCF905D1}"/>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4224" name="shapetype_202" hidden="1">
          <a:extLst>
            <a:ext uri="{FF2B5EF4-FFF2-40B4-BE49-F238E27FC236}">
              <a16:creationId xmlns:a16="http://schemas.microsoft.com/office/drawing/2014/main" id="{3F8B50A3-A9B0-4413-AE43-46672232EAD2}"/>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4222" name="shapetype_202" hidden="1">
          <a:extLst>
            <a:ext uri="{FF2B5EF4-FFF2-40B4-BE49-F238E27FC236}">
              <a16:creationId xmlns:a16="http://schemas.microsoft.com/office/drawing/2014/main" id="{4D5291F9-26E5-4CCB-884B-F4A6140EA13E}"/>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4220" name="shapetype_202" hidden="1">
          <a:extLst>
            <a:ext uri="{FF2B5EF4-FFF2-40B4-BE49-F238E27FC236}">
              <a16:creationId xmlns:a16="http://schemas.microsoft.com/office/drawing/2014/main" id="{B00C3DB7-5F82-4772-AAF5-498FF0356CDD}"/>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4218" name="shapetype_202" hidden="1">
          <a:extLst>
            <a:ext uri="{FF2B5EF4-FFF2-40B4-BE49-F238E27FC236}">
              <a16:creationId xmlns:a16="http://schemas.microsoft.com/office/drawing/2014/main" id="{F784C851-429D-48B3-BA71-B563CC405E51}"/>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4216" name="shapetype_202" hidden="1">
          <a:extLst>
            <a:ext uri="{FF2B5EF4-FFF2-40B4-BE49-F238E27FC236}">
              <a16:creationId xmlns:a16="http://schemas.microsoft.com/office/drawing/2014/main" id="{6649C947-90CE-47EB-8A31-4E29663E345F}"/>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4214" name="shapetype_202" hidden="1">
          <a:extLst>
            <a:ext uri="{FF2B5EF4-FFF2-40B4-BE49-F238E27FC236}">
              <a16:creationId xmlns:a16="http://schemas.microsoft.com/office/drawing/2014/main" id="{E0C2901B-FBC3-49E1-A139-AEF3749C6E9E}"/>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4212" name="shapetype_202" hidden="1">
          <a:extLst>
            <a:ext uri="{FF2B5EF4-FFF2-40B4-BE49-F238E27FC236}">
              <a16:creationId xmlns:a16="http://schemas.microsoft.com/office/drawing/2014/main" id="{18B8D5A2-5AEC-4504-A717-2C41481C95E5}"/>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4210" name="shapetype_202" hidden="1">
          <a:extLst>
            <a:ext uri="{FF2B5EF4-FFF2-40B4-BE49-F238E27FC236}">
              <a16:creationId xmlns:a16="http://schemas.microsoft.com/office/drawing/2014/main" id="{08C5C96C-C6F3-41FB-AF31-9C79D0F3002B}"/>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4208" name="shapetype_202" hidden="1">
          <a:extLst>
            <a:ext uri="{FF2B5EF4-FFF2-40B4-BE49-F238E27FC236}">
              <a16:creationId xmlns:a16="http://schemas.microsoft.com/office/drawing/2014/main" id="{6F3426EB-4BF2-4F78-9B82-3198FD6CFD3D}"/>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4206" name="shapetype_202" hidden="1">
          <a:extLst>
            <a:ext uri="{FF2B5EF4-FFF2-40B4-BE49-F238E27FC236}">
              <a16:creationId xmlns:a16="http://schemas.microsoft.com/office/drawing/2014/main" id="{DEBC497F-E6BE-4243-9A9B-F81CC47235F6}"/>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4204" name="shapetype_202" hidden="1">
          <a:extLst>
            <a:ext uri="{FF2B5EF4-FFF2-40B4-BE49-F238E27FC236}">
              <a16:creationId xmlns:a16="http://schemas.microsoft.com/office/drawing/2014/main" id="{1020E154-C2B4-4CD3-BEE3-2710845AA211}"/>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4202" name="shapetype_202" hidden="1">
          <a:extLst>
            <a:ext uri="{FF2B5EF4-FFF2-40B4-BE49-F238E27FC236}">
              <a16:creationId xmlns:a16="http://schemas.microsoft.com/office/drawing/2014/main" id="{D071E59C-0410-47F2-A143-2EF669BF566F}"/>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4200" name="shapetype_202" hidden="1">
          <a:extLst>
            <a:ext uri="{FF2B5EF4-FFF2-40B4-BE49-F238E27FC236}">
              <a16:creationId xmlns:a16="http://schemas.microsoft.com/office/drawing/2014/main" id="{2B42D546-114F-4310-8E87-11E87347C27D}"/>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4198" name="shapetype_202" hidden="1">
          <a:extLst>
            <a:ext uri="{FF2B5EF4-FFF2-40B4-BE49-F238E27FC236}">
              <a16:creationId xmlns:a16="http://schemas.microsoft.com/office/drawing/2014/main" id="{6C70629D-224C-403D-9EB8-69D56057D66B}"/>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4196" name="shapetype_202" hidden="1">
          <a:extLst>
            <a:ext uri="{FF2B5EF4-FFF2-40B4-BE49-F238E27FC236}">
              <a16:creationId xmlns:a16="http://schemas.microsoft.com/office/drawing/2014/main" id="{236F4896-9140-4FC5-A872-00836520A4C7}"/>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4194" name="shapetype_202" hidden="1">
          <a:extLst>
            <a:ext uri="{FF2B5EF4-FFF2-40B4-BE49-F238E27FC236}">
              <a16:creationId xmlns:a16="http://schemas.microsoft.com/office/drawing/2014/main" id="{4545080C-ABFD-4D59-860A-A3F00F58C693}"/>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4192" name="shapetype_202" hidden="1">
          <a:extLst>
            <a:ext uri="{FF2B5EF4-FFF2-40B4-BE49-F238E27FC236}">
              <a16:creationId xmlns:a16="http://schemas.microsoft.com/office/drawing/2014/main" id="{0DCB9E2E-F409-4449-B6A5-B458A6023ECB}"/>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4190" name="shapetype_202" hidden="1">
          <a:extLst>
            <a:ext uri="{FF2B5EF4-FFF2-40B4-BE49-F238E27FC236}">
              <a16:creationId xmlns:a16="http://schemas.microsoft.com/office/drawing/2014/main" id="{28C5EC92-6EC4-49A4-BEAC-555331CC2EDC}"/>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4188" name="shapetype_202" hidden="1">
          <a:extLst>
            <a:ext uri="{FF2B5EF4-FFF2-40B4-BE49-F238E27FC236}">
              <a16:creationId xmlns:a16="http://schemas.microsoft.com/office/drawing/2014/main" id="{60958AAE-9494-49AF-8329-69818677E0CB}"/>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4186" name="shapetype_202" hidden="1">
          <a:extLst>
            <a:ext uri="{FF2B5EF4-FFF2-40B4-BE49-F238E27FC236}">
              <a16:creationId xmlns:a16="http://schemas.microsoft.com/office/drawing/2014/main" id="{97F1859D-9F46-4721-A375-1A0DE088E99D}"/>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4184" name="shapetype_202" hidden="1">
          <a:extLst>
            <a:ext uri="{FF2B5EF4-FFF2-40B4-BE49-F238E27FC236}">
              <a16:creationId xmlns:a16="http://schemas.microsoft.com/office/drawing/2014/main" id="{A65599AA-EC8F-49C2-AFA2-1CF0E3B4AFA8}"/>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4182" name="shapetype_202" hidden="1">
          <a:extLst>
            <a:ext uri="{FF2B5EF4-FFF2-40B4-BE49-F238E27FC236}">
              <a16:creationId xmlns:a16="http://schemas.microsoft.com/office/drawing/2014/main" id="{0D56097C-A2C9-474B-833A-C534DB99437F}"/>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4180" name="shapetype_202" hidden="1">
          <a:extLst>
            <a:ext uri="{FF2B5EF4-FFF2-40B4-BE49-F238E27FC236}">
              <a16:creationId xmlns:a16="http://schemas.microsoft.com/office/drawing/2014/main" id="{57C08795-B24A-4B99-990C-D7ECE01BAA3C}"/>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4178" name="shapetype_202" hidden="1">
          <a:extLst>
            <a:ext uri="{FF2B5EF4-FFF2-40B4-BE49-F238E27FC236}">
              <a16:creationId xmlns:a16="http://schemas.microsoft.com/office/drawing/2014/main" id="{8DEC2D0C-400D-42BD-9649-B4E37BAFE7CA}"/>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4176" name="shapetype_202" hidden="1">
          <a:extLst>
            <a:ext uri="{FF2B5EF4-FFF2-40B4-BE49-F238E27FC236}">
              <a16:creationId xmlns:a16="http://schemas.microsoft.com/office/drawing/2014/main" id="{6E09A561-5049-429C-B26B-9F9C0EFEBF0E}"/>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4174" name="shapetype_202" hidden="1">
          <a:extLst>
            <a:ext uri="{FF2B5EF4-FFF2-40B4-BE49-F238E27FC236}">
              <a16:creationId xmlns:a16="http://schemas.microsoft.com/office/drawing/2014/main" id="{094FFA57-C8A4-42D1-9ACF-3E5469219911}"/>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4172" name="shapetype_202" hidden="1">
          <a:extLst>
            <a:ext uri="{FF2B5EF4-FFF2-40B4-BE49-F238E27FC236}">
              <a16:creationId xmlns:a16="http://schemas.microsoft.com/office/drawing/2014/main" id="{43562143-711F-4B5E-99F8-A0A08DE44C81}"/>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4170" name="shapetype_202" hidden="1">
          <a:extLst>
            <a:ext uri="{FF2B5EF4-FFF2-40B4-BE49-F238E27FC236}">
              <a16:creationId xmlns:a16="http://schemas.microsoft.com/office/drawing/2014/main" id="{3FCA5942-DE7E-4487-A51B-7E97EC615579}"/>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4168" name="shapetype_202" hidden="1">
          <a:extLst>
            <a:ext uri="{FF2B5EF4-FFF2-40B4-BE49-F238E27FC236}">
              <a16:creationId xmlns:a16="http://schemas.microsoft.com/office/drawing/2014/main" id="{6388CC3C-3124-4105-93A1-98DDD94D001D}"/>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4166" name="shapetype_202" hidden="1">
          <a:extLst>
            <a:ext uri="{FF2B5EF4-FFF2-40B4-BE49-F238E27FC236}">
              <a16:creationId xmlns:a16="http://schemas.microsoft.com/office/drawing/2014/main" id="{8E6D1B95-62FC-4CE1-B7DD-F5DA992866A2}"/>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4164" name="shapetype_202" hidden="1">
          <a:extLst>
            <a:ext uri="{FF2B5EF4-FFF2-40B4-BE49-F238E27FC236}">
              <a16:creationId xmlns:a16="http://schemas.microsoft.com/office/drawing/2014/main" id="{7D1CCF80-7517-454D-8C54-8606614232C1}"/>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4162" name="shapetype_202" hidden="1">
          <a:extLst>
            <a:ext uri="{FF2B5EF4-FFF2-40B4-BE49-F238E27FC236}">
              <a16:creationId xmlns:a16="http://schemas.microsoft.com/office/drawing/2014/main" id="{9D49E58C-DFBE-4EED-BCF8-E0297542E84A}"/>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4160" name="shapetype_202" hidden="1">
          <a:extLst>
            <a:ext uri="{FF2B5EF4-FFF2-40B4-BE49-F238E27FC236}">
              <a16:creationId xmlns:a16="http://schemas.microsoft.com/office/drawing/2014/main" id="{605B155C-2A0A-43D1-A144-BD6D6D7D62B1}"/>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4158" name="shapetype_202" hidden="1">
          <a:extLst>
            <a:ext uri="{FF2B5EF4-FFF2-40B4-BE49-F238E27FC236}">
              <a16:creationId xmlns:a16="http://schemas.microsoft.com/office/drawing/2014/main" id="{B41980E3-4399-4475-8CB3-A7F0CE50060A}"/>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4156" name="shapetype_202" hidden="1">
          <a:extLst>
            <a:ext uri="{FF2B5EF4-FFF2-40B4-BE49-F238E27FC236}">
              <a16:creationId xmlns:a16="http://schemas.microsoft.com/office/drawing/2014/main" id="{3B2862E5-1B35-4B6B-A1AB-2D417A15D054}"/>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4154" name="shapetype_202" hidden="1">
          <a:extLst>
            <a:ext uri="{FF2B5EF4-FFF2-40B4-BE49-F238E27FC236}">
              <a16:creationId xmlns:a16="http://schemas.microsoft.com/office/drawing/2014/main" id="{68688293-3BDD-470D-A46E-9724B7328370}"/>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4152" name="shapetype_202" hidden="1">
          <a:extLst>
            <a:ext uri="{FF2B5EF4-FFF2-40B4-BE49-F238E27FC236}">
              <a16:creationId xmlns:a16="http://schemas.microsoft.com/office/drawing/2014/main" id="{F84C2C61-4E0E-4436-91D3-AD4AE2100FD4}"/>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4150" name="shapetype_202" hidden="1">
          <a:extLst>
            <a:ext uri="{FF2B5EF4-FFF2-40B4-BE49-F238E27FC236}">
              <a16:creationId xmlns:a16="http://schemas.microsoft.com/office/drawing/2014/main" id="{71114532-3384-413B-86AA-6E3E4D28C346}"/>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4148" name="shapetype_202" hidden="1">
          <a:extLst>
            <a:ext uri="{FF2B5EF4-FFF2-40B4-BE49-F238E27FC236}">
              <a16:creationId xmlns:a16="http://schemas.microsoft.com/office/drawing/2014/main" id="{A9B76C21-E916-4A6B-B532-6BDFFD680B6C}"/>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4146" name="shapetype_202" hidden="1">
          <a:extLst>
            <a:ext uri="{FF2B5EF4-FFF2-40B4-BE49-F238E27FC236}">
              <a16:creationId xmlns:a16="http://schemas.microsoft.com/office/drawing/2014/main" id="{56BC8C19-9F4F-493D-8653-C297954117F5}"/>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4144" name="shapetype_202" hidden="1">
          <a:extLst>
            <a:ext uri="{FF2B5EF4-FFF2-40B4-BE49-F238E27FC236}">
              <a16:creationId xmlns:a16="http://schemas.microsoft.com/office/drawing/2014/main" id="{F56EC41A-2BC4-4BF9-98D5-742E8FBEDD21}"/>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4142" name="shapetype_202" hidden="1">
          <a:extLst>
            <a:ext uri="{FF2B5EF4-FFF2-40B4-BE49-F238E27FC236}">
              <a16:creationId xmlns:a16="http://schemas.microsoft.com/office/drawing/2014/main" id="{8931A4EF-6B85-4DE9-84DB-BF08A2774890}"/>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4140" name="shapetype_202" hidden="1">
          <a:extLst>
            <a:ext uri="{FF2B5EF4-FFF2-40B4-BE49-F238E27FC236}">
              <a16:creationId xmlns:a16="http://schemas.microsoft.com/office/drawing/2014/main" id="{77175349-EDDD-424F-9795-AF24920E680B}"/>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4138" name="shapetype_202" hidden="1">
          <a:extLst>
            <a:ext uri="{FF2B5EF4-FFF2-40B4-BE49-F238E27FC236}">
              <a16:creationId xmlns:a16="http://schemas.microsoft.com/office/drawing/2014/main" id="{EF17D409-252F-4DD2-B8A0-750140E37040}"/>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4136" name="shapetype_202" hidden="1">
          <a:extLst>
            <a:ext uri="{FF2B5EF4-FFF2-40B4-BE49-F238E27FC236}">
              <a16:creationId xmlns:a16="http://schemas.microsoft.com/office/drawing/2014/main" id="{FBEF9885-009E-4B78-8317-77D1E29BCAE9}"/>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4134" name="shapetype_202" hidden="1">
          <a:extLst>
            <a:ext uri="{FF2B5EF4-FFF2-40B4-BE49-F238E27FC236}">
              <a16:creationId xmlns:a16="http://schemas.microsoft.com/office/drawing/2014/main" id="{C24740E6-5AF7-4F60-9E04-ED1B44ABF2E6}"/>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4132" name="shapetype_202" hidden="1">
          <a:extLst>
            <a:ext uri="{FF2B5EF4-FFF2-40B4-BE49-F238E27FC236}">
              <a16:creationId xmlns:a16="http://schemas.microsoft.com/office/drawing/2014/main" id="{A99C1AF3-14F8-4C10-A690-9F1E2219A33D}"/>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4130" name="shapetype_202" hidden="1">
          <a:extLst>
            <a:ext uri="{FF2B5EF4-FFF2-40B4-BE49-F238E27FC236}">
              <a16:creationId xmlns:a16="http://schemas.microsoft.com/office/drawing/2014/main" id="{6FB82746-77D8-48AA-A4A6-0E68BEE234BB}"/>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4128" name="shapetype_202" hidden="1">
          <a:extLst>
            <a:ext uri="{FF2B5EF4-FFF2-40B4-BE49-F238E27FC236}">
              <a16:creationId xmlns:a16="http://schemas.microsoft.com/office/drawing/2014/main" id="{B11DE6E8-875B-48A0-89E6-6951B4026540}"/>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4126" name="shapetype_202" hidden="1">
          <a:extLst>
            <a:ext uri="{FF2B5EF4-FFF2-40B4-BE49-F238E27FC236}">
              <a16:creationId xmlns:a16="http://schemas.microsoft.com/office/drawing/2014/main" id="{909C99AF-D90A-46DC-99F2-51ECF427F1EB}"/>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4124" name="shapetype_202" hidden="1">
          <a:extLst>
            <a:ext uri="{FF2B5EF4-FFF2-40B4-BE49-F238E27FC236}">
              <a16:creationId xmlns:a16="http://schemas.microsoft.com/office/drawing/2014/main" id="{A09C3E9D-B08A-4EC3-BF63-DB11E13A171D}"/>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4122" name="shapetype_202" hidden="1">
          <a:extLst>
            <a:ext uri="{FF2B5EF4-FFF2-40B4-BE49-F238E27FC236}">
              <a16:creationId xmlns:a16="http://schemas.microsoft.com/office/drawing/2014/main" id="{3F1BC756-B283-4E49-A305-32AECC0E5120}"/>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4120" name="shapetype_202" hidden="1">
          <a:extLst>
            <a:ext uri="{FF2B5EF4-FFF2-40B4-BE49-F238E27FC236}">
              <a16:creationId xmlns:a16="http://schemas.microsoft.com/office/drawing/2014/main" id="{FAFC731F-2275-4220-A781-7DE2214F5F40}"/>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4118" name="shapetype_202" hidden="1">
          <a:extLst>
            <a:ext uri="{FF2B5EF4-FFF2-40B4-BE49-F238E27FC236}">
              <a16:creationId xmlns:a16="http://schemas.microsoft.com/office/drawing/2014/main" id="{7C92297E-0FD5-4B79-8A71-E498446573C6}"/>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4116" name="shapetype_202" hidden="1">
          <a:extLst>
            <a:ext uri="{FF2B5EF4-FFF2-40B4-BE49-F238E27FC236}">
              <a16:creationId xmlns:a16="http://schemas.microsoft.com/office/drawing/2014/main" id="{DAA465DF-BACE-414B-B567-97D164DACBF8}"/>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4114" name="shapetype_202" hidden="1">
          <a:extLst>
            <a:ext uri="{FF2B5EF4-FFF2-40B4-BE49-F238E27FC236}">
              <a16:creationId xmlns:a16="http://schemas.microsoft.com/office/drawing/2014/main" id="{A638EEE5-9E44-43C4-9E82-29E100309375}"/>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4112" name="shapetype_202" hidden="1">
          <a:extLst>
            <a:ext uri="{FF2B5EF4-FFF2-40B4-BE49-F238E27FC236}">
              <a16:creationId xmlns:a16="http://schemas.microsoft.com/office/drawing/2014/main" id="{BEDA7D80-6F85-4FA4-A7CF-AA64797E5781}"/>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4110" name="shapetype_202" hidden="1">
          <a:extLst>
            <a:ext uri="{FF2B5EF4-FFF2-40B4-BE49-F238E27FC236}">
              <a16:creationId xmlns:a16="http://schemas.microsoft.com/office/drawing/2014/main" id="{F203A9DB-5046-47DC-B99C-89A1A0005CC3}"/>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4108" name="shapetype_202" hidden="1">
          <a:extLst>
            <a:ext uri="{FF2B5EF4-FFF2-40B4-BE49-F238E27FC236}">
              <a16:creationId xmlns:a16="http://schemas.microsoft.com/office/drawing/2014/main" id="{BC61D9AC-2991-4534-9308-5CFA955D203D}"/>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4106" name="shapetype_202" hidden="1">
          <a:extLst>
            <a:ext uri="{FF2B5EF4-FFF2-40B4-BE49-F238E27FC236}">
              <a16:creationId xmlns:a16="http://schemas.microsoft.com/office/drawing/2014/main" id="{203F1E8B-CD21-43FF-9E21-7479DE5B0E65}"/>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4104" name="shapetype_202" hidden="1">
          <a:extLst>
            <a:ext uri="{FF2B5EF4-FFF2-40B4-BE49-F238E27FC236}">
              <a16:creationId xmlns:a16="http://schemas.microsoft.com/office/drawing/2014/main" id="{77C4ED8D-22C6-4B37-8CBC-E7CCBA255B6D}"/>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4102" name="shapetype_202" hidden="1">
          <a:extLst>
            <a:ext uri="{FF2B5EF4-FFF2-40B4-BE49-F238E27FC236}">
              <a16:creationId xmlns:a16="http://schemas.microsoft.com/office/drawing/2014/main" id="{9DD15925-BFA4-4ABB-815C-E9B1275EB5DC}"/>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4100" name="shapetype_202" hidden="1">
          <a:extLst>
            <a:ext uri="{FF2B5EF4-FFF2-40B4-BE49-F238E27FC236}">
              <a16:creationId xmlns:a16="http://schemas.microsoft.com/office/drawing/2014/main" id="{AC200DBD-2487-4F62-8DE4-1B5EE4011657}"/>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4098" name="shapetype_202" hidden="1">
          <a:extLst>
            <a:ext uri="{FF2B5EF4-FFF2-40B4-BE49-F238E27FC236}">
              <a16:creationId xmlns:a16="http://schemas.microsoft.com/office/drawing/2014/main" id="{64CE74C8-7F73-447A-951C-9AECFDE6317C}"/>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4096" name="shapetype_202" hidden="1">
          <a:extLst>
            <a:ext uri="{FF2B5EF4-FFF2-40B4-BE49-F238E27FC236}">
              <a16:creationId xmlns:a16="http://schemas.microsoft.com/office/drawing/2014/main" id="{B8B846E1-6C8A-4F73-A8C3-73194744F076}"/>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4094" name="shapetype_202" hidden="1">
          <a:extLst>
            <a:ext uri="{FF2B5EF4-FFF2-40B4-BE49-F238E27FC236}">
              <a16:creationId xmlns:a16="http://schemas.microsoft.com/office/drawing/2014/main" id="{291617F4-9315-45D1-AB34-E45893BBC5EE}"/>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4092" name="shapetype_202" hidden="1">
          <a:extLst>
            <a:ext uri="{FF2B5EF4-FFF2-40B4-BE49-F238E27FC236}">
              <a16:creationId xmlns:a16="http://schemas.microsoft.com/office/drawing/2014/main" id="{AF9A5214-4634-434F-929F-EBDC15324A67}"/>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4090" name="shapetype_202" hidden="1">
          <a:extLst>
            <a:ext uri="{FF2B5EF4-FFF2-40B4-BE49-F238E27FC236}">
              <a16:creationId xmlns:a16="http://schemas.microsoft.com/office/drawing/2014/main" id="{0B2F3AB7-6F4B-4335-90FA-A061C121D320}"/>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4088" name="shapetype_202" hidden="1">
          <a:extLst>
            <a:ext uri="{FF2B5EF4-FFF2-40B4-BE49-F238E27FC236}">
              <a16:creationId xmlns:a16="http://schemas.microsoft.com/office/drawing/2014/main" id="{B33BB36F-6FC4-4EAB-B1FF-633FE93235D3}"/>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4086" name="shapetype_202" hidden="1">
          <a:extLst>
            <a:ext uri="{FF2B5EF4-FFF2-40B4-BE49-F238E27FC236}">
              <a16:creationId xmlns:a16="http://schemas.microsoft.com/office/drawing/2014/main" id="{F1DB5EB5-7722-4A21-8552-F0EB74BF31FC}"/>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4084" name="shapetype_202" hidden="1">
          <a:extLst>
            <a:ext uri="{FF2B5EF4-FFF2-40B4-BE49-F238E27FC236}">
              <a16:creationId xmlns:a16="http://schemas.microsoft.com/office/drawing/2014/main" id="{9F208F91-96BA-4048-9F91-693D82036D68}"/>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4082" name="shapetype_202" hidden="1">
          <a:extLst>
            <a:ext uri="{FF2B5EF4-FFF2-40B4-BE49-F238E27FC236}">
              <a16:creationId xmlns:a16="http://schemas.microsoft.com/office/drawing/2014/main" id="{CA750612-380C-4D04-8D75-753BBEAEB451}"/>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4080" name="shapetype_202" hidden="1">
          <a:extLst>
            <a:ext uri="{FF2B5EF4-FFF2-40B4-BE49-F238E27FC236}">
              <a16:creationId xmlns:a16="http://schemas.microsoft.com/office/drawing/2014/main" id="{5FEE2045-C67C-435B-AC67-80DA7AEC0D04}"/>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4078" name="shapetype_202" hidden="1">
          <a:extLst>
            <a:ext uri="{FF2B5EF4-FFF2-40B4-BE49-F238E27FC236}">
              <a16:creationId xmlns:a16="http://schemas.microsoft.com/office/drawing/2014/main" id="{41571CC8-29DA-42B9-8E96-104FE82B034D}"/>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4076" name="shapetype_202" hidden="1">
          <a:extLst>
            <a:ext uri="{FF2B5EF4-FFF2-40B4-BE49-F238E27FC236}">
              <a16:creationId xmlns:a16="http://schemas.microsoft.com/office/drawing/2014/main" id="{65C7E2A3-4E38-4118-A821-E20658C9ADA0}"/>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4074" name="shapetype_202" hidden="1">
          <a:extLst>
            <a:ext uri="{FF2B5EF4-FFF2-40B4-BE49-F238E27FC236}">
              <a16:creationId xmlns:a16="http://schemas.microsoft.com/office/drawing/2014/main" id="{21E19FC4-BDB8-46B7-8CA2-30811CE84EE6}"/>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4072" name="shapetype_202" hidden="1">
          <a:extLst>
            <a:ext uri="{FF2B5EF4-FFF2-40B4-BE49-F238E27FC236}">
              <a16:creationId xmlns:a16="http://schemas.microsoft.com/office/drawing/2014/main" id="{F9C45DD5-2DCF-4FD1-9BC2-4CB646F2EF2C}"/>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4070" name="shapetype_202" hidden="1">
          <a:extLst>
            <a:ext uri="{FF2B5EF4-FFF2-40B4-BE49-F238E27FC236}">
              <a16:creationId xmlns:a16="http://schemas.microsoft.com/office/drawing/2014/main" id="{5C79FA33-9730-4A60-A8C9-40D56C3A4E51}"/>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4068" name="shapetype_202" hidden="1">
          <a:extLst>
            <a:ext uri="{FF2B5EF4-FFF2-40B4-BE49-F238E27FC236}">
              <a16:creationId xmlns:a16="http://schemas.microsoft.com/office/drawing/2014/main" id="{8BC8B74A-7A19-45C7-83BB-3FAAF6AEF5B5}"/>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4066" name="shapetype_202" hidden="1">
          <a:extLst>
            <a:ext uri="{FF2B5EF4-FFF2-40B4-BE49-F238E27FC236}">
              <a16:creationId xmlns:a16="http://schemas.microsoft.com/office/drawing/2014/main" id="{2AB84471-7FFD-4E36-BFF4-52A1AD7CDB39}"/>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4064" name="shapetype_202" hidden="1">
          <a:extLst>
            <a:ext uri="{FF2B5EF4-FFF2-40B4-BE49-F238E27FC236}">
              <a16:creationId xmlns:a16="http://schemas.microsoft.com/office/drawing/2014/main" id="{2BDAD513-FEC9-4F00-B6A5-799D4B377013}"/>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4062" name="shapetype_202" hidden="1">
          <a:extLst>
            <a:ext uri="{FF2B5EF4-FFF2-40B4-BE49-F238E27FC236}">
              <a16:creationId xmlns:a16="http://schemas.microsoft.com/office/drawing/2014/main" id="{DCFA8A2B-3281-4FBF-8A25-C5C0365571D0}"/>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4060" name="shapetype_202" hidden="1">
          <a:extLst>
            <a:ext uri="{FF2B5EF4-FFF2-40B4-BE49-F238E27FC236}">
              <a16:creationId xmlns:a16="http://schemas.microsoft.com/office/drawing/2014/main" id="{7EFE9B15-BE6C-4E46-9C9B-D28F0D8B72C9}"/>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4058" name="shapetype_202" hidden="1">
          <a:extLst>
            <a:ext uri="{FF2B5EF4-FFF2-40B4-BE49-F238E27FC236}">
              <a16:creationId xmlns:a16="http://schemas.microsoft.com/office/drawing/2014/main" id="{0DAF18F5-18B6-4AC0-B7CE-006F7822F1D5}"/>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4056" name="shapetype_202" hidden="1">
          <a:extLst>
            <a:ext uri="{FF2B5EF4-FFF2-40B4-BE49-F238E27FC236}">
              <a16:creationId xmlns:a16="http://schemas.microsoft.com/office/drawing/2014/main" id="{5D9B247E-EFD4-4801-882F-B132A196D44D}"/>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4054" name="shapetype_202" hidden="1">
          <a:extLst>
            <a:ext uri="{FF2B5EF4-FFF2-40B4-BE49-F238E27FC236}">
              <a16:creationId xmlns:a16="http://schemas.microsoft.com/office/drawing/2014/main" id="{59137B38-917E-43D8-804E-A02F90AF129F}"/>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4052" name="shapetype_202" hidden="1">
          <a:extLst>
            <a:ext uri="{FF2B5EF4-FFF2-40B4-BE49-F238E27FC236}">
              <a16:creationId xmlns:a16="http://schemas.microsoft.com/office/drawing/2014/main" id="{2F90FECD-3DF9-4A11-B3EB-4A3743F01839}"/>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4050" name="shapetype_202" hidden="1">
          <a:extLst>
            <a:ext uri="{FF2B5EF4-FFF2-40B4-BE49-F238E27FC236}">
              <a16:creationId xmlns:a16="http://schemas.microsoft.com/office/drawing/2014/main" id="{2905BBCC-614F-415E-B858-71A1BD929E5C}"/>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4048" name="shapetype_202" hidden="1">
          <a:extLst>
            <a:ext uri="{FF2B5EF4-FFF2-40B4-BE49-F238E27FC236}">
              <a16:creationId xmlns:a16="http://schemas.microsoft.com/office/drawing/2014/main" id="{37510944-D7DF-4CA2-9B90-A88670F4B3C7}"/>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4046" name="shapetype_202" hidden="1">
          <a:extLst>
            <a:ext uri="{FF2B5EF4-FFF2-40B4-BE49-F238E27FC236}">
              <a16:creationId xmlns:a16="http://schemas.microsoft.com/office/drawing/2014/main" id="{08F16BD9-4ECB-4DCB-910E-4870C1447D7A}"/>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4044" name="shapetype_202" hidden="1">
          <a:extLst>
            <a:ext uri="{FF2B5EF4-FFF2-40B4-BE49-F238E27FC236}">
              <a16:creationId xmlns:a16="http://schemas.microsoft.com/office/drawing/2014/main" id="{8D1C6BC2-E987-4053-A603-7AD3F94B1C5A}"/>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4042" name="shapetype_202" hidden="1">
          <a:extLst>
            <a:ext uri="{FF2B5EF4-FFF2-40B4-BE49-F238E27FC236}">
              <a16:creationId xmlns:a16="http://schemas.microsoft.com/office/drawing/2014/main" id="{F7346CE4-6A97-499F-9DF8-62FCD7753E07}"/>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4040" name="shapetype_202" hidden="1">
          <a:extLst>
            <a:ext uri="{FF2B5EF4-FFF2-40B4-BE49-F238E27FC236}">
              <a16:creationId xmlns:a16="http://schemas.microsoft.com/office/drawing/2014/main" id="{C4AC243F-FC60-4C04-83A0-1CFD5C3D14AF}"/>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4038" name="shapetype_202" hidden="1">
          <a:extLst>
            <a:ext uri="{FF2B5EF4-FFF2-40B4-BE49-F238E27FC236}">
              <a16:creationId xmlns:a16="http://schemas.microsoft.com/office/drawing/2014/main" id="{4ADA8F0E-09B2-469C-8661-A9548B5DD4B5}"/>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4036" name="shapetype_202" hidden="1">
          <a:extLst>
            <a:ext uri="{FF2B5EF4-FFF2-40B4-BE49-F238E27FC236}">
              <a16:creationId xmlns:a16="http://schemas.microsoft.com/office/drawing/2014/main" id="{C3CADC67-4874-4BEC-A75C-80ABA39A5271}"/>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4034" name="shapetype_202" hidden="1">
          <a:extLst>
            <a:ext uri="{FF2B5EF4-FFF2-40B4-BE49-F238E27FC236}">
              <a16:creationId xmlns:a16="http://schemas.microsoft.com/office/drawing/2014/main" id="{1C478F41-90DB-4767-AA9F-5C6C43183A89}"/>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4032" name="shapetype_202" hidden="1">
          <a:extLst>
            <a:ext uri="{FF2B5EF4-FFF2-40B4-BE49-F238E27FC236}">
              <a16:creationId xmlns:a16="http://schemas.microsoft.com/office/drawing/2014/main" id="{50403E13-65E3-4C7C-A41A-874612266BFB}"/>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4030" name="shapetype_202" hidden="1">
          <a:extLst>
            <a:ext uri="{FF2B5EF4-FFF2-40B4-BE49-F238E27FC236}">
              <a16:creationId xmlns:a16="http://schemas.microsoft.com/office/drawing/2014/main" id="{8D604DA0-C08B-4152-A429-58583B5138A7}"/>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4028" name="shapetype_202" hidden="1">
          <a:extLst>
            <a:ext uri="{FF2B5EF4-FFF2-40B4-BE49-F238E27FC236}">
              <a16:creationId xmlns:a16="http://schemas.microsoft.com/office/drawing/2014/main" id="{42A3C636-1958-4071-8787-9FCEBDF6F3E2}"/>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4026" name="shapetype_202" hidden="1">
          <a:extLst>
            <a:ext uri="{FF2B5EF4-FFF2-40B4-BE49-F238E27FC236}">
              <a16:creationId xmlns:a16="http://schemas.microsoft.com/office/drawing/2014/main" id="{BC8E8E7A-A006-448C-B0D4-9F82EDB53FB1}"/>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4024" name="shapetype_202" hidden="1">
          <a:extLst>
            <a:ext uri="{FF2B5EF4-FFF2-40B4-BE49-F238E27FC236}">
              <a16:creationId xmlns:a16="http://schemas.microsoft.com/office/drawing/2014/main" id="{38560074-1E84-4CF0-8004-E0482BE8575F}"/>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4022" name="shapetype_202" hidden="1">
          <a:extLst>
            <a:ext uri="{FF2B5EF4-FFF2-40B4-BE49-F238E27FC236}">
              <a16:creationId xmlns:a16="http://schemas.microsoft.com/office/drawing/2014/main" id="{1DD7406D-9179-45D8-B2B5-3A0BD2A86910}"/>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4020" name="shapetype_202" hidden="1">
          <a:extLst>
            <a:ext uri="{FF2B5EF4-FFF2-40B4-BE49-F238E27FC236}">
              <a16:creationId xmlns:a16="http://schemas.microsoft.com/office/drawing/2014/main" id="{7087464B-4673-4BD8-882A-520AA4EBBBE4}"/>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4018" name="shapetype_202" hidden="1">
          <a:extLst>
            <a:ext uri="{FF2B5EF4-FFF2-40B4-BE49-F238E27FC236}">
              <a16:creationId xmlns:a16="http://schemas.microsoft.com/office/drawing/2014/main" id="{A5073D56-760A-417F-AB30-8DD8141E6FA4}"/>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4016" name="shapetype_202" hidden="1">
          <a:extLst>
            <a:ext uri="{FF2B5EF4-FFF2-40B4-BE49-F238E27FC236}">
              <a16:creationId xmlns:a16="http://schemas.microsoft.com/office/drawing/2014/main" id="{EF1CE563-2662-4521-99D0-D7EF82453ED4}"/>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4014" name="shapetype_202" hidden="1">
          <a:extLst>
            <a:ext uri="{FF2B5EF4-FFF2-40B4-BE49-F238E27FC236}">
              <a16:creationId xmlns:a16="http://schemas.microsoft.com/office/drawing/2014/main" id="{D104C0B5-AAE3-454A-AB41-F0D416A1A9D6}"/>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4012" name="shapetype_202" hidden="1">
          <a:extLst>
            <a:ext uri="{FF2B5EF4-FFF2-40B4-BE49-F238E27FC236}">
              <a16:creationId xmlns:a16="http://schemas.microsoft.com/office/drawing/2014/main" id="{AEF8A221-7D9B-4634-B674-93570A8792F8}"/>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4010" name="shapetype_202" hidden="1">
          <a:extLst>
            <a:ext uri="{FF2B5EF4-FFF2-40B4-BE49-F238E27FC236}">
              <a16:creationId xmlns:a16="http://schemas.microsoft.com/office/drawing/2014/main" id="{4B2BBB0C-8068-4B5B-B870-7941F39A796F}"/>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4008" name="shapetype_202" hidden="1">
          <a:extLst>
            <a:ext uri="{FF2B5EF4-FFF2-40B4-BE49-F238E27FC236}">
              <a16:creationId xmlns:a16="http://schemas.microsoft.com/office/drawing/2014/main" id="{D6A534A3-2CAE-4659-AFC0-27E5790C4939}"/>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4006" name="shapetype_202" hidden="1">
          <a:extLst>
            <a:ext uri="{FF2B5EF4-FFF2-40B4-BE49-F238E27FC236}">
              <a16:creationId xmlns:a16="http://schemas.microsoft.com/office/drawing/2014/main" id="{A3BFE2DA-EE64-45D5-9425-69CC5D0DA208}"/>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4004" name="shapetype_202" hidden="1">
          <a:extLst>
            <a:ext uri="{FF2B5EF4-FFF2-40B4-BE49-F238E27FC236}">
              <a16:creationId xmlns:a16="http://schemas.microsoft.com/office/drawing/2014/main" id="{85236992-FDEA-49E8-8E1D-E7115CED9EEC}"/>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4002" name="shapetype_202" hidden="1">
          <a:extLst>
            <a:ext uri="{FF2B5EF4-FFF2-40B4-BE49-F238E27FC236}">
              <a16:creationId xmlns:a16="http://schemas.microsoft.com/office/drawing/2014/main" id="{2D4D4AA8-A06E-4E1D-B16B-162989361379}"/>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4000" name="shapetype_202" hidden="1">
          <a:extLst>
            <a:ext uri="{FF2B5EF4-FFF2-40B4-BE49-F238E27FC236}">
              <a16:creationId xmlns:a16="http://schemas.microsoft.com/office/drawing/2014/main" id="{70EDB54E-81C2-4C23-9496-A041F3BB6D0B}"/>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3998" name="shapetype_202" hidden="1">
          <a:extLst>
            <a:ext uri="{FF2B5EF4-FFF2-40B4-BE49-F238E27FC236}">
              <a16:creationId xmlns:a16="http://schemas.microsoft.com/office/drawing/2014/main" id="{A7D03BB8-3172-4E1F-A319-40EF87B7BEF6}"/>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3996" name="shapetype_202" hidden="1">
          <a:extLst>
            <a:ext uri="{FF2B5EF4-FFF2-40B4-BE49-F238E27FC236}">
              <a16:creationId xmlns:a16="http://schemas.microsoft.com/office/drawing/2014/main" id="{E8D2E804-1FF0-478B-8784-3C81DEE56BD6}"/>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3994" name="shapetype_202" hidden="1">
          <a:extLst>
            <a:ext uri="{FF2B5EF4-FFF2-40B4-BE49-F238E27FC236}">
              <a16:creationId xmlns:a16="http://schemas.microsoft.com/office/drawing/2014/main" id="{E47C5BDA-CD6D-422A-B0DF-77F995404BC1}"/>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3992" name="shapetype_202" hidden="1">
          <a:extLst>
            <a:ext uri="{FF2B5EF4-FFF2-40B4-BE49-F238E27FC236}">
              <a16:creationId xmlns:a16="http://schemas.microsoft.com/office/drawing/2014/main" id="{9BBD8F37-FC34-43AD-97E4-2388E57AA123}"/>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3990" name="shapetype_202" hidden="1">
          <a:extLst>
            <a:ext uri="{FF2B5EF4-FFF2-40B4-BE49-F238E27FC236}">
              <a16:creationId xmlns:a16="http://schemas.microsoft.com/office/drawing/2014/main" id="{A87D4F3C-1E14-4DD7-A737-444E7F5B9DD7}"/>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3988" name="shapetype_202" hidden="1">
          <a:extLst>
            <a:ext uri="{FF2B5EF4-FFF2-40B4-BE49-F238E27FC236}">
              <a16:creationId xmlns:a16="http://schemas.microsoft.com/office/drawing/2014/main" id="{091695AB-440F-4C34-90AA-90451B15B2D7}"/>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3986" name="shapetype_202" hidden="1">
          <a:extLst>
            <a:ext uri="{FF2B5EF4-FFF2-40B4-BE49-F238E27FC236}">
              <a16:creationId xmlns:a16="http://schemas.microsoft.com/office/drawing/2014/main" id="{BE9968CB-A4CC-44C9-B285-F60E7600741A}"/>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3984" name="shapetype_202" hidden="1">
          <a:extLst>
            <a:ext uri="{FF2B5EF4-FFF2-40B4-BE49-F238E27FC236}">
              <a16:creationId xmlns:a16="http://schemas.microsoft.com/office/drawing/2014/main" id="{6625AF44-5477-4DBA-8AF9-80ACCF4C935D}"/>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3982" name="shapetype_202" hidden="1">
          <a:extLst>
            <a:ext uri="{FF2B5EF4-FFF2-40B4-BE49-F238E27FC236}">
              <a16:creationId xmlns:a16="http://schemas.microsoft.com/office/drawing/2014/main" id="{B16C38D5-9FBF-4BA9-9CC1-E8F300E1FD3D}"/>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3980" name="shapetype_202" hidden="1">
          <a:extLst>
            <a:ext uri="{FF2B5EF4-FFF2-40B4-BE49-F238E27FC236}">
              <a16:creationId xmlns:a16="http://schemas.microsoft.com/office/drawing/2014/main" id="{FD20D8DD-9384-40DD-9AA2-6448F48D335F}"/>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3978" name="shapetype_202" hidden="1">
          <a:extLst>
            <a:ext uri="{FF2B5EF4-FFF2-40B4-BE49-F238E27FC236}">
              <a16:creationId xmlns:a16="http://schemas.microsoft.com/office/drawing/2014/main" id="{C715DE4B-CCC4-413B-AD8D-4CF08588DC1D}"/>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3976" name="shapetype_202" hidden="1">
          <a:extLst>
            <a:ext uri="{FF2B5EF4-FFF2-40B4-BE49-F238E27FC236}">
              <a16:creationId xmlns:a16="http://schemas.microsoft.com/office/drawing/2014/main" id="{C9C55C63-33F4-4257-9888-520445EBE193}"/>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3974" name="shapetype_202" hidden="1">
          <a:extLst>
            <a:ext uri="{FF2B5EF4-FFF2-40B4-BE49-F238E27FC236}">
              <a16:creationId xmlns:a16="http://schemas.microsoft.com/office/drawing/2014/main" id="{608F0DF7-4182-4ED7-A763-00B311454B45}"/>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3972" name="shapetype_202" hidden="1">
          <a:extLst>
            <a:ext uri="{FF2B5EF4-FFF2-40B4-BE49-F238E27FC236}">
              <a16:creationId xmlns:a16="http://schemas.microsoft.com/office/drawing/2014/main" id="{F052F417-65D1-4D2B-9F06-5D675CF9E2A4}"/>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3970" name="shapetype_202" hidden="1">
          <a:extLst>
            <a:ext uri="{FF2B5EF4-FFF2-40B4-BE49-F238E27FC236}">
              <a16:creationId xmlns:a16="http://schemas.microsoft.com/office/drawing/2014/main" id="{7EA6F6F2-87E1-4736-8004-80832717D79C}"/>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3968" name="shapetype_202" hidden="1">
          <a:extLst>
            <a:ext uri="{FF2B5EF4-FFF2-40B4-BE49-F238E27FC236}">
              <a16:creationId xmlns:a16="http://schemas.microsoft.com/office/drawing/2014/main" id="{9A61BBC5-97C4-4EEA-9761-2FFBC7B8F0B2}"/>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3966" name="shapetype_202" hidden="1">
          <a:extLst>
            <a:ext uri="{FF2B5EF4-FFF2-40B4-BE49-F238E27FC236}">
              <a16:creationId xmlns:a16="http://schemas.microsoft.com/office/drawing/2014/main" id="{10E33F6C-71E9-4E84-9D52-3AFAB0B608F8}"/>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3964" name="shapetype_202" hidden="1">
          <a:extLst>
            <a:ext uri="{FF2B5EF4-FFF2-40B4-BE49-F238E27FC236}">
              <a16:creationId xmlns:a16="http://schemas.microsoft.com/office/drawing/2014/main" id="{7A665158-18BC-4D19-B1AF-B3925A16EC57}"/>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3962" name="shapetype_202" hidden="1">
          <a:extLst>
            <a:ext uri="{FF2B5EF4-FFF2-40B4-BE49-F238E27FC236}">
              <a16:creationId xmlns:a16="http://schemas.microsoft.com/office/drawing/2014/main" id="{D8B26997-C5A4-4472-9477-8528FAB227F1}"/>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3960" name="shapetype_202" hidden="1">
          <a:extLst>
            <a:ext uri="{FF2B5EF4-FFF2-40B4-BE49-F238E27FC236}">
              <a16:creationId xmlns:a16="http://schemas.microsoft.com/office/drawing/2014/main" id="{96DEA1F2-D98D-4105-A009-19F07354718E}"/>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3958" name="shapetype_202" hidden="1">
          <a:extLst>
            <a:ext uri="{FF2B5EF4-FFF2-40B4-BE49-F238E27FC236}">
              <a16:creationId xmlns:a16="http://schemas.microsoft.com/office/drawing/2014/main" id="{5F07B069-6D9B-4EC4-85BB-00D3C4B75AEB}"/>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3956" name="shapetype_202" hidden="1">
          <a:extLst>
            <a:ext uri="{FF2B5EF4-FFF2-40B4-BE49-F238E27FC236}">
              <a16:creationId xmlns:a16="http://schemas.microsoft.com/office/drawing/2014/main" id="{EAC94D23-F356-42CA-87E9-A2D1C521BE20}"/>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3954" name="shapetype_202" hidden="1">
          <a:extLst>
            <a:ext uri="{FF2B5EF4-FFF2-40B4-BE49-F238E27FC236}">
              <a16:creationId xmlns:a16="http://schemas.microsoft.com/office/drawing/2014/main" id="{4B97FEF1-AE20-4F9D-A543-5B662E67D266}"/>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3952" name="shapetype_202" hidden="1">
          <a:extLst>
            <a:ext uri="{FF2B5EF4-FFF2-40B4-BE49-F238E27FC236}">
              <a16:creationId xmlns:a16="http://schemas.microsoft.com/office/drawing/2014/main" id="{EB36354A-2BC3-46FE-8AED-BD994027B42C}"/>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3950" name="shapetype_202" hidden="1">
          <a:extLst>
            <a:ext uri="{FF2B5EF4-FFF2-40B4-BE49-F238E27FC236}">
              <a16:creationId xmlns:a16="http://schemas.microsoft.com/office/drawing/2014/main" id="{5D41451F-E2A8-4848-B1CF-33F39FBE8C4B}"/>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3948" name="shapetype_202" hidden="1">
          <a:extLst>
            <a:ext uri="{FF2B5EF4-FFF2-40B4-BE49-F238E27FC236}">
              <a16:creationId xmlns:a16="http://schemas.microsoft.com/office/drawing/2014/main" id="{F9B29EE2-D6B2-42B2-B540-251A8DD02C39}"/>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3946" name="shapetype_202" hidden="1">
          <a:extLst>
            <a:ext uri="{FF2B5EF4-FFF2-40B4-BE49-F238E27FC236}">
              <a16:creationId xmlns:a16="http://schemas.microsoft.com/office/drawing/2014/main" id="{9ACC84AE-B3DB-48A6-8228-29F4F4A5DFE4}"/>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3944" name="shapetype_202" hidden="1">
          <a:extLst>
            <a:ext uri="{FF2B5EF4-FFF2-40B4-BE49-F238E27FC236}">
              <a16:creationId xmlns:a16="http://schemas.microsoft.com/office/drawing/2014/main" id="{47309D3D-5F5C-4554-8DE7-AF442325477A}"/>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3942" name="shapetype_202" hidden="1">
          <a:extLst>
            <a:ext uri="{FF2B5EF4-FFF2-40B4-BE49-F238E27FC236}">
              <a16:creationId xmlns:a16="http://schemas.microsoft.com/office/drawing/2014/main" id="{365A734C-7F3A-4B3A-BE85-8ABA926AE57D}"/>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3940" name="shapetype_202" hidden="1">
          <a:extLst>
            <a:ext uri="{FF2B5EF4-FFF2-40B4-BE49-F238E27FC236}">
              <a16:creationId xmlns:a16="http://schemas.microsoft.com/office/drawing/2014/main" id="{3D338F03-1BE3-4CB0-8F7D-ED58150CA86E}"/>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3938" name="shapetype_202" hidden="1">
          <a:extLst>
            <a:ext uri="{FF2B5EF4-FFF2-40B4-BE49-F238E27FC236}">
              <a16:creationId xmlns:a16="http://schemas.microsoft.com/office/drawing/2014/main" id="{D1A2EF09-A266-4C3A-8C16-808432CE776E}"/>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3936" name="shapetype_202" hidden="1">
          <a:extLst>
            <a:ext uri="{FF2B5EF4-FFF2-40B4-BE49-F238E27FC236}">
              <a16:creationId xmlns:a16="http://schemas.microsoft.com/office/drawing/2014/main" id="{EBC58132-D7CB-4958-B22A-7F895D162730}"/>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3934" name="shapetype_202" hidden="1">
          <a:extLst>
            <a:ext uri="{FF2B5EF4-FFF2-40B4-BE49-F238E27FC236}">
              <a16:creationId xmlns:a16="http://schemas.microsoft.com/office/drawing/2014/main" id="{455F32DA-A130-4680-981C-91E73D33AD2A}"/>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3932" name="shapetype_202" hidden="1">
          <a:extLst>
            <a:ext uri="{FF2B5EF4-FFF2-40B4-BE49-F238E27FC236}">
              <a16:creationId xmlns:a16="http://schemas.microsoft.com/office/drawing/2014/main" id="{DE064418-5ED2-46C8-B9F3-0A9D519F3E5B}"/>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3930" name="shapetype_202" hidden="1">
          <a:extLst>
            <a:ext uri="{FF2B5EF4-FFF2-40B4-BE49-F238E27FC236}">
              <a16:creationId xmlns:a16="http://schemas.microsoft.com/office/drawing/2014/main" id="{0CDA64F6-C6A0-42D7-8AA6-4DC013FEAAC8}"/>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3928" name="shapetype_202" hidden="1">
          <a:extLst>
            <a:ext uri="{FF2B5EF4-FFF2-40B4-BE49-F238E27FC236}">
              <a16:creationId xmlns:a16="http://schemas.microsoft.com/office/drawing/2014/main" id="{EB81C51C-F82C-4779-BA61-0C5DA3EE1BEB}"/>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3926" name="shapetype_202" hidden="1">
          <a:extLst>
            <a:ext uri="{FF2B5EF4-FFF2-40B4-BE49-F238E27FC236}">
              <a16:creationId xmlns:a16="http://schemas.microsoft.com/office/drawing/2014/main" id="{FA142A2C-CF5E-49A0-879A-D836A2A0EEF0}"/>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3924" name="shapetype_202" hidden="1">
          <a:extLst>
            <a:ext uri="{FF2B5EF4-FFF2-40B4-BE49-F238E27FC236}">
              <a16:creationId xmlns:a16="http://schemas.microsoft.com/office/drawing/2014/main" id="{3B73D75B-A326-4637-850B-F0AB9C6EE213}"/>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3922" name="shapetype_202" hidden="1">
          <a:extLst>
            <a:ext uri="{FF2B5EF4-FFF2-40B4-BE49-F238E27FC236}">
              <a16:creationId xmlns:a16="http://schemas.microsoft.com/office/drawing/2014/main" id="{824F33CA-56D8-43AB-A3AF-CA5FDB18BA54}"/>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3920" name="shapetype_202" hidden="1">
          <a:extLst>
            <a:ext uri="{FF2B5EF4-FFF2-40B4-BE49-F238E27FC236}">
              <a16:creationId xmlns:a16="http://schemas.microsoft.com/office/drawing/2014/main" id="{743E1393-1235-4A9D-A924-9AD993E88944}"/>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3918" name="shapetype_202" hidden="1">
          <a:extLst>
            <a:ext uri="{FF2B5EF4-FFF2-40B4-BE49-F238E27FC236}">
              <a16:creationId xmlns:a16="http://schemas.microsoft.com/office/drawing/2014/main" id="{DB6CDC97-3EFE-4CCA-80DC-8D256688DBFD}"/>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3916" name="shapetype_202" hidden="1">
          <a:extLst>
            <a:ext uri="{FF2B5EF4-FFF2-40B4-BE49-F238E27FC236}">
              <a16:creationId xmlns:a16="http://schemas.microsoft.com/office/drawing/2014/main" id="{6FACFD2F-4064-42E4-A8C8-272E9848A388}"/>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3914" name="shapetype_202" hidden="1">
          <a:extLst>
            <a:ext uri="{FF2B5EF4-FFF2-40B4-BE49-F238E27FC236}">
              <a16:creationId xmlns:a16="http://schemas.microsoft.com/office/drawing/2014/main" id="{EF121A37-FE62-4398-A14A-B11ED9D9E830}"/>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3912" name="shapetype_202" hidden="1">
          <a:extLst>
            <a:ext uri="{FF2B5EF4-FFF2-40B4-BE49-F238E27FC236}">
              <a16:creationId xmlns:a16="http://schemas.microsoft.com/office/drawing/2014/main" id="{5AA65470-C827-4688-AD93-5BCBE429B13C}"/>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3910" name="shapetype_202" hidden="1">
          <a:extLst>
            <a:ext uri="{FF2B5EF4-FFF2-40B4-BE49-F238E27FC236}">
              <a16:creationId xmlns:a16="http://schemas.microsoft.com/office/drawing/2014/main" id="{C67C2E3E-C879-4E20-ABA3-8A268134F5E3}"/>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3908" name="shapetype_202" hidden="1">
          <a:extLst>
            <a:ext uri="{FF2B5EF4-FFF2-40B4-BE49-F238E27FC236}">
              <a16:creationId xmlns:a16="http://schemas.microsoft.com/office/drawing/2014/main" id="{40E94BD2-0F8B-416D-B5E0-68E7D732C7FD}"/>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3906" name="shapetype_202" hidden="1">
          <a:extLst>
            <a:ext uri="{FF2B5EF4-FFF2-40B4-BE49-F238E27FC236}">
              <a16:creationId xmlns:a16="http://schemas.microsoft.com/office/drawing/2014/main" id="{B7B25C9A-CD46-4BEB-83B9-AE328ECC41CE}"/>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3904" name="shapetype_202" hidden="1">
          <a:extLst>
            <a:ext uri="{FF2B5EF4-FFF2-40B4-BE49-F238E27FC236}">
              <a16:creationId xmlns:a16="http://schemas.microsoft.com/office/drawing/2014/main" id="{8D2EE8E6-A18D-455B-867D-A358A4B91C8C}"/>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3902" name="shapetype_202" hidden="1">
          <a:extLst>
            <a:ext uri="{FF2B5EF4-FFF2-40B4-BE49-F238E27FC236}">
              <a16:creationId xmlns:a16="http://schemas.microsoft.com/office/drawing/2014/main" id="{756FAB9E-9264-4D25-819D-A5E7B0BCFFE5}"/>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3900" name="shapetype_202" hidden="1">
          <a:extLst>
            <a:ext uri="{FF2B5EF4-FFF2-40B4-BE49-F238E27FC236}">
              <a16:creationId xmlns:a16="http://schemas.microsoft.com/office/drawing/2014/main" id="{F31D2A1E-CEC4-46A9-B7D2-888BC6ADE730}"/>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3898" name="shapetype_202" hidden="1">
          <a:extLst>
            <a:ext uri="{FF2B5EF4-FFF2-40B4-BE49-F238E27FC236}">
              <a16:creationId xmlns:a16="http://schemas.microsoft.com/office/drawing/2014/main" id="{E5278502-9DF8-4D04-B636-9CE17AFF38DC}"/>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3896" name="shapetype_202" hidden="1">
          <a:extLst>
            <a:ext uri="{FF2B5EF4-FFF2-40B4-BE49-F238E27FC236}">
              <a16:creationId xmlns:a16="http://schemas.microsoft.com/office/drawing/2014/main" id="{D38350AA-BE88-402D-8A24-21741FF4BCEC}"/>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3894" name="shapetype_202" hidden="1">
          <a:extLst>
            <a:ext uri="{FF2B5EF4-FFF2-40B4-BE49-F238E27FC236}">
              <a16:creationId xmlns:a16="http://schemas.microsoft.com/office/drawing/2014/main" id="{EB5A578B-4447-4C79-B907-7E2C22EB85FD}"/>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3892" name="shapetype_202" hidden="1">
          <a:extLst>
            <a:ext uri="{FF2B5EF4-FFF2-40B4-BE49-F238E27FC236}">
              <a16:creationId xmlns:a16="http://schemas.microsoft.com/office/drawing/2014/main" id="{C1E0DF3D-FB2E-4756-BE03-7E7FB8B9526E}"/>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3890" name="shapetype_202" hidden="1">
          <a:extLst>
            <a:ext uri="{FF2B5EF4-FFF2-40B4-BE49-F238E27FC236}">
              <a16:creationId xmlns:a16="http://schemas.microsoft.com/office/drawing/2014/main" id="{BFE562B7-4754-42DE-8F64-66A253034DC7}"/>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3888" name="shapetype_202" hidden="1">
          <a:extLst>
            <a:ext uri="{FF2B5EF4-FFF2-40B4-BE49-F238E27FC236}">
              <a16:creationId xmlns:a16="http://schemas.microsoft.com/office/drawing/2014/main" id="{2D70A708-918C-41DF-8E30-1F8EFAC66B60}"/>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3886" name="shapetype_202" hidden="1">
          <a:extLst>
            <a:ext uri="{FF2B5EF4-FFF2-40B4-BE49-F238E27FC236}">
              <a16:creationId xmlns:a16="http://schemas.microsoft.com/office/drawing/2014/main" id="{655462AD-6A69-438D-B066-21EF01CD5BB3}"/>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3884" name="shapetype_202" hidden="1">
          <a:extLst>
            <a:ext uri="{FF2B5EF4-FFF2-40B4-BE49-F238E27FC236}">
              <a16:creationId xmlns:a16="http://schemas.microsoft.com/office/drawing/2014/main" id="{9A0F4329-7984-4A3D-B68D-1ACBAFB4A99B}"/>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3882" name="shapetype_202" hidden="1">
          <a:extLst>
            <a:ext uri="{FF2B5EF4-FFF2-40B4-BE49-F238E27FC236}">
              <a16:creationId xmlns:a16="http://schemas.microsoft.com/office/drawing/2014/main" id="{5741B463-95FD-41AA-AA13-73E4C82A0115}"/>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3880" name="shapetype_202" hidden="1">
          <a:extLst>
            <a:ext uri="{FF2B5EF4-FFF2-40B4-BE49-F238E27FC236}">
              <a16:creationId xmlns:a16="http://schemas.microsoft.com/office/drawing/2014/main" id="{763279A2-0327-4C07-96DC-CE4821A06B21}"/>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3878" name="shapetype_202" hidden="1">
          <a:extLst>
            <a:ext uri="{FF2B5EF4-FFF2-40B4-BE49-F238E27FC236}">
              <a16:creationId xmlns:a16="http://schemas.microsoft.com/office/drawing/2014/main" id="{79D95CF8-8700-4A7F-8D42-9657C6073092}"/>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3876" name="shapetype_202" hidden="1">
          <a:extLst>
            <a:ext uri="{FF2B5EF4-FFF2-40B4-BE49-F238E27FC236}">
              <a16:creationId xmlns:a16="http://schemas.microsoft.com/office/drawing/2014/main" id="{5970E498-6526-424F-AB87-9B9418BA879C}"/>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3874" name="shapetype_202" hidden="1">
          <a:extLst>
            <a:ext uri="{FF2B5EF4-FFF2-40B4-BE49-F238E27FC236}">
              <a16:creationId xmlns:a16="http://schemas.microsoft.com/office/drawing/2014/main" id="{013D4D08-6023-4B50-B001-4551BAC036F3}"/>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3872" name="shapetype_202" hidden="1">
          <a:extLst>
            <a:ext uri="{FF2B5EF4-FFF2-40B4-BE49-F238E27FC236}">
              <a16:creationId xmlns:a16="http://schemas.microsoft.com/office/drawing/2014/main" id="{20E17374-11CE-4FC9-9F6F-C7F32ADE9CC7}"/>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3870" name="shapetype_202" hidden="1">
          <a:extLst>
            <a:ext uri="{FF2B5EF4-FFF2-40B4-BE49-F238E27FC236}">
              <a16:creationId xmlns:a16="http://schemas.microsoft.com/office/drawing/2014/main" id="{3B7CED39-976F-4FEB-B14B-64E15D5546C6}"/>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3868" name="shapetype_202" hidden="1">
          <a:extLst>
            <a:ext uri="{FF2B5EF4-FFF2-40B4-BE49-F238E27FC236}">
              <a16:creationId xmlns:a16="http://schemas.microsoft.com/office/drawing/2014/main" id="{833DEDB5-C43C-4463-91BA-6A0514B13787}"/>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3866" name="shapetype_202" hidden="1">
          <a:extLst>
            <a:ext uri="{FF2B5EF4-FFF2-40B4-BE49-F238E27FC236}">
              <a16:creationId xmlns:a16="http://schemas.microsoft.com/office/drawing/2014/main" id="{367B296F-5DAA-4E2C-9C20-385E221CF05B}"/>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3864" name="shapetype_202" hidden="1">
          <a:extLst>
            <a:ext uri="{FF2B5EF4-FFF2-40B4-BE49-F238E27FC236}">
              <a16:creationId xmlns:a16="http://schemas.microsoft.com/office/drawing/2014/main" id="{2DCDE22C-7D5D-4FFB-A656-7689DFC8DDCD}"/>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3862" name="shapetype_202" hidden="1">
          <a:extLst>
            <a:ext uri="{FF2B5EF4-FFF2-40B4-BE49-F238E27FC236}">
              <a16:creationId xmlns:a16="http://schemas.microsoft.com/office/drawing/2014/main" id="{E58C0AA5-8553-444B-B392-E7026BF6F3DC}"/>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3860" name="shapetype_202" hidden="1">
          <a:extLst>
            <a:ext uri="{FF2B5EF4-FFF2-40B4-BE49-F238E27FC236}">
              <a16:creationId xmlns:a16="http://schemas.microsoft.com/office/drawing/2014/main" id="{0B5C3E6F-2723-4060-A212-6EA4856FDF16}"/>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3858" name="shapetype_202" hidden="1">
          <a:extLst>
            <a:ext uri="{FF2B5EF4-FFF2-40B4-BE49-F238E27FC236}">
              <a16:creationId xmlns:a16="http://schemas.microsoft.com/office/drawing/2014/main" id="{83055E8E-FE78-4B7E-B397-398A5557494D}"/>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3856" name="shapetype_202" hidden="1">
          <a:extLst>
            <a:ext uri="{FF2B5EF4-FFF2-40B4-BE49-F238E27FC236}">
              <a16:creationId xmlns:a16="http://schemas.microsoft.com/office/drawing/2014/main" id="{00FE675D-2B82-43C0-9FCA-69363D901B41}"/>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3854" name="shapetype_202" hidden="1">
          <a:extLst>
            <a:ext uri="{FF2B5EF4-FFF2-40B4-BE49-F238E27FC236}">
              <a16:creationId xmlns:a16="http://schemas.microsoft.com/office/drawing/2014/main" id="{43460666-4A55-432C-8305-464501E227D8}"/>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3852" name="shapetype_202" hidden="1">
          <a:extLst>
            <a:ext uri="{FF2B5EF4-FFF2-40B4-BE49-F238E27FC236}">
              <a16:creationId xmlns:a16="http://schemas.microsoft.com/office/drawing/2014/main" id="{4BED0781-9D54-4CC7-AEF7-04B42B35062E}"/>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3850" name="shapetype_202" hidden="1">
          <a:extLst>
            <a:ext uri="{FF2B5EF4-FFF2-40B4-BE49-F238E27FC236}">
              <a16:creationId xmlns:a16="http://schemas.microsoft.com/office/drawing/2014/main" id="{328617A1-6CFD-4E2C-958E-CF2E38F5B48F}"/>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3848" name="shapetype_202" hidden="1">
          <a:extLst>
            <a:ext uri="{FF2B5EF4-FFF2-40B4-BE49-F238E27FC236}">
              <a16:creationId xmlns:a16="http://schemas.microsoft.com/office/drawing/2014/main" id="{AE0C5989-7E81-4F08-9D79-30B01947E87B}"/>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3846" name="shapetype_202" hidden="1">
          <a:extLst>
            <a:ext uri="{FF2B5EF4-FFF2-40B4-BE49-F238E27FC236}">
              <a16:creationId xmlns:a16="http://schemas.microsoft.com/office/drawing/2014/main" id="{D3F32A67-E455-4793-961C-F47F76871C36}"/>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3844" name="shapetype_202" hidden="1">
          <a:extLst>
            <a:ext uri="{FF2B5EF4-FFF2-40B4-BE49-F238E27FC236}">
              <a16:creationId xmlns:a16="http://schemas.microsoft.com/office/drawing/2014/main" id="{0BEDF12A-854C-47B2-9ACC-A8C5A6136466}"/>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3842" name="shapetype_202" hidden="1">
          <a:extLst>
            <a:ext uri="{FF2B5EF4-FFF2-40B4-BE49-F238E27FC236}">
              <a16:creationId xmlns:a16="http://schemas.microsoft.com/office/drawing/2014/main" id="{8D8C4BFD-C9B6-4ECA-A784-5DB775E573B1}"/>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3840" name="shapetype_202" hidden="1">
          <a:extLst>
            <a:ext uri="{FF2B5EF4-FFF2-40B4-BE49-F238E27FC236}">
              <a16:creationId xmlns:a16="http://schemas.microsoft.com/office/drawing/2014/main" id="{4BE2F03C-E7DB-4851-8A63-B6FC8C00E8F1}"/>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3838" name="shapetype_202" hidden="1">
          <a:extLst>
            <a:ext uri="{FF2B5EF4-FFF2-40B4-BE49-F238E27FC236}">
              <a16:creationId xmlns:a16="http://schemas.microsoft.com/office/drawing/2014/main" id="{BBBF4F6A-EFF2-4E10-9CFD-31BB21D16CA5}"/>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3836" name="shapetype_202" hidden="1">
          <a:extLst>
            <a:ext uri="{FF2B5EF4-FFF2-40B4-BE49-F238E27FC236}">
              <a16:creationId xmlns:a16="http://schemas.microsoft.com/office/drawing/2014/main" id="{8D9429D0-E60C-4F3D-A03C-ED6E29D84DE5}"/>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3834" name="shapetype_202" hidden="1">
          <a:extLst>
            <a:ext uri="{FF2B5EF4-FFF2-40B4-BE49-F238E27FC236}">
              <a16:creationId xmlns:a16="http://schemas.microsoft.com/office/drawing/2014/main" id="{31009939-6CC7-47E9-97AB-D5E08ECC001B}"/>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3832" name="shapetype_202" hidden="1">
          <a:extLst>
            <a:ext uri="{FF2B5EF4-FFF2-40B4-BE49-F238E27FC236}">
              <a16:creationId xmlns:a16="http://schemas.microsoft.com/office/drawing/2014/main" id="{E8AECE4C-B125-4C9D-9D20-D019FF42B0C3}"/>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3830" name="shapetype_202" hidden="1">
          <a:extLst>
            <a:ext uri="{FF2B5EF4-FFF2-40B4-BE49-F238E27FC236}">
              <a16:creationId xmlns:a16="http://schemas.microsoft.com/office/drawing/2014/main" id="{F65A9DB6-6FAA-49E8-A6D6-7D241A3F5775}"/>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3828" name="shapetype_202" hidden="1">
          <a:extLst>
            <a:ext uri="{FF2B5EF4-FFF2-40B4-BE49-F238E27FC236}">
              <a16:creationId xmlns:a16="http://schemas.microsoft.com/office/drawing/2014/main" id="{4886FB46-A7B2-41B9-98E4-B7D8781C24D1}"/>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3826" name="shapetype_202" hidden="1">
          <a:extLst>
            <a:ext uri="{FF2B5EF4-FFF2-40B4-BE49-F238E27FC236}">
              <a16:creationId xmlns:a16="http://schemas.microsoft.com/office/drawing/2014/main" id="{075F456E-34BD-4EFB-AD6B-34FEE89A44C4}"/>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3824" name="shapetype_202" hidden="1">
          <a:extLst>
            <a:ext uri="{FF2B5EF4-FFF2-40B4-BE49-F238E27FC236}">
              <a16:creationId xmlns:a16="http://schemas.microsoft.com/office/drawing/2014/main" id="{6BC599EE-0E62-4D3C-A67F-1C2678FC313E}"/>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3822" name="shapetype_202" hidden="1">
          <a:extLst>
            <a:ext uri="{FF2B5EF4-FFF2-40B4-BE49-F238E27FC236}">
              <a16:creationId xmlns:a16="http://schemas.microsoft.com/office/drawing/2014/main" id="{FA0AA424-3FCB-429A-8EE9-354B8FCB0123}"/>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3820" name="shapetype_202" hidden="1">
          <a:extLst>
            <a:ext uri="{FF2B5EF4-FFF2-40B4-BE49-F238E27FC236}">
              <a16:creationId xmlns:a16="http://schemas.microsoft.com/office/drawing/2014/main" id="{21A704A6-D863-43E4-8B20-74F08E1B2AD4}"/>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3818" name="shapetype_202" hidden="1">
          <a:extLst>
            <a:ext uri="{FF2B5EF4-FFF2-40B4-BE49-F238E27FC236}">
              <a16:creationId xmlns:a16="http://schemas.microsoft.com/office/drawing/2014/main" id="{096FC3A8-FB35-4242-B120-ED235FCAF237}"/>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3816" name="shapetype_202" hidden="1">
          <a:extLst>
            <a:ext uri="{FF2B5EF4-FFF2-40B4-BE49-F238E27FC236}">
              <a16:creationId xmlns:a16="http://schemas.microsoft.com/office/drawing/2014/main" id="{14E4BB00-3810-49EB-B187-D56765641962}"/>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3814" name="shapetype_202" hidden="1">
          <a:extLst>
            <a:ext uri="{FF2B5EF4-FFF2-40B4-BE49-F238E27FC236}">
              <a16:creationId xmlns:a16="http://schemas.microsoft.com/office/drawing/2014/main" id="{6DD48BB2-7AAB-498A-BE39-5AB0620D8F2C}"/>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3812" name="shapetype_202" hidden="1">
          <a:extLst>
            <a:ext uri="{FF2B5EF4-FFF2-40B4-BE49-F238E27FC236}">
              <a16:creationId xmlns:a16="http://schemas.microsoft.com/office/drawing/2014/main" id="{F9A6C487-93DA-439C-A133-34596632DD95}"/>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3810" name="shapetype_202" hidden="1">
          <a:extLst>
            <a:ext uri="{FF2B5EF4-FFF2-40B4-BE49-F238E27FC236}">
              <a16:creationId xmlns:a16="http://schemas.microsoft.com/office/drawing/2014/main" id="{34B1D791-7A6F-4B36-B0BB-7F1E67CEA329}"/>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3808" name="shapetype_202" hidden="1">
          <a:extLst>
            <a:ext uri="{FF2B5EF4-FFF2-40B4-BE49-F238E27FC236}">
              <a16:creationId xmlns:a16="http://schemas.microsoft.com/office/drawing/2014/main" id="{43240AFC-FEAC-4DCA-BC52-75896F9D8F62}"/>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3806" name="shapetype_202" hidden="1">
          <a:extLst>
            <a:ext uri="{FF2B5EF4-FFF2-40B4-BE49-F238E27FC236}">
              <a16:creationId xmlns:a16="http://schemas.microsoft.com/office/drawing/2014/main" id="{E30A662E-2514-4368-910A-BA4F8D035563}"/>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3804" name="shapetype_202" hidden="1">
          <a:extLst>
            <a:ext uri="{FF2B5EF4-FFF2-40B4-BE49-F238E27FC236}">
              <a16:creationId xmlns:a16="http://schemas.microsoft.com/office/drawing/2014/main" id="{FA264368-FA73-4A3B-88AE-06215A960472}"/>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3802" name="shapetype_202" hidden="1">
          <a:extLst>
            <a:ext uri="{FF2B5EF4-FFF2-40B4-BE49-F238E27FC236}">
              <a16:creationId xmlns:a16="http://schemas.microsoft.com/office/drawing/2014/main" id="{184DB006-9D37-4662-BF13-765923F9922B}"/>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3800" name="shapetype_202" hidden="1">
          <a:extLst>
            <a:ext uri="{FF2B5EF4-FFF2-40B4-BE49-F238E27FC236}">
              <a16:creationId xmlns:a16="http://schemas.microsoft.com/office/drawing/2014/main" id="{6612DBED-2B6F-452A-B580-42EB7704CE56}"/>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3798" name="shapetype_202" hidden="1">
          <a:extLst>
            <a:ext uri="{FF2B5EF4-FFF2-40B4-BE49-F238E27FC236}">
              <a16:creationId xmlns:a16="http://schemas.microsoft.com/office/drawing/2014/main" id="{97865A56-FD44-404D-BC76-F01717D3FB98}"/>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3796" name="shapetype_202" hidden="1">
          <a:extLst>
            <a:ext uri="{FF2B5EF4-FFF2-40B4-BE49-F238E27FC236}">
              <a16:creationId xmlns:a16="http://schemas.microsoft.com/office/drawing/2014/main" id="{F881F97B-2C07-4E2A-918A-5F017E88AA1F}"/>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3794" name="shapetype_202" hidden="1">
          <a:extLst>
            <a:ext uri="{FF2B5EF4-FFF2-40B4-BE49-F238E27FC236}">
              <a16:creationId xmlns:a16="http://schemas.microsoft.com/office/drawing/2014/main" id="{819F9A7E-E68E-4A4C-A231-7213E49D029B}"/>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3792" name="shapetype_202" hidden="1">
          <a:extLst>
            <a:ext uri="{FF2B5EF4-FFF2-40B4-BE49-F238E27FC236}">
              <a16:creationId xmlns:a16="http://schemas.microsoft.com/office/drawing/2014/main" id="{6548E6BE-7F1A-482D-9923-15CE5EA75C71}"/>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3790" name="shapetype_202" hidden="1">
          <a:extLst>
            <a:ext uri="{FF2B5EF4-FFF2-40B4-BE49-F238E27FC236}">
              <a16:creationId xmlns:a16="http://schemas.microsoft.com/office/drawing/2014/main" id="{FA9B8767-E753-4235-A051-8136E15532FC}"/>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3788" name="shapetype_202" hidden="1">
          <a:extLst>
            <a:ext uri="{FF2B5EF4-FFF2-40B4-BE49-F238E27FC236}">
              <a16:creationId xmlns:a16="http://schemas.microsoft.com/office/drawing/2014/main" id="{0E9FB290-BDF6-488D-A13F-D2A9DC8BF260}"/>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3786" name="shapetype_202" hidden="1">
          <a:extLst>
            <a:ext uri="{FF2B5EF4-FFF2-40B4-BE49-F238E27FC236}">
              <a16:creationId xmlns:a16="http://schemas.microsoft.com/office/drawing/2014/main" id="{62299A8E-8CF5-413E-9AFB-E987E6A48C9A}"/>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3784" name="shapetype_202" hidden="1">
          <a:extLst>
            <a:ext uri="{FF2B5EF4-FFF2-40B4-BE49-F238E27FC236}">
              <a16:creationId xmlns:a16="http://schemas.microsoft.com/office/drawing/2014/main" id="{384E9CDA-5745-44BE-8578-66F888407689}"/>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3782" name="shapetype_202" hidden="1">
          <a:extLst>
            <a:ext uri="{FF2B5EF4-FFF2-40B4-BE49-F238E27FC236}">
              <a16:creationId xmlns:a16="http://schemas.microsoft.com/office/drawing/2014/main" id="{1936DF45-2FFE-4383-9746-C4406CA266C9}"/>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3780" name="shapetype_202" hidden="1">
          <a:extLst>
            <a:ext uri="{FF2B5EF4-FFF2-40B4-BE49-F238E27FC236}">
              <a16:creationId xmlns:a16="http://schemas.microsoft.com/office/drawing/2014/main" id="{8AED2B4F-3086-420F-A471-72DC73065CFA}"/>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3778" name="shapetype_202" hidden="1">
          <a:extLst>
            <a:ext uri="{FF2B5EF4-FFF2-40B4-BE49-F238E27FC236}">
              <a16:creationId xmlns:a16="http://schemas.microsoft.com/office/drawing/2014/main" id="{178A933B-0657-4A8B-890C-EF0E76C6E992}"/>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3776" name="shapetype_202" hidden="1">
          <a:extLst>
            <a:ext uri="{FF2B5EF4-FFF2-40B4-BE49-F238E27FC236}">
              <a16:creationId xmlns:a16="http://schemas.microsoft.com/office/drawing/2014/main" id="{56B0B3E4-0254-45CA-ADD5-8CA05CE85E87}"/>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3774" name="shapetype_202" hidden="1">
          <a:extLst>
            <a:ext uri="{FF2B5EF4-FFF2-40B4-BE49-F238E27FC236}">
              <a16:creationId xmlns:a16="http://schemas.microsoft.com/office/drawing/2014/main" id="{7823B6C1-F690-4B6F-85A4-E9F0A207BA43}"/>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3772" name="shapetype_202" hidden="1">
          <a:extLst>
            <a:ext uri="{FF2B5EF4-FFF2-40B4-BE49-F238E27FC236}">
              <a16:creationId xmlns:a16="http://schemas.microsoft.com/office/drawing/2014/main" id="{E96C1626-9451-4BA2-9CC3-D9422C2BD8B1}"/>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3770" name="shapetype_202" hidden="1">
          <a:extLst>
            <a:ext uri="{FF2B5EF4-FFF2-40B4-BE49-F238E27FC236}">
              <a16:creationId xmlns:a16="http://schemas.microsoft.com/office/drawing/2014/main" id="{BC293B35-9C60-403E-88DA-EE5995B0FA3B}"/>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3768" name="shapetype_202" hidden="1">
          <a:extLst>
            <a:ext uri="{FF2B5EF4-FFF2-40B4-BE49-F238E27FC236}">
              <a16:creationId xmlns:a16="http://schemas.microsoft.com/office/drawing/2014/main" id="{CABBD795-FB2C-4B61-A3F9-1600B674EDB7}"/>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3766" name="shapetype_202" hidden="1">
          <a:extLst>
            <a:ext uri="{FF2B5EF4-FFF2-40B4-BE49-F238E27FC236}">
              <a16:creationId xmlns:a16="http://schemas.microsoft.com/office/drawing/2014/main" id="{42E788BA-A372-430C-8FBE-107CEEDA6373}"/>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3764" name="shapetype_202" hidden="1">
          <a:extLst>
            <a:ext uri="{FF2B5EF4-FFF2-40B4-BE49-F238E27FC236}">
              <a16:creationId xmlns:a16="http://schemas.microsoft.com/office/drawing/2014/main" id="{3501D5BF-FAB2-4374-A377-D75D6E72C33A}"/>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3762" name="shapetype_202" hidden="1">
          <a:extLst>
            <a:ext uri="{FF2B5EF4-FFF2-40B4-BE49-F238E27FC236}">
              <a16:creationId xmlns:a16="http://schemas.microsoft.com/office/drawing/2014/main" id="{8927F201-DB79-4CFF-BDFD-6C1C3B0280C7}"/>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3760" name="shapetype_202" hidden="1">
          <a:extLst>
            <a:ext uri="{FF2B5EF4-FFF2-40B4-BE49-F238E27FC236}">
              <a16:creationId xmlns:a16="http://schemas.microsoft.com/office/drawing/2014/main" id="{82D6A026-2B53-411F-A960-FB7A438D0D75}"/>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3758" name="shapetype_202" hidden="1">
          <a:extLst>
            <a:ext uri="{FF2B5EF4-FFF2-40B4-BE49-F238E27FC236}">
              <a16:creationId xmlns:a16="http://schemas.microsoft.com/office/drawing/2014/main" id="{E3426D3B-8B7C-4823-8EC0-E21D53B323A0}"/>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3756" name="shapetype_202" hidden="1">
          <a:extLst>
            <a:ext uri="{FF2B5EF4-FFF2-40B4-BE49-F238E27FC236}">
              <a16:creationId xmlns:a16="http://schemas.microsoft.com/office/drawing/2014/main" id="{9D5200AA-D384-4124-AB26-45A74CF7A59F}"/>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3754" name="shapetype_202" hidden="1">
          <a:extLst>
            <a:ext uri="{FF2B5EF4-FFF2-40B4-BE49-F238E27FC236}">
              <a16:creationId xmlns:a16="http://schemas.microsoft.com/office/drawing/2014/main" id="{1BBFA79A-9458-4E04-BC91-597A5104551C}"/>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3752" name="shapetype_202" hidden="1">
          <a:extLst>
            <a:ext uri="{FF2B5EF4-FFF2-40B4-BE49-F238E27FC236}">
              <a16:creationId xmlns:a16="http://schemas.microsoft.com/office/drawing/2014/main" id="{45102595-12ED-4D19-96C4-3AE81BAB0574}"/>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3750" name="shapetype_202" hidden="1">
          <a:extLst>
            <a:ext uri="{FF2B5EF4-FFF2-40B4-BE49-F238E27FC236}">
              <a16:creationId xmlns:a16="http://schemas.microsoft.com/office/drawing/2014/main" id="{F3132347-5F46-477B-A003-8AF5A54D1BC5}"/>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3748" name="shapetype_202" hidden="1">
          <a:extLst>
            <a:ext uri="{FF2B5EF4-FFF2-40B4-BE49-F238E27FC236}">
              <a16:creationId xmlns:a16="http://schemas.microsoft.com/office/drawing/2014/main" id="{AA8F0D9C-0A0E-4E42-B09F-F9105BF3F774}"/>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3746" name="shapetype_202" hidden="1">
          <a:extLst>
            <a:ext uri="{FF2B5EF4-FFF2-40B4-BE49-F238E27FC236}">
              <a16:creationId xmlns:a16="http://schemas.microsoft.com/office/drawing/2014/main" id="{4D659EC9-FBE5-4461-BE68-C436E4E39194}"/>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3744" name="shapetype_202" hidden="1">
          <a:extLst>
            <a:ext uri="{FF2B5EF4-FFF2-40B4-BE49-F238E27FC236}">
              <a16:creationId xmlns:a16="http://schemas.microsoft.com/office/drawing/2014/main" id="{2B9779A4-C0F3-4AAC-9473-630D47692032}"/>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3742" name="shapetype_202" hidden="1">
          <a:extLst>
            <a:ext uri="{FF2B5EF4-FFF2-40B4-BE49-F238E27FC236}">
              <a16:creationId xmlns:a16="http://schemas.microsoft.com/office/drawing/2014/main" id="{35085F0E-EBC5-407D-BE4F-6DB2EFFD0C2C}"/>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3740" name="shapetype_202" hidden="1">
          <a:extLst>
            <a:ext uri="{FF2B5EF4-FFF2-40B4-BE49-F238E27FC236}">
              <a16:creationId xmlns:a16="http://schemas.microsoft.com/office/drawing/2014/main" id="{77F79C27-423F-4BBA-86A4-C086EB6D179B}"/>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3738" name="shapetype_202" hidden="1">
          <a:extLst>
            <a:ext uri="{FF2B5EF4-FFF2-40B4-BE49-F238E27FC236}">
              <a16:creationId xmlns:a16="http://schemas.microsoft.com/office/drawing/2014/main" id="{EA36A4ED-A5CF-4867-9C13-8EE65CE25CAC}"/>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3736" name="shapetype_202" hidden="1">
          <a:extLst>
            <a:ext uri="{FF2B5EF4-FFF2-40B4-BE49-F238E27FC236}">
              <a16:creationId xmlns:a16="http://schemas.microsoft.com/office/drawing/2014/main" id="{FB50AE74-E0D5-4115-9740-388A91BD028B}"/>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3734" name="shapetype_202" hidden="1">
          <a:extLst>
            <a:ext uri="{FF2B5EF4-FFF2-40B4-BE49-F238E27FC236}">
              <a16:creationId xmlns:a16="http://schemas.microsoft.com/office/drawing/2014/main" id="{A1428B22-24D0-414D-883B-8AA04F23EDEA}"/>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3732" name="shapetype_202" hidden="1">
          <a:extLst>
            <a:ext uri="{FF2B5EF4-FFF2-40B4-BE49-F238E27FC236}">
              <a16:creationId xmlns:a16="http://schemas.microsoft.com/office/drawing/2014/main" id="{7AE57B2D-2CBD-4B36-8011-5EB0E2F12163}"/>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3730" name="shapetype_202" hidden="1">
          <a:extLst>
            <a:ext uri="{FF2B5EF4-FFF2-40B4-BE49-F238E27FC236}">
              <a16:creationId xmlns:a16="http://schemas.microsoft.com/office/drawing/2014/main" id="{43CE5FDA-8B4D-4B48-A23D-EBC2914A7808}"/>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3728" name="shapetype_202" hidden="1">
          <a:extLst>
            <a:ext uri="{FF2B5EF4-FFF2-40B4-BE49-F238E27FC236}">
              <a16:creationId xmlns:a16="http://schemas.microsoft.com/office/drawing/2014/main" id="{54847612-279E-40AA-B42F-07A254390354}"/>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3726" name="shapetype_202" hidden="1">
          <a:extLst>
            <a:ext uri="{FF2B5EF4-FFF2-40B4-BE49-F238E27FC236}">
              <a16:creationId xmlns:a16="http://schemas.microsoft.com/office/drawing/2014/main" id="{4571CCF9-F883-43BC-8881-9D54FDFF9819}"/>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3724" name="shapetype_202" hidden="1">
          <a:extLst>
            <a:ext uri="{FF2B5EF4-FFF2-40B4-BE49-F238E27FC236}">
              <a16:creationId xmlns:a16="http://schemas.microsoft.com/office/drawing/2014/main" id="{2ADC2891-38EF-4FE1-8F13-36A3BF06FC15}"/>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3722" name="shapetype_202" hidden="1">
          <a:extLst>
            <a:ext uri="{FF2B5EF4-FFF2-40B4-BE49-F238E27FC236}">
              <a16:creationId xmlns:a16="http://schemas.microsoft.com/office/drawing/2014/main" id="{728716D6-96C3-467A-BA12-7732FDD40D20}"/>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3720" name="shapetype_202" hidden="1">
          <a:extLst>
            <a:ext uri="{FF2B5EF4-FFF2-40B4-BE49-F238E27FC236}">
              <a16:creationId xmlns:a16="http://schemas.microsoft.com/office/drawing/2014/main" id="{63E4BB61-8A41-4CDC-9595-1480244BFE1E}"/>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3718" name="shapetype_202" hidden="1">
          <a:extLst>
            <a:ext uri="{FF2B5EF4-FFF2-40B4-BE49-F238E27FC236}">
              <a16:creationId xmlns:a16="http://schemas.microsoft.com/office/drawing/2014/main" id="{BE739395-F4FD-46EB-BF16-2489A5AC39BB}"/>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3716" name="shapetype_202" hidden="1">
          <a:extLst>
            <a:ext uri="{FF2B5EF4-FFF2-40B4-BE49-F238E27FC236}">
              <a16:creationId xmlns:a16="http://schemas.microsoft.com/office/drawing/2014/main" id="{5CCDCA53-295E-4227-AFAA-8306A23DC0CE}"/>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3714" name="shapetype_202" hidden="1">
          <a:extLst>
            <a:ext uri="{FF2B5EF4-FFF2-40B4-BE49-F238E27FC236}">
              <a16:creationId xmlns:a16="http://schemas.microsoft.com/office/drawing/2014/main" id="{42E4058B-06C8-4897-ADCF-66E985E0C80B}"/>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3712" name="shapetype_202" hidden="1">
          <a:extLst>
            <a:ext uri="{FF2B5EF4-FFF2-40B4-BE49-F238E27FC236}">
              <a16:creationId xmlns:a16="http://schemas.microsoft.com/office/drawing/2014/main" id="{20524AE7-CF0E-4D22-97BB-BA42827CCFBA}"/>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3710" name="shapetype_202" hidden="1">
          <a:extLst>
            <a:ext uri="{FF2B5EF4-FFF2-40B4-BE49-F238E27FC236}">
              <a16:creationId xmlns:a16="http://schemas.microsoft.com/office/drawing/2014/main" id="{D8860027-390F-45AC-BD05-F6A6CE0C9EF0}"/>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3708" name="shapetype_202" hidden="1">
          <a:extLst>
            <a:ext uri="{FF2B5EF4-FFF2-40B4-BE49-F238E27FC236}">
              <a16:creationId xmlns:a16="http://schemas.microsoft.com/office/drawing/2014/main" id="{59A97E46-1F89-4F7C-9ED7-B62C48A6F3F0}"/>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3706" name="shapetype_202" hidden="1">
          <a:extLst>
            <a:ext uri="{FF2B5EF4-FFF2-40B4-BE49-F238E27FC236}">
              <a16:creationId xmlns:a16="http://schemas.microsoft.com/office/drawing/2014/main" id="{A31B6696-AF36-4B9A-879F-C2FD61E00573}"/>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3704" name="shapetype_202" hidden="1">
          <a:extLst>
            <a:ext uri="{FF2B5EF4-FFF2-40B4-BE49-F238E27FC236}">
              <a16:creationId xmlns:a16="http://schemas.microsoft.com/office/drawing/2014/main" id="{5E2ACA0A-C8BE-4158-AF68-40CF464C9A9D}"/>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3702" name="shapetype_202" hidden="1">
          <a:extLst>
            <a:ext uri="{FF2B5EF4-FFF2-40B4-BE49-F238E27FC236}">
              <a16:creationId xmlns:a16="http://schemas.microsoft.com/office/drawing/2014/main" id="{CA61DF63-DE51-4B34-8A2F-AF910C2434FC}"/>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3700" name="shapetype_202" hidden="1">
          <a:extLst>
            <a:ext uri="{FF2B5EF4-FFF2-40B4-BE49-F238E27FC236}">
              <a16:creationId xmlns:a16="http://schemas.microsoft.com/office/drawing/2014/main" id="{D3AD0848-F75E-432D-B835-0B12B6BB8B33}"/>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3698" name="shapetype_202" hidden="1">
          <a:extLst>
            <a:ext uri="{FF2B5EF4-FFF2-40B4-BE49-F238E27FC236}">
              <a16:creationId xmlns:a16="http://schemas.microsoft.com/office/drawing/2014/main" id="{EBDFB7C6-3BB7-4FA9-984A-7C9A79B922B9}"/>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3696" name="shapetype_202" hidden="1">
          <a:extLst>
            <a:ext uri="{FF2B5EF4-FFF2-40B4-BE49-F238E27FC236}">
              <a16:creationId xmlns:a16="http://schemas.microsoft.com/office/drawing/2014/main" id="{7B469D19-F2C6-4D6F-9C7C-64E2F0A87AA5}"/>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3694" name="shapetype_202" hidden="1">
          <a:extLst>
            <a:ext uri="{FF2B5EF4-FFF2-40B4-BE49-F238E27FC236}">
              <a16:creationId xmlns:a16="http://schemas.microsoft.com/office/drawing/2014/main" id="{5BDC8297-E33D-445A-AD29-86A6CF652457}"/>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3692" name="shapetype_202" hidden="1">
          <a:extLst>
            <a:ext uri="{FF2B5EF4-FFF2-40B4-BE49-F238E27FC236}">
              <a16:creationId xmlns:a16="http://schemas.microsoft.com/office/drawing/2014/main" id="{05F70F6D-BD0C-40D4-9B15-2B948D27CCDE}"/>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3690" name="shapetype_202" hidden="1">
          <a:extLst>
            <a:ext uri="{FF2B5EF4-FFF2-40B4-BE49-F238E27FC236}">
              <a16:creationId xmlns:a16="http://schemas.microsoft.com/office/drawing/2014/main" id="{492AA1AE-BF41-41CB-A4B8-F8A57D3BDB03}"/>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3688" name="shapetype_202" hidden="1">
          <a:extLst>
            <a:ext uri="{FF2B5EF4-FFF2-40B4-BE49-F238E27FC236}">
              <a16:creationId xmlns:a16="http://schemas.microsoft.com/office/drawing/2014/main" id="{6B0358B0-BE2D-43B7-B8BB-3A1B20286C71}"/>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3686" name="shapetype_202" hidden="1">
          <a:extLst>
            <a:ext uri="{FF2B5EF4-FFF2-40B4-BE49-F238E27FC236}">
              <a16:creationId xmlns:a16="http://schemas.microsoft.com/office/drawing/2014/main" id="{0A564657-86CD-4EAF-85A6-3AD94FC4C2F2}"/>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3684" name="shapetype_202" hidden="1">
          <a:extLst>
            <a:ext uri="{FF2B5EF4-FFF2-40B4-BE49-F238E27FC236}">
              <a16:creationId xmlns:a16="http://schemas.microsoft.com/office/drawing/2014/main" id="{2DC8692A-498D-4945-9344-BF45D62F786D}"/>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3682" name="shapetype_202" hidden="1">
          <a:extLst>
            <a:ext uri="{FF2B5EF4-FFF2-40B4-BE49-F238E27FC236}">
              <a16:creationId xmlns:a16="http://schemas.microsoft.com/office/drawing/2014/main" id="{62B8C5A6-4DA0-4476-9FAE-F49A355258E8}"/>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3680" name="shapetype_202" hidden="1">
          <a:extLst>
            <a:ext uri="{FF2B5EF4-FFF2-40B4-BE49-F238E27FC236}">
              <a16:creationId xmlns:a16="http://schemas.microsoft.com/office/drawing/2014/main" id="{74CFD4FA-CAF0-430E-8112-4EA79023E0AB}"/>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3678" name="shapetype_202" hidden="1">
          <a:extLst>
            <a:ext uri="{FF2B5EF4-FFF2-40B4-BE49-F238E27FC236}">
              <a16:creationId xmlns:a16="http://schemas.microsoft.com/office/drawing/2014/main" id="{41474975-BC35-489C-ABAA-D2E5085E157C}"/>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3676" name="shapetype_202" hidden="1">
          <a:extLst>
            <a:ext uri="{FF2B5EF4-FFF2-40B4-BE49-F238E27FC236}">
              <a16:creationId xmlns:a16="http://schemas.microsoft.com/office/drawing/2014/main" id="{DA9E7D7D-7C7B-416E-A494-2BE8F629D4EC}"/>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3674" name="shapetype_202" hidden="1">
          <a:extLst>
            <a:ext uri="{FF2B5EF4-FFF2-40B4-BE49-F238E27FC236}">
              <a16:creationId xmlns:a16="http://schemas.microsoft.com/office/drawing/2014/main" id="{1267748B-E7B6-47B9-836E-6F13F1D1AC0F}"/>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3672" name="shapetype_202" hidden="1">
          <a:extLst>
            <a:ext uri="{FF2B5EF4-FFF2-40B4-BE49-F238E27FC236}">
              <a16:creationId xmlns:a16="http://schemas.microsoft.com/office/drawing/2014/main" id="{7B00197E-5FF8-4B1E-A21D-1BF82BFE2AAB}"/>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3670" name="shapetype_202" hidden="1">
          <a:extLst>
            <a:ext uri="{FF2B5EF4-FFF2-40B4-BE49-F238E27FC236}">
              <a16:creationId xmlns:a16="http://schemas.microsoft.com/office/drawing/2014/main" id="{B949E5D1-F6B8-40BC-B300-AC172C6C9181}"/>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3668" name="shapetype_202" hidden="1">
          <a:extLst>
            <a:ext uri="{FF2B5EF4-FFF2-40B4-BE49-F238E27FC236}">
              <a16:creationId xmlns:a16="http://schemas.microsoft.com/office/drawing/2014/main" id="{235BB3B6-80C6-4D25-B09B-E6BF561FBFDF}"/>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3666" name="shapetype_202" hidden="1">
          <a:extLst>
            <a:ext uri="{FF2B5EF4-FFF2-40B4-BE49-F238E27FC236}">
              <a16:creationId xmlns:a16="http://schemas.microsoft.com/office/drawing/2014/main" id="{2C439C76-E407-41C8-BE56-2AF0DE4AD00A}"/>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3664" name="shapetype_202" hidden="1">
          <a:extLst>
            <a:ext uri="{FF2B5EF4-FFF2-40B4-BE49-F238E27FC236}">
              <a16:creationId xmlns:a16="http://schemas.microsoft.com/office/drawing/2014/main" id="{070F2176-01A9-4EFD-B9AC-5F75FFC43A12}"/>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3662" name="shapetype_202" hidden="1">
          <a:extLst>
            <a:ext uri="{FF2B5EF4-FFF2-40B4-BE49-F238E27FC236}">
              <a16:creationId xmlns:a16="http://schemas.microsoft.com/office/drawing/2014/main" id="{313D456E-3095-4733-B2F7-326EB106080F}"/>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3660" name="shapetype_202" hidden="1">
          <a:extLst>
            <a:ext uri="{FF2B5EF4-FFF2-40B4-BE49-F238E27FC236}">
              <a16:creationId xmlns:a16="http://schemas.microsoft.com/office/drawing/2014/main" id="{30617413-9888-40B9-91D9-470CDA16ACF5}"/>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3658" name="shapetype_202" hidden="1">
          <a:extLst>
            <a:ext uri="{FF2B5EF4-FFF2-40B4-BE49-F238E27FC236}">
              <a16:creationId xmlns:a16="http://schemas.microsoft.com/office/drawing/2014/main" id="{B0950E39-5B9A-4DED-AE08-77740189B8B9}"/>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3656" name="shapetype_202" hidden="1">
          <a:extLst>
            <a:ext uri="{FF2B5EF4-FFF2-40B4-BE49-F238E27FC236}">
              <a16:creationId xmlns:a16="http://schemas.microsoft.com/office/drawing/2014/main" id="{B846273E-D097-4478-99A7-939239930657}"/>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3654" name="shapetype_202" hidden="1">
          <a:extLst>
            <a:ext uri="{FF2B5EF4-FFF2-40B4-BE49-F238E27FC236}">
              <a16:creationId xmlns:a16="http://schemas.microsoft.com/office/drawing/2014/main" id="{4CA62987-9287-42A3-BF30-0233E674F1B5}"/>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3652" name="shapetype_202" hidden="1">
          <a:extLst>
            <a:ext uri="{FF2B5EF4-FFF2-40B4-BE49-F238E27FC236}">
              <a16:creationId xmlns:a16="http://schemas.microsoft.com/office/drawing/2014/main" id="{66D4F164-A135-4CDB-BECD-D9099CE29586}"/>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3650" name="shapetype_202" hidden="1">
          <a:extLst>
            <a:ext uri="{FF2B5EF4-FFF2-40B4-BE49-F238E27FC236}">
              <a16:creationId xmlns:a16="http://schemas.microsoft.com/office/drawing/2014/main" id="{25A053EC-3495-4CF8-9201-724174865D6D}"/>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3648" name="shapetype_202" hidden="1">
          <a:extLst>
            <a:ext uri="{FF2B5EF4-FFF2-40B4-BE49-F238E27FC236}">
              <a16:creationId xmlns:a16="http://schemas.microsoft.com/office/drawing/2014/main" id="{80ED12A8-7D87-4E21-A61D-A555B7BDEAD0}"/>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3646" name="shapetype_202" hidden="1">
          <a:extLst>
            <a:ext uri="{FF2B5EF4-FFF2-40B4-BE49-F238E27FC236}">
              <a16:creationId xmlns:a16="http://schemas.microsoft.com/office/drawing/2014/main" id="{F448CCA3-3213-400F-9B66-093C6AD7FD52}"/>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3644" name="shapetype_202" hidden="1">
          <a:extLst>
            <a:ext uri="{FF2B5EF4-FFF2-40B4-BE49-F238E27FC236}">
              <a16:creationId xmlns:a16="http://schemas.microsoft.com/office/drawing/2014/main" id="{F026E935-93B5-453F-AECA-73FAA7898C65}"/>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3642" name="shapetype_202" hidden="1">
          <a:extLst>
            <a:ext uri="{FF2B5EF4-FFF2-40B4-BE49-F238E27FC236}">
              <a16:creationId xmlns:a16="http://schemas.microsoft.com/office/drawing/2014/main" id="{490DDA15-8CAF-4E12-B485-B1AD3F3D52FA}"/>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3640" name="shapetype_202" hidden="1">
          <a:extLst>
            <a:ext uri="{FF2B5EF4-FFF2-40B4-BE49-F238E27FC236}">
              <a16:creationId xmlns:a16="http://schemas.microsoft.com/office/drawing/2014/main" id="{CF4E2FA0-3DC1-4B35-8089-5E6A5435EEF5}"/>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3638" name="shapetype_202" hidden="1">
          <a:extLst>
            <a:ext uri="{FF2B5EF4-FFF2-40B4-BE49-F238E27FC236}">
              <a16:creationId xmlns:a16="http://schemas.microsoft.com/office/drawing/2014/main" id="{5D93864E-06A8-4531-884B-2F8E6EF271F3}"/>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3636" name="shapetype_202" hidden="1">
          <a:extLst>
            <a:ext uri="{FF2B5EF4-FFF2-40B4-BE49-F238E27FC236}">
              <a16:creationId xmlns:a16="http://schemas.microsoft.com/office/drawing/2014/main" id="{CE7B63A8-E2E4-433A-BC40-B868EB16979C}"/>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3634" name="shapetype_202" hidden="1">
          <a:extLst>
            <a:ext uri="{FF2B5EF4-FFF2-40B4-BE49-F238E27FC236}">
              <a16:creationId xmlns:a16="http://schemas.microsoft.com/office/drawing/2014/main" id="{78E499F6-3C86-4A3F-8CBB-5B95D7B0D1DD}"/>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3632" name="shapetype_202" hidden="1">
          <a:extLst>
            <a:ext uri="{FF2B5EF4-FFF2-40B4-BE49-F238E27FC236}">
              <a16:creationId xmlns:a16="http://schemas.microsoft.com/office/drawing/2014/main" id="{A98FE102-B654-461C-9E02-1B1BA3330DC5}"/>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3630" name="shapetype_202" hidden="1">
          <a:extLst>
            <a:ext uri="{FF2B5EF4-FFF2-40B4-BE49-F238E27FC236}">
              <a16:creationId xmlns:a16="http://schemas.microsoft.com/office/drawing/2014/main" id="{0CD9A15D-C58A-48C5-9089-9573746C6C8B}"/>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3628" name="shapetype_202" hidden="1">
          <a:extLst>
            <a:ext uri="{FF2B5EF4-FFF2-40B4-BE49-F238E27FC236}">
              <a16:creationId xmlns:a16="http://schemas.microsoft.com/office/drawing/2014/main" id="{4ED0200A-15E6-4F28-B35C-01537022115F}"/>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3626" name="shapetype_202" hidden="1">
          <a:extLst>
            <a:ext uri="{FF2B5EF4-FFF2-40B4-BE49-F238E27FC236}">
              <a16:creationId xmlns:a16="http://schemas.microsoft.com/office/drawing/2014/main" id="{61D0D5BA-FB75-4F17-8035-7C8C42071BA0}"/>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3624" name="shapetype_202" hidden="1">
          <a:extLst>
            <a:ext uri="{FF2B5EF4-FFF2-40B4-BE49-F238E27FC236}">
              <a16:creationId xmlns:a16="http://schemas.microsoft.com/office/drawing/2014/main" id="{58CEA0DB-A269-4AB0-8757-A90498308E7A}"/>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3622" name="shapetype_202" hidden="1">
          <a:extLst>
            <a:ext uri="{FF2B5EF4-FFF2-40B4-BE49-F238E27FC236}">
              <a16:creationId xmlns:a16="http://schemas.microsoft.com/office/drawing/2014/main" id="{CB99A787-85FB-4CC7-8C9D-7908933A6C33}"/>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3620" name="shapetype_202" hidden="1">
          <a:extLst>
            <a:ext uri="{FF2B5EF4-FFF2-40B4-BE49-F238E27FC236}">
              <a16:creationId xmlns:a16="http://schemas.microsoft.com/office/drawing/2014/main" id="{FF18C4BB-CA35-4BF8-B674-621BE3B6305E}"/>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3618" name="shapetype_202" hidden="1">
          <a:extLst>
            <a:ext uri="{FF2B5EF4-FFF2-40B4-BE49-F238E27FC236}">
              <a16:creationId xmlns:a16="http://schemas.microsoft.com/office/drawing/2014/main" id="{01B0DB23-17CC-42ED-83C6-C7084FA74B2C}"/>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3616" name="shapetype_202" hidden="1">
          <a:extLst>
            <a:ext uri="{FF2B5EF4-FFF2-40B4-BE49-F238E27FC236}">
              <a16:creationId xmlns:a16="http://schemas.microsoft.com/office/drawing/2014/main" id="{A3089FAB-2B5E-43F5-8F7C-FE56C8AC34A8}"/>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3614" name="shapetype_202" hidden="1">
          <a:extLst>
            <a:ext uri="{FF2B5EF4-FFF2-40B4-BE49-F238E27FC236}">
              <a16:creationId xmlns:a16="http://schemas.microsoft.com/office/drawing/2014/main" id="{3489242C-E4F3-4E53-A5C4-D691D4D69DF2}"/>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3612" name="shapetype_202" hidden="1">
          <a:extLst>
            <a:ext uri="{FF2B5EF4-FFF2-40B4-BE49-F238E27FC236}">
              <a16:creationId xmlns:a16="http://schemas.microsoft.com/office/drawing/2014/main" id="{766C9187-2A3E-44FC-B841-EFC52C47AEBA}"/>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3610" name="shapetype_202" hidden="1">
          <a:extLst>
            <a:ext uri="{FF2B5EF4-FFF2-40B4-BE49-F238E27FC236}">
              <a16:creationId xmlns:a16="http://schemas.microsoft.com/office/drawing/2014/main" id="{62DE530D-A96A-4548-8835-DCFDE728E298}"/>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3608" name="shapetype_202" hidden="1">
          <a:extLst>
            <a:ext uri="{FF2B5EF4-FFF2-40B4-BE49-F238E27FC236}">
              <a16:creationId xmlns:a16="http://schemas.microsoft.com/office/drawing/2014/main" id="{23ECA866-AF2B-43C4-B1C5-7A160E1ACA69}"/>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3606" name="shapetype_202" hidden="1">
          <a:extLst>
            <a:ext uri="{FF2B5EF4-FFF2-40B4-BE49-F238E27FC236}">
              <a16:creationId xmlns:a16="http://schemas.microsoft.com/office/drawing/2014/main" id="{3829AB6A-B375-4FEC-8EB9-D25782A1A5F0}"/>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3604" name="shapetype_202" hidden="1">
          <a:extLst>
            <a:ext uri="{FF2B5EF4-FFF2-40B4-BE49-F238E27FC236}">
              <a16:creationId xmlns:a16="http://schemas.microsoft.com/office/drawing/2014/main" id="{317A6283-3D78-4555-8431-6F0DAD27D89E}"/>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3602" name="shapetype_202" hidden="1">
          <a:extLst>
            <a:ext uri="{FF2B5EF4-FFF2-40B4-BE49-F238E27FC236}">
              <a16:creationId xmlns:a16="http://schemas.microsoft.com/office/drawing/2014/main" id="{C5B782B8-8127-4F7A-86AA-65986145F679}"/>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3600" name="shapetype_202" hidden="1">
          <a:extLst>
            <a:ext uri="{FF2B5EF4-FFF2-40B4-BE49-F238E27FC236}">
              <a16:creationId xmlns:a16="http://schemas.microsoft.com/office/drawing/2014/main" id="{DD24005E-E961-4551-BF91-152BF76962C2}"/>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3598" name="shapetype_202" hidden="1">
          <a:extLst>
            <a:ext uri="{FF2B5EF4-FFF2-40B4-BE49-F238E27FC236}">
              <a16:creationId xmlns:a16="http://schemas.microsoft.com/office/drawing/2014/main" id="{097394A6-A46F-4554-9C7B-60C9CC349060}"/>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3596" name="shapetype_202" hidden="1">
          <a:extLst>
            <a:ext uri="{FF2B5EF4-FFF2-40B4-BE49-F238E27FC236}">
              <a16:creationId xmlns:a16="http://schemas.microsoft.com/office/drawing/2014/main" id="{443A78D0-A87B-44EB-B172-87537CE28E5A}"/>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3594" name="shapetype_202" hidden="1">
          <a:extLst>
            <a:ext uri="{FF2B5EF4-FFF2-40B4-BE49-F238E27FC236}">
              <a16:creationId xmlns:a16="http://schemas.microsoft.com/office/drawing/2014/main" id="{EBD4B361-CEDB-4970-A9DF-E0A148B59D3B}"/>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3592" name="shapetype_202" hidden="1">
          <a:extLst>
            <a:ext uri="{FF2B5EF4-FFF2-40B4-BE49-F238E27FC236}">
              <a16:creationId xmlns:a16="http://schemas.microsoft.com/office/drawing/2014/main" id="{5DEFA4ED-5FA3-4FC5-953D-1AF2AA222CFD}"/>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3590" name="shapetype_202" hidden="1">
          <a:extLst>
            <a:ext uri="{FF2B5EF4-FFF2-40B4-BE49-F238E27FC236}">
              <a16:creationId xmlns:a16="http://schemas.microsoft.com/office/drawing/2014/main" id="{51CBB4A5-5229-410D-A686-1B4119A58753}"/>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3588" name="shapetype_202" hidden="1">
          <a:extLst>
            <a:ext uri="{FF2B5EF4-FFF2-40B4-BE49-F238E27FC236}">
              <a16:creationId xmlns:a16="http://schemas.microsoft.com/office/drawing/2014/main" id="{88C43C54-6896-416F-9FA5-921BEF7671BF}"/>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3586" name="shapetype_202" hidden="1">
          <a:extLst>
            <a:ext uri="{FF2B5EF4-FFF2-40B4-BE49-F238E27FC236}">
              <a16:creationId xmlns:a16="http://schemas.microsoft.com/office/drawing/2014/main" id="{AD3E9F07-1542-4296-A89F-1FD284BFB3E9}"/>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3584" name="shapetype_202" hidden="1">
          <a:extLst>
            <a:ext uri="{FF2B5EF4-FFF2-40B4-BE49-F238E27FC236}">
              <a16:creationId xmlns:a16="http://schemas.microsoft.com/office/drawing/2014/main" id="{5845FB3F-4899-4382-850B-EF380EC210AE}"/>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3582" name="shapetype_202" hidden="1">
          <a:extLst>
            <a:ext uri="{FF2B5EF4-FFF2-40B4-BE49-F238E27FC236}">
              <a16:creationId xmlns:a16="http://schemas.microsoft.com/office/drawing/2014/main" id="{87129AA2-6CEC-40C6-BD7B-AEDF18858120}"/>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3580" name="shapetype_202" hidden="1">
          <a:extLst>
            <a:ext uri="{FF2B5EF4-FFF2-40B4-BE49-F238E27FC236}">
              <a16:creationId xmlns:a16="http://schemas.microsoft.com/office/drawing/2014/main" id="{37505CD0-C3CA-4D36-8AB0-4063C4267D5E}"/>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3578" name="shapetype_202" hidden="1">
          <a:extLst>
            <a:ext uri="{FF2B5EF4-FFF2-40B4-BE49-F238E27FC236}">
              <a16:creationId xmlns:a16="http://schemas.microsoft.com/office/drawing/2014/main" id="{46A07F73-A725-4D52-AF3F-D23C703E2D35}"/>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3576" name="shapetype_202" hidden="1">
          <a:extLst>
            <a:ext uri="{FF2B5EF4-FFF2-40B4-BE49-F238E27FC236}">
              <a16:creationId xmlns:a16="http://schemas.microsoft.com/office/drawing/2014/main" id="{FF7CEFDD-91F0-4782-BAB3-7D26CA773599}"/>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3574" name="shapetype_202" hidden="1">
          <a:extLst>
            <a:ext uri="{FF2B5EF4-FFF2-40B4-BE49-F238E27FC236}">
              <a16:creationId xmlns:a16="http://schemas.microsoft.com/office/drawing/2014/main" id="{A84668B7-4F4A-4EE3-B5B6-5E5D748FB939}"/>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3572" name="shapetype_202" hidden="1">
          <a:extLst>
            <a:ext uri="{FF2B5EF4-FFF2-40B4-BE49-F238E27FC236}">
              <a16:creationId xmlns:a16="http://schemas.microsoft.com/office/drawing/2014/main" id="{12895902-7B51-439F-A796-044C46F4E0AB}"/>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3570" name="shapetype_202" hidden="1">
          <a:extLst>
            <a:ext uri="{FF2B5EF4-FFF2-40B4-BE49-F238E27FC236}">
              <a16:creationId xmlns:a16="http://schemas.microsoft.com/office/drawing/2014/main" id="{72873CCA-D6D1-4749-8EAB-4D78D0C8C3CF}"/>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3568" name="shapetype_202" hidden="1">
          <a:extLst>
            <a:ext uri="{FF2B5EF4-FFF2-40B4-BE49-F238E27FC236}">
              <a16:creationId xmlns:a16="http://schemas.microsoft.com/office/drawing/2014/main" id="{200E5995-251C-40BE-9104-668D34DDF3C3}"/>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3566" name="shapetype_202" hidden="1">
          <a:extLst>
            <a:ext uri="{FF2B5EF4-FFF2-40B4-BE49-F238E27FC236}">
              <a16:creationId xmlns:a16="http://schemas.microsoft.com/office/drawing/2014/main" id="{E1010C44-8913-4F45-90DE-AA227A260033}"/>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3564" name="shapetype_202" hidden="1">
          <a:extLst>
            <a:ext uri="{FF2B5EF4-FFF2-40B4-BE49-F238E27FC236}">
              <a16:creationId xmlns:a16="http://schemas.microsoft.com/office/drawing/2014/main" id="{7545C109-4A71-49E3-ABCA-134B55787DB6}"/>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3562" name="shapetype_202" hidden="1">
          <a:extLst>
            <a:ext uri="{FF2B5EF4-FFF2-40B4-BE49-F238E27FC236}">
              <a16:creationId xmlns:a16="http://schemas.microsoft.com/office/drawing/2014/main" id="{9FB4AF0F-BB12-488E-9D6A-8EF9E8A2D231}"/>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3560" name="shapetype_202" hidden="1">
          <a:extLst>
            <a:ext uri="{FF2B5EF4-FFF2-40B4-BE49-F238E27FC236}">
              <a16:creationId xmlns:a16="http://schemas.microsoft.com/office/drawing/2014/main" id="{C8C2F4C4-65DD-4659-BB0F-333939E4FBF8}"/>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3558" name="shapetype_202" hidden="1">
          <a:extLst>
            <a:ext uri="{FF2B5EF4-FFF2-40B4-BE49-F238E27FC236}">
              <a16:creationId xmlns:a16="http://schemas.microsoft.com/office/drawing/2014/main" id="{AB6DA859-85A5-495A-A68F-9F1D88E934DF}"/>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3556" name="shapetype_202" hidden="1">
          <a:extLst>
            <a:ext uri="{FF2B5EF4-FFF2-40B4-BE49-F238E27FC236}">
              <a16:creationId xmlns:a16="http://schemas.microsoft.com/office/drawing/2014/main" id="{215FC97A-09B1-4672-B368-E0205BA9EBEC}"/>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3554" name="shapetype_202" hidden="1">
          <a:extLst>
            <a:ext uri="{FF2B5EF4-FFF2-40B4-BE49-F238E27FC236}">
              <a16:creationId xmlns:a16="http://schemas.microsoft.com/office/drawing/2014/main" id="{AE47A334-55A0-4C04-9DBB-636F51ACBBEA}"/>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3552" name="shapetype_202" hidden="1">
          <a:extLst>
            <a:ext uri="{FF2B5EF4-FFF2-40B4-BE49-F238E27FC236}">
              <a16:creationId xmlns:a16="http://schemas.microsoft.com/office/drawing/2014/main" id="{2B53EAC1-53A6-4A12-9180-92F8E7EF0147}"/>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3550" name="shapetype_202" hidden="1">
          <a:extLst>
            <a:ext uri="{FF2B5EF4-FFF2-40B4-BE49-F238E27FC236}">
              <a16:creationId xmlns:a16="http://schemas.microsoft.com/office/drawing/2014/main" id="{91A0DECA-F2DB-4C43-979D-8F0E285C2F84}"/>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3548" name="shapetype_202" hidden="1">
          <a:extLst>
            <a:ext uri="{FF2B5EF4-FFF2-40B4-BE49-F238E27FC236}">
              <a16:creationId xmlns:a16="http://schemas.microsoft.com/office/drawing/2014/main" id="{186E7B03-7B32-413E-B312-F830F46F0759}"/>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3546" name="shapetype_202" hidden="1">
          <a:extLst>
            <a:ext uri="{FF2B5EF4-FFF2-40B4-BE49-F238E27FC236}">
              <a16:creationId xmlns:a16="http://schemas.microsoft.com/office/drawing/2014/main" id="{08DADFF7-837B-49C1-8AC0-BB7C5161C080}"/>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3544" name="shapetype_202" hidden="1">
          <a:extLst>
            <a:ext uri="{FF2B5EF4-FFF2-40B4-BE49-F238E27FC236}">
              <a16:creationId xmlns:a16="http://schemas.microsoft.com/office/drawing/2014/main" id="{4D163DC5-E934-4D09-ABA5-4F6D52B6EDE3}"/>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3542" name="shapetype_202" hidden="1">
          <a:extLst>
            <a:ext uri="{FF2B5EF4-FFF2-40B4-BE49-F238E27FC236}">
              <a16:creationId xmlns:a16="http://schemas.microsoft.com/office/drawing/2014/main" id="{9E119118-65AA-460D-A7A1-50B46AD8E2FB}"/>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3540" name="shapetype_202" hidden="1">
          <a:extLst>
            <a:ext uri="{FF2B5EF4-FFF2-40B4-BE49-F238E27FC236}">
              <a16:creationId xmlns:a16="http://schemas.microsoft.com/office/drawing/2014/main" id="{88574DF6-9CE7-4008-9A2D-39344EBE0156}"/>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3538" name="shapetype_202" hidden="1">
          <a:extLst>
            <a:ext uri="{FF2B5EF4-FFF2-40B4-BE49-F238E27FC236}">
              <a16:creationId xmlns:a16="http://schemas.microsoft.com/office/drawing/2014/main" id="{FDD3BE05-DB14-4BFA-9CBF-2ECD5C465DF0}"/>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3536" name="shapetype_202" hidden="1">
          <a:extLst>
            <a:ext uri="{FF2B5EF4-FFF2-40B4-BE49-F238E27FC236}">
              <a16:creationId xmlns:a16="http://schemas.microsoft.com/office/drawing/2014/main" id="{0699A1CB-4CB1-44D7-8DB8-DCB3818798CA}"/>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3534" name="shapetype_202" hidden="1">
          <a:extLst>
            <a:ext uri="{FF2B5EF4-FFF2-40B4-BE49-F238E27FC236}">
              <a16:creationId xmlns:a16="http://schemas.microsoft.com/office/drawing/2014/main" id="{1C8CD810-4195-4EC4-8C26-F37677D2AB84}"/>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3532" name="shapetype_202" hidden="1">
          <a:extLst>
            <a:ext uri="{FF2B5EF4-FFF2-40B4-BE49-F238E27FC236}">
              <a16:creationId xmlns:a16="http://schemas.microsoft.com/office/drawing/2014/main" id="{D9263B1F-E277-47DF-8721-6384C1E31A90}"/>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3530" name="shapetype_202" hidden="1">
          <a:extLst>
            <a:ext uri="{FF2B5EF4-FFF2-40B4-BE49-F238E27FC236}">
              <a16:creationId xmlns:a16="http://schemas.microsoft.com/office/drawing/2014/main" id="{F9EDF260-E59F-4905-BF95-96BB51793A5D}"/>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3528" name="shapetype_202" hidden="1">
          <a:extLst>
            <a:ext uri="{FF2B5EF4-FFF2-40B4-BE49-F238E27FC236}">
              <a16:creationId xmlns:a16="http://schemas.microsoft.com/office/drawing/2014/main" id="{DC1E01B0-14AF-4C93-99D1-2E1701DC7D36}"/>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3526" name="shapetype_202" hidden="1">
          <a:extLst>
            <a:ext uri="{FF2B5EF4-FFF2-40B4-BE49-F238E27FC236}">
              <a16:creationId xmlns:a16="http://schemas.microsoft.com/office/drawing/2014/main" id="{D4572453-95B8-40A2-9E52-E888E6C44AD2}"/>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3524" name="shapetype_202" hidden="1">
          <a:extLst>
            <a:ext uri="{FF2B5EF4-FFF2-40B4-BE49-F238E27FC236}">
              <a16:creationId xmlns:a16="http://schemas.microsoft.com/office/drawing/2014/main" id="{772D8CA2-39E4-45AA-BB0E-DD043DED01C1}"/>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3522" name="shapetype_202" hidden="1">
          <a:extLst>
            <a:ext uri="{FF2B5EF4-FFF2-40B4-BE49-F238E27FC236}">
              <a16:creationId xmlns:a16="http://schemas.microsoft.com/office/drawing/2014/main" id="{D2C33BCE-AEDE-47CC-93AA-5C8A82152865}"/>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3520" name="shapetype_202" hidden="1">
          <a:extLst>
            <a:ext uri="{FF2B5EF4-FFF2-40B4-BE49-F238E27FC236}">
              <a16:creationId xmlns:a16="http://schemas.microsoft.com/office/drawing/2014/main" id="{4B653D98-8319-4262-A266-3B351893BD7E}"/>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3518" name="shapetype_202" hidden="1">
          <a:extLst>
            <a:ext uri="{FF2B5EF4-FFF2-40B4-BE49-F238E27FC236}">
              <a16:creationId xmlns:a16="http://schemas.microsoft.com/office/drawing/2014/main" id="{6A4888B0-891A-411A-9FAE-039626E0F214}"/>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3516" name="shapetype_202" hidden="1">
          <a:extLst>
            <a:ext uri="{FF2B5EF4-FFF2-40B4-BE49-F238E27FC236}">
              <a16:creationId xmlns:a16="http://schemas.microsoft.com/office/drawing/2014/main" id="{2E637E50-4501-4543-8FA5-DE464E555388}"/>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3514" name="shapetype_202" hidden="1">
          <a:extLst>
            <a:ext uri="{FF2B5EF4-FFF2-40B4-BE49-F238E27FC236}">
              <a16:creationId xmlns:a16="http://schemas.microsoft.com/office/drawing/2014/main" id="{84E685E2-3D49-4FB8-A7DC-43E2824FF12A}"/>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3512" name="shapetype_202" hidden="1">
          <a:extLst>
            <a:ext uri="{FF2B5EF4-FFF2-40B4-BE49-F238E27FC236}">
              <a16:creationId xmlns:a16="http://schemas.microsoft.com/office/drawing/2014/main" id="{8C1F9D27-B9C9-45A5-B3A0-BE2E2B407462}"/>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3510" name="shapetype_202" hidden="1">
          <a:extLst>
            <a:ext uri="{FF2B5EF4-FFF2-40B4-BE49-F238E27FC236}">
              <a16:creationId xmlns:a16="http://schemas.microsoft.com/office/drawing/2014/main" id="{99F2C435-B7F2-4E4C-A7DF-739F42E5BB47}"/>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3508" name="shapetype_202" hidden="1">
          <a:extLst>
            <a:ext uri="{FF2B5EF4-FFF2-40B4-BE49-F238E27FC236}">
              <a16:creationId xmlns:a16="http://schemas.microsoft.com/office/drawing/2014/main" id="{0733E4EB-64EA-4F69-B572-6C6DA284BCDB}"/>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3506" name="shapetype_202" hidden="1">
          <a:extLst>
            <a:ext uri="{FF2B5EF4-FFF2-40B4-BE49-F238E27FC236}">
              <a16:creationId xmlns:a16="http://schemas.microsoft.com/office/drawing/2014/main" id="{5D78E26A-B982-4FBE-90A3-D210D765865D}"/>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3504" name="shapetype_202" hidden="1">
          <a:extLst>
            <a:ext uri="{FF2B5EF4-FFF2-40B4-BE49-F238E27FC236}">
              <a16:creationId xmlns:a16="http://schemas.microsoft.com/office/drawing/2014/main" id="{519F1662-18EB-47DF-BE39-87FCD4278152}"/>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3502" name="shapetype_202" hidden="1">
          <a:extLst>
            <a:ext uri="{FF2B5EF4-FFF2-40B4-BE49-F238E27FC236}">
              <a16:creationId xmlns:a16="http://schemas.microsoft.com/office/drawing/2014/main" id="{DC3D3928-7A25-4C5B-8483-33FA8669DAF4}"/>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3500" name="shapetype_202" hidden="1">
          <a:extLst>
            <a:ext uri="{FF2B5EF4-FFF2-40B4-BE49-F238E27FC236}">
              <a16:creationId xmlns:a16="http://schemas.microsoft.com/office/drawing/2014/main" id="{DE4F6D7E-F853-4718-849C-3B354711623E}"/>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3498" name="shapetype_202" hidden="1">
          <a:extLst>
            <a:ext uri="{FF2B5EF4-FFF2-40B4-BE49-F238E27FC236}">
              <a16:creationId xmlns:a16="http://schemas.microsoft.com/office/drawing/2014/main" id="{7E3AE8F5-F2B1-4F06-B5F2-660A133CDCB4}"/>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3496" name="shapetype_202" hidden="1">
          <a:extLst>
            <a:ext uri="{FF2B5EF4-FFF2-40B4-BE49-F238E27FC236}">
              <a16:creationId xmlns:a16="http://schemas.microsoft.com/office/drawing/2014/main" id="{7FEFADAE-8CD2-49FA-8C34-B30A25889334}"/>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3494" name="shapetype_202" hidden="1">
          <a:extLst>
            <a:ext uri="{FF2B5EF4-FFF2-40B4-BE49-F238E27FC236}">
              <a16:creationId xmlns:a16="http://schemas.microsoft.com/office/drawing/2014/main" id="{D56E71B5-5B03-40AA-BE9D-E1761A478CC4}"/>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3492" name="shapetype_202" hidden="1">
          <a:extLst>
            <a:ext uri="{FF2B5EF4-FFF2-40B4-BE49-F238E27FC236}">
              <a16:creationId xmlns:a16="http://schemas.microsoft.com/office/drawing/2014/main" id="{5228990E-3F75-4E2D-938E-2CDEC263E89E}"/>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3490" name="shapetype_202" hidden="1">
          <a:extLst>
            <a:ext uri="{FF2B5EF4-FFF2-40B4-BE49-F238E27FC236}">
              <a16:creationId xmlns:a16="http://schemas.microsoft.com/office/drawing/2014/main" id="{D39B17F3-C3D2-43BE-B4D3-3A569F10AEC1}"/>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3488" name="shapetype_202" hidden="1">
          <a:extLst>
            <a:ext uri="{FF2B5EF4-FFF2-40B4-BE49-F238E27FC236}">
              <a16:creationId xmlns:a16="http://schemas.microsoft.com/office/drawing/2014/main" id="{FD5567AE-7107-447A-8558-4C6EB6161332}"/>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3486" name="shapetype_202" hidden="1">
          <a:extLst>
            <a:ext uri="{FF2B5EF4-FFF2-40B4-BE49-F238E27FC236}">
              <a16:creationId xmlns:a16="http://schemas.microsoft.com/office/drawing/2014/main" id="{D249544C-8CCB-4041-A198-1BB42E85C16D}"/>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3484" name="shapetype_202" hidden="1">
          <a:extLst>
            <a:ext uri="{FF2B5EF4-FFF2-40B4-BE49-F238E27FC236}">
              <a16:creationId xmlns:a16="http://schemas.microsoft.com/office/drawing/2014/main" id="{17F200D1-C883-45EC-8894-C16102180DEE}"/>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3482" name="shapetype_202" hidden="1">
          <a:extLst>
            <a:ext uri="{FF2B5EF4-FFF2-40B4-BE49-F238E27FC236}">
              <a16:creationId xmlns:a16="http://schemas.microsoft.com/office/drawing/2014/main" id="{0B07B814-C24A-4FB7-AF03-FB04C1DA64FE}"/>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3480" name="shapetype_202" hidden="1">
          <a:extLst>
            <a:ext uri="{FF2B5EF4-FFF2-40B4-BE49-F238E27FC236}">
              <a16:creationId xmlns:a16="http://schemas.microsoft.com/office/drawing/2014/main" id="{5ACAB841-BD26-44EF-B360-AF268BF6A0C4}"/>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3478" name="shapetype_202" hidden="1">
          <a:extLst>
            <a:ext uri="{FF2B5EF4-FFF2-40B4-BE49-F238E27FC236}">
              <a16:creationId xmlns:a16="http://schemas.microsoft.com/office/drawing/2014/main" id="{FFB40899-7EDE-4936-9D83-DF90A4D51BEF}"/>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3476" name="shapetype_202" hidden="1">
          <a:extLst>
            <a:ext uri="{FF2B5EF4-FFF2-40B4-BE49-F238E27FC236}">
              <a16:creationId xmlns:a16="http://schemas.microsoft.com/office/drawing/2014/main" id="{5043544B-CD6A-4EFD-9535-BF6CD65628EF}"/>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3474" name="shapetype_202" hidden="1">
          <a:extLst>
            <a:ext uri="{FF2B5EF4-FFF2-40B4-BE49-F238E27FC236}">
              <a16:creationId xmlns:a16="http://schemas.microsoft.com/office/drawing/2014/main" id="{1856F61D-5E98-4956-AD53-FD48F6097469}"/>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3472" name="shapetype_202" hidden="1">
          <a:extLst>
            <a:ext uri="{FF2B5EF4-FFF2-40B4-BE49-F238E27FC236}">
              <a16:creationId xmlns:a16="http://schemas.microsoft.com/office/drawing/2014/main" id="{75051F54-6073-4EA3-A955-9DA3A33C4DA5}"/>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3470" name="shapetype_202" hidden="1">
          <a:extLst>
            <a:ext uri="{FF2B5EF4-FFF2-40B4-BE49-F238E27FC236}">
              <a16:creationId xmlns:a16="http://schemas.microsoft.com/office/drawing/2014/main" id="{80186E62-17D5-4A0D-877B-1FB985A5B267}"/>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3468" name="shapetype_202" hidden="1">
          <a:extLst>
            <a:ext uri="{FF2B5EF4-FFF2-40B4-BE49-F238E27FC236}">
              <a16:creationId xmlns:a16="http://schemas.microsoft.com/office/drawing/2014/main" id="{7AE3D13A-1741-4BE1-9CDE-48BD17F73FD9}"/>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3466" name="shapetype_202" hidden="1">
          <a:extLst>
            <a:ext uri="{FF2B5EF4-FFF2-40B4-BE49-F238E27FC236}">
              <a16:creationId xmlns:a16="http://schemas.microsoft.com/office/drawing/2014/main" id="{63EC0E3D-D766-465C-86D9-98D68C562BC8}"/>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3464" name="shapetype_202" hidden="1">
          <a:extLst>
            <a:ext uri="{FF2B5EF4-FFF2-40B4-BE49-F238E27FC236}">
              <a16:creationId xmlns:a16="http://schemas.microsoft.com/office/drawing/2014/main" id="{5EBF6D14-4418-4ABB-9509-FF830B180D30}"/>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3462" name="shapetype_202" hidden="1">
          <a:extLst>
            <a:ext uri="{FF2B5EF4-FFF2-40B4-BE49-F238E27FC236}">
              <a16:creationId xmlns:a16="http://schemas.microsoft.com/office/drawing/2014/main" id="{BFB65E67-8CE9-4A9B-A521-3DD50BA306A3}"/>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3460" name="shapetype_202" hidden="1">
          <a:extLst>
            <a:ext uri="{FF2B5EF4-FFF2-40B4-BE49-F238E27FC236}">
              <a16:creationId xmlns:a16="http://schemas.microsoft.com/office/drawing/2014/main" id="{3086F1C6-B5DE-4A49-B35F-4A416DCD96FC}"/>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3458" name="shapetype_202" hidden="1">
          <a:extLst>
            <a:ext uri="{FF2B5EF4-FFF2-40B4-BE49-F238E27FC236}">
              <a16:creationId xmlns:a16="http://schemas.microsoft.com/office/drawing/2014/main" id="{1A5FDBA9-288D-4469-875F-2794FCBE40A7}"/>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3456" name="shapetype_202" hidden="1">
          <a:extLst>
            <a:ext uri="{FF2B5EF4-FFF2-40B4-BE49-F238E27FC236}">
              <a16:creationId xmlns:a16="http://schemas.microsoft.com/office/drawing/2014/main" id="{4EEFA887-C6CF-424B-BC3C-41CED75F375B}"/>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3454" name="shapetype_202" hidden="1">
          <a:extLst>
            <a:ext uri="{FF2B5EF4-FFF2-40B4-BE49-F238E27FC236}">
              <a16:creationId xmlns:a16="http://schemas.microsoft.com/office/drawing/2014/main" id="{3B235A0C-569C-4CE6-A264-07349439AA0B}"/>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3452" name="shapetype_202" hidden="1">
          <a:extLst>
            <a:ext uri="{FF2B5EF4-FFF2-40B4-BE49-F238E27FC236}">
              <a16:creationId xmlns:a16="http://schemas.microsoft.com/office/drawing/2014/main" id="{E3028189-FCF2-4D5E-A4BC-0CE60BFA9CC2}"/>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3450" name="shapetype_202" hidden="1">
          <a:extLst>
            <a:ext uri="{FF2B5EF4-FFF2-40B4-BE49-F238E27FC236}">
              <a16:creationId xmlns:a16="http://schemas.microsoft.com/office/drawing/2014/main" id="{D05F6D99-8BFD-4159-8DE0-8A4CD2B391A0}"/>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3448" name="shapetype_202" hidden="1">
          <a:extLst>
            <a:ext uri="{FF2B5EF4-FFF2-40B4-BE49-F238E27FC236}">
              <a16:creationId xmlns:a16="http://schemas.microsoft.com/office/drawing/2014/main" id="{01602E97-C6B0-4E71-8C73-A692443C6CB9}"/>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3446" name="shapetype_202" hidden="1">
          <a:extLst>
            <a:ext uri="{FF2B5EF4-FFF2-40B4-BE49-F238E27FC236}">
              <a16:creationId xmlns:a16="http://schemas.microsoft.com/office/drawing/2014/main" id="{17A28447-B5E0-45B8-9CA5-C796E97330CD}"/>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3444" name="shapetype_202" hidden="1">
          <a:extLst>
            <a:ext uri="{FF2B5EF4-FFF2-40B4-BE49-F238E27FC236}">
              <a16:creationId xmlns:a16="http://schemas.microsoft.com/office/drawing/2014/main" id="{917A3A72-0E99-4E4F-8694-7ADED0BA10A9}"/>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3442" name="shapetype_202" hidden="1">
          <a:extLst>
            <a:ext uri="{FF2B5EF4-FFF2-40B4-BE49-F238E27FC236}">
              <a16:creationId xmlns:a16="http://schemas.microsoft.com/office/drawing/2014/main" id="{A041444F-E820-4C07-9899-0DE8100D8F75}"/>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3440" name="shapetype_202" hidden="1">
          <a:extLst>
            <a:ext uri="{FF2B5EF4-FFF2-40B4-BE49-F238E27FC236}">
              <a16:creationId xmlns:a16="http://schemas.microsoft.com/office/drawing/2014/main" id="{B427F3F4-EFF2-4CD1-9D34-246ECE3FA0A6}"/>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3438" name="shapetype_202" hidden="1">
          <a:extLst>
            <a:ext uri="{FF2B5EF4-FFF2-40B4-BE49-F238E27FC236}">
              <a16:creationId xmlns:a16="http://schemas.microsoft.com/office/drawing/2014/main" id="{F717B9E9-52BD-4954-BC99-766E0B26EC8E}"/>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3436" name="shapetype_202" hidden="1">
          <a:extLst>
            <a:ext uri="{FF2B5EF4-FFF2-40B4-BE49-F238E27FC236}">
              <a16:creationId xmlns:a16="http://schemas.microsoft.com/office/drawing/2014/main" id="{C494E0C7-DD10-4653-A832-528535DE3B0E}"/>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3434" name="shapetype_202" hidden="1">
          <a:extLst>
            <a:ext uri="{FF2B5EF4-FFF2-40B4-BE49-F238E27FC236}">
              <a16:creationId xmlns:a16="http://schemas.microsoft.com/office/drawing/2014/main" id="{BD8EC6FE-05BB-4722-B100-3665AC82465F}"/>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3432" name="shapetype_202" hidden="1">
          <a:extLst>
            <a:ext uri="{FF2B5EF4-FFF2-40B4-BE49-F238E27FC236}">
              <a16:creationId xmlns:a16="http://schemas.microsoft.com/office/drawing/2014/main" id="{34F4BCB5-B8E9-4906-84E9-5960C816CBFB}"/>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3430" name="shapetype_202" hidden="1">
          <a:extLst>
            <a:ext uri="{FF2B5EF4-FFF2-40B4-BE49-F238E27FC236}">
              <a16:creationId xmlns:a16="http://schemas.microsoft.com/office/drawing/2014/main" id="{4963BF9C-8DED-4A4D-BAD7-14DD726C2FD7}"/>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3428" name="shapetype_202" hidden="1">
          <a:extLst>
            <a:ext uri="{FF2B5EF4-FFF2-40B4-BE49-F238E27FC236}">
              <a16:creationId xmlns:a16="http://schemas.microsoft.com/office/drawing/2014/main" id="{4A57456E-D845-45DE-8AAE-E5ECFB9D6FA8}"/>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3426" name="shapetype_202" hidden="1">
          <a:extLst>
            <a:ext uri="{FF2B5EF4-FFF2-40B4-BE49-F238E27FC236}">
              <a16:creationId xmlns:a16="http://schemas.microsoft.com/office/drawing/2014/main" id="{4F666485-7A97-4BF7-9A95-B4F002C8CAE5}"/>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3424" name="shapetype_202" hidden="1">
          <a:extLst>
            <a:ext uri="{FF2B5EF4-FFF2-40B4-BE49-F238E27FC236}">
              <a16:creationId xmlns:a16="http://schemas.microsoft.com/office/drawing/2014/main" id="{888C584D-F997-42CA-B2C8-28FD56F8B53C}"/>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3422" name="shapetype_202" hidden="1">
          <a:extLst>
            <a:ext uri="{FF2B5EF4-FFF2-40B4-BE49-F238E27FC236}">
              <a16:creationId xmlns:a16="http://schemas.microsoft.com/office/drawing/2014/main" id="{5F5DCE1F-26DC-4368-8601-E7F3026537B4}"/>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3420" name="shapetype_202" hidden="1">
          <a:extLst>
            <a:ext uri="{FF2B5EF4-FFF2-40B4-BE49-F238E27FC236}">
              <a16:creationId xmlns:a16="http://schemas.microsoft.com/office/drawing/2014/main" id="{AA96BBAD-46EA-4542-830D-BBF221EAF2BC}"/>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3418" name="shapetype_202" hidden="1">
          <a:extLst>
            <a:ext uri="{FF2B5EF4-FFF2-40B4-BE49-F238E27FC236}">
              <a16:creationId xmlns:a16="http://schemas.microsoft.com/office/drawing/2014/main" id="{42DE68E8-59C1-4E71-9A2E-3E879133E892}"/>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3416" name="shapetype_202" hidden="1">
          <a:extLst>
            <a:ext uri="{FF2B5EF4-FFF2-40B4-BE49-F238E27FC236}">
              <a16:creationId xmlns:a16="http://schemas.microsoft.com/office/drawing/2014/main" id="{FF89B0EC-7647-44BF-BD8F-41A8D4648BA8}"/>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3414" name="shapetype_202" hidden="1">
          <a:extLst>
            <a:ext uri="{FF2B5EF4-FFF2-40B4-BE49-F238E27FC236}">
              <a16:creationId xmlns:a16="http://schemas.microsoft.com/office/drawing/2014/main" id="{40E179A2-D777-4E71-88C6-B0A0C7B05D86}"/>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3412" name="shapetype_202" hidden="1">
          <a:extLst>
            <a:ext uri="{FF2B5EF4-FFF2-40B4-BE49-F238E27FC236}">
              <a16:creationId xmlns:a16="http://schemas.microsoft.com/office/drawing/2014/main" id="{63E4EE8F-F707-4F72-AFA7-018622921797}"/>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3410" name="shapetype_202" hidden="1">
          <a:extLst>
            <a:ext uri="{FF2B5EF4-FFF2-40B4-BE49-F238E27FC236}">
              <a16:creationId xmlns:a16="http://schemas.microsoft.com/office/drawing/2014/main" id="{FDAE3176-13C3-4F86-BFF2-DC6136FB5875}"/>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3408" name="shapetype_202" hidden="1">
          <a:extLst>
            <a:ext uri="{FF2B5EF4-FFF2-40B4-BE49-F238E27FC236}">
              <a16:creationId xmlns:a16="http://schemas.microsoft.com/office/drawing/2014/main" id="{D3609E7B-5CC8-4C5C-9292-E59D508299D9}"/>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3406" name="shapetype_202" hidden="1">
          <a:extLst>
            <a:ext uri="{FF2B5EF4-FFF2-40B4-BE49-F238E27FC236}">
              <a16:creationId xmlns:a16="http://schemas.microsoft.com/office/drawing/2014/main" id="{9FD188EB-587B-44E6-9FD8-FC48C989F345}"/>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3404" name="shapetype_202" hidden="1">
          <a:extLst>
            <a:ext uri="{FF2B5EF4-FFF2-40B4-BE49-F238E27FC236}">
              <a16:creationId xmlns:a16="http://schemas.microsoft.com/office/drawing/2014/main" id="{284990C3-9C90-4B8D-AB13-1AFA542208C2}"/>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3402" name="shapetype_202" hidden="1">
          <a:extLst>
            <a:ext uri="{FF2B5EF4-FFF2-40B4-BE49-F238E27FC236}">
              <a16:creationId xmlns:a16="http://schemas.microsoft.com/office/drawing/2014/main" id="{21D8A652-8340-4937-8EE7-D3FB5F095152}"/>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3400" name="shapetype_202" hidden="1">
          <a:extLst>
            <a:ext uri="{FF2B5EF4-FFF2-40B4-BE49-F238E27FC236}">
              <a16:creationId xmlns:a16="http://schemas.microsoft.com/office/drawing/2014/main" id="{C2BB72FB-32CE-4C26-8F80-02EDC493965A}"/>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3398" name="shapetype_202" hidden="1">
          <a:extLst>
            <a:ext uri="{FF2B5EF4-FFF2-40B4-BE49-F238E27FC236}">
              <a16:creationId xmlns:a16="http://schemas.microsoft.com/office/drawing/2014/main" id="{1DDA2A0E-38C8-4CAF-895A-6C7B4D7C184A}"/>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3396" name="shapetype_202" hidden="1">
          <a:extLst>
            <a:ext uri="{FF2B5EF4-FFF2-40B4-BE49-F238E27FC236}">
              <a16:creationId xmlns:a16="http://schemas.microsoft.com/office/drawing/2014/main" id="{6BDE43B6-0B74-40BC-8AA9-517854A8CE57}"/>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3394" name="shapetype_202" hidden="1">
          <a:extLst>
            <a:ext uri="{FF2B5EF4-FFF2-40B4-BE49-F238E27FC236}">
              <a16:creationId xmlns:a16="http://schemas.microsoft.com/office/drawing/2014/main" id="{0F1DCAC3-E40C-4FE2-A48F-896DB8C2DEFE}"/>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3392" name="shapetype_202" hidden="1">
          <a:extLst>
            <a:ext uri="{FF2B5EF4-FFF2-40B4-BE49-F238E27FC236}">
              <a16:creationId xmlns:a16="http://schemas.microsoft.com/office/drawing/2014/main" id="{8C26F904-0130-4C4D-9FB3-18727EB982E2}"/>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3390" name="shapetype_202" hidden="1">
          <a:extLst>
            <a:ext uri="{FF2B5EF4-FFF2-40B4-BE49-F238E27FC236}">
              <a16:creationId xmlns:a16="http://schemas.microsoft.com/office/drawing/2014/main" id="{02763C3D-5D45-46C7-BF5B-6781F30D5ABC}"/>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3388" name="shapetype_202" hidden="1">
          <a:extLst>
            <a:ext uri="{FF2B5EF4-FFF2-40B4-BE49-F238E27FC236}">
              <a16:creationId xmlns:a16="http://schemas.microsoft.com/office/drawing/2014/main" id="{BACF15A6-8278-404F-B892-B5E5AA12E692}"/>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3386" name="shapetype_202" hidden="1">
          <a:extLst>
            <a:ext uri="{FF2B5EF4-FFF2-40B4-BE49-F238E27FC236}">
              <a16:creationId xmlns:a16="http://schemas.microsoft.com/office/drawing/2014/main" id="{FB697DE1-EF64-43BC-B3B0-48C810E86492}"/>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3384" name="shapetype_202" hidden="1">
          <a:extLst>
            <a:ext uri="{FF2B5EF4-FFF2-40B4-BE49-F238E27FC236}">
              <a16:creationId xmlns:a16="http://schemas.microsoft.com/office/drawing/2014/main" id="{546F8101-DB84-4D71-8B6D-37ACEA566026}"/>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3382" name="shapetype_202" hidden="1">
          <a:extLst>
            <a:ext uri="{FF2B5EF4-FFF2-40B4-BE49-F238E27FC236}">
              <a16:creationId xmlns:a16="http://schemas.microsoft.com/office/drawing/2014/main" id="{B8322201-CC7F-467C-951D-7FA36C5D961A}"/>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3380" name="shapetype_202" hidden="1">
          <a:extLst>
            <a:ext uri="{FF2B5EF4-FFF2-40B4-BE49-F238E27FC236}">
              <a16:creationId xmlns:a16="http://schemas.microsoft.com/office/drawing/2014/main" id="{9DC8C7A2-46BD-4D82-B8C9-810F5C6D3D09}"/>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3378" name="shapetype_202" hidden="1">
          <a:extLst>
            <a:ext uri="{FF2B5EF4-FFF2-40B4-BE49-F238E27FC236}">
              <a16:creationId xmlns:a16="http://schemas.microsoft.com/office/drawing/2014/main" id="{6D6B5CC8-88BE-476A-A343-237F8EF16994}"/>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3376" name="shapetype_202" hidden="1">
          <a:extLst>
            <a:ext uri="{FF2B5EF4-FFF2-40B4-BE49-F238E27FC236}">
              <a16:creationId xmlns:a16="http://schemas.microsoft.com/office/drawing/2014/main" id="{BBDF2D42-1F7A-4AB0-8D31-BCA009A90424}"/>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3374" name="shapetype_202" hidden="1">
          <a:extLst>
            <a:ext uri="{FF2B5EF4-FFF2-40B4-BE49-F238E27FC236}">
              <a16:creationId xmlns:a16="http://schemas.microsoft.com/office/drawing/2014/main" id="{02BF7D90-11C0-41D5-9812-1136A72467C5}"/>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3372" name="shapetype_202" hidden="1">
          <a:extLst>
            <a:ext uri="{FF2B5EF4-FFF2-40B4-BE49-F238E27FC236}">
              <a16:creationId xmlns:a16="http://schemas.microsoft.com/office/drawing/2014/main" id="{60A13991-4E9E-499B-852E-099BCFF5898F}"/>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3370" name="shapetype_202" hidden="1">
          <a:extLst>
            <a:ext uri="{FF2B5EF4-FFF2-40B4-BE49-F238E27FC236}">
              <a16:creationId xmlns:a16="http://schemas.microsoft.com/office/drawing/2014/main" id="{F2AC014D-55FF-4F34-B4BF-E33F91E5F85E}"/>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3368" name="shapetype_202" hidden="1">
          <a:extLst>
            <a:ext uri="{FF2B5EF4-FFF2-40B4-BE49-F238E27FC236}">
              <a16:creationId xmlns:a16="http://schemas.microsoft.com/office/drawing/2014/main" id="{8A51FF1F-728F-4E1E-AB42-FA7CC8784552}"/>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3366" name="shapetype_202" hidden="1">
          <a:extLst>
            <a:ext uri="{FF2B5EF4-FFF2-40B4-BE49-F238E27FC236}">
              <a16:creationId xmlns:a16="http://schemas.microsoft.com/office/drawing/2014/main" id="{D87BC3C5-8F36-467E-9C80-A9289BA1967F}"/>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3364" name="shapetype_202" hidden="1">
          <a:extLst>
            <a:ext uri="{FF2B5EF4-FFF2-40B4-BE49-F238E27FC236}">
              <a16:creationId xmlns:a16="http://schemas.microsoft.com/office/drawing/2014/main" id="{9502A185-1555-464A-B4E2-BEECF6EA7052}"/>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3362" name="shapetype_202" hidden="1">
          <a:extLst>
            <a:ext uri="{FF2B5EF4-FFF2-40B4-BE49-F238E27FC236}">
              <a16:creationId xmlns:a16="http://schemas.microsoft.com/office/drawing/2014/main" id="{9354419E-17FE-4FED-91E1-69FA96C03530}"/>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3360" name="shapetype_202" hidden="1">
          <a:extLst>
            <a:ext uri="{FF2B5EF4-FFF2-40B4-BE49-F238E27FC236}">
              <a16:creationId xmlns:a16="http://schemas.microsoft.com/office/drawing/2014/main" id="{B8E8E2F1-9D75-4072-AB5C-FB02B369FA01}"/>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3358" name="shapetype_202" hidden="1">
          <a:extLst>
            <a:ext uri="{FF2B5EF4-FFF2-40B4-BE49-F238E27FC236}">
              <a16:creationId xmlns:a16="http://schemas.microsoft.com/office/drawing/2014/main" id="{1E9FDF12-FF52-41DE-8C79-02A56CB0FA21}"/>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3356" name="shapetype_202" hidden="1">
          <a:extLst>
            <a:ext uri="{FF2B5EF4-FFF2-40B4-BE49-F238E27FC236}">
              <a16:creationId xmlns:a16="http://schemas.microsoft.com/office/drawing/2014/main" id="{51FBB21E-B03E-4C4E-8734-045B253868FD}"/>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3354" name="shapetype_202" hidden="1">
          <a:extLst>
            <a:ext uri="{FF2B5EF4-FFF2-40B4-BE49-F238E27FC236}">
              <a16:creationId xmlns:a16="http://schemas.microsoft.com/office/drawing/2014/main" id="{B35CD670-9902-4DF6-AF65-5A2069C4DD29}"/>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3352" name="shapetype_202" hidden="1">
          <a:extLst>
            <a:ext uri="{FF2B5EF4-FFF2-40B4-BE49-F238E27FC236}">
              <a16:creationId xmlns:a16="http://schemas.microsoft.com/office/drawing/2014/main" id="{84FC3D25-B7CA-40BA-8187-D6549DC2400D}"/>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3350" name="shapetype_202" hidden="1">
          <a:extLst>
            <a:ext uri="{FF2B5EF4-FFF2-40B4-BE49-F238E27FC236}">
              <a16:creationId xmlns:a16="http://schemas.microsoft.com/office/drawing/2014/main" id="{60579D64-9EC1-4D50-B15D-C45307E34617}"/>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3348" name="shapetype_202" hidden="1">
          <a:extLst>
            <a:ext uri="{FF2B5EF4-FFF2-40B4-BE49-F238E27FC236}">
              <a16:creationId xmlns:a16="http://schemas.microsoft.com/office/drawing/2014/main" id="{88F2C1C2-D5B4-4235-8C47-D3086271A5E6}"/>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3346" name="shapetype_202" hidden="1">
          <a:extLst>
            <a:ext uri="{FF2B5EF4-FFF2-40B4-BE49-F238E27FC236}">
              <a16:creationId xmlns:a16="http://schemas.microsoft.com/office/drawing/2014/main" id="{411BF2A6-FFCC-4532-A29C-1C993ACB2AA5}"/>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3344" name="shapetype_202" hidden="1">
          <a:extLst>
            <a:ext uri="{FF2B5EF4-FFF2-40B4-BE49-F238E27FC236}">
              <a16:creationId xmlns:a16="http://schemas.microsoft.com/office/drawing/2014/main" id="{F5B687C4-C0E3-4B7F-946F-9F6C8230DAE0}"/>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3342" name="shapetype_202" hidden="1">
          <a:extLst>
            <a:ext uri="{FF2B5EF4-FFF2-40B4-BE49-F238E27FC236}">
              <a16:creationId xmlns:a16="http://schemas.microsoft.com/office/drawing/2014/main" id="{7A82435B-D853-4549-AE94-5C14B769AB61}"/>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3340" name="shapetype_202" hidden="1">
          <a:extLst>
            <a:ext uri="{FF2B5EF4-FFF2-40B4-BE49-F238E27FC236}">
              <a16:creationId xmlns:a16="http://schemas.microsoft.com/office/drawing/2014/main" id="{ACEFDFA6-2632-4DAE-9A5F-6BA6469B9F7E}"/>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3338" name="shapetype_202" hidden="1">
          <a:extLst>
            <a:ext uri="{FF2B5EF4-FFF2-40B4-BE49-F238E27FC236}">
              <a16:creationId xmlns:a16="http://schemas.microsoft.com/office/drawing/2014/main" id="{8C83366A-88DD-4FF3-B1AB-281EDA93E79D}"/>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3336" name="shapetype_202" hidden="1">
          <a:extLst>
            <a:ext uri="{FF2B5EF4-FFF2-40B4-BE49-F238E27FC236}">
              <a16:creationId xmlns:a16="http://schemas.microsoft.com/office/drawing/2014/main" id="{7B208466-BB56-4B3A-BBFE-74FB3A5F13ED}"/>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3334" name="shapetype_202" hidden="1">
          <a:extLst>
            <a:ext uri="{FF2B5EF4-FFF2-40B4-BE49-F238E27FC236}">
              <a16:creationId xmlns:a16="http://schemas.microsoft.com/office/drawing/2014/main" id="{21711D5C-2F5A-461F-A3A3-9DB8223A6E48}"/>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3332" name="shapetype_202" hidden="1">
          <a:extLst>
            <a:ext uri="{FF2B5EF4-FFF2-40B4-BE49-F238E27FC236}">
              <a16:creationId xmlns:a16="http://schemas.microsoft.com/office/drawing/2014/main" id="{0C1D0B7F-93DC-4BF3-8975-647D1C9E5CE2}"/>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3330" name="shapetype_202" hidden="1">
          <a:extLst>
            <a:ext uri="{FF2B5EF4-FFF2-40B4-BE49-F238E27FC236}">
              <a16:creationId xmlns:a16="http://schemas.microsoft.com/office/drawing/2014/main" id="{245719FA-94ED-4C05-8E29-29385CAF862E}"/>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3328" name="shapetype_202" hidden="1">
          <a:extLst>
            <a:ext uri="{FF2B5EF4-FFF2-40B4-BE49-F238E27FC236}">
              <a16:creationId xmlns:a16="http://schemas.microsoft.com/office/drawing/2014/main" id="{286424ED-A878-4A9B-B181-50901BE4E33E}"/>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3326" name="shapetype_202" hidden="1">
          <a:extLst>
            <a:ext uri="{FF2B5EF4-FFF2-40B4-BE49-F238E27FC236}">
              <a16:creationId xmlns:a16="http://schemas.microsoft.com/office/drawing/2014/main" id="{E771F41C-DA06-4EAA-90AC-A6C64110E339}"/>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3324" name="shapetype_202" hidden="1">
          <a:extLst>
            <a:ext uri="{FF2B5EF4-FFF2-40B4-BE49-F238E27FC236}">
              <a16:creationId xmlns:a16="http://schemas.microsoft.com/office/drawing/2014/main" id="{83DA7959-A3F8-48DA-B1D2-68D6DA451729}"/>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3322" name="shapetype_202" hidden="1">
          <a:extLst>
            <a:ext uri="{FF2B5EF4-FFF2-40B4-BE49-F238E27FC236}">
              <a16:creationId xmlns:a16="http://schemas.microsoft.com/office/drawing/2014/main" id="{68D4345D-8D87-40B9-A934-8A3FC52F0828}"/>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3320" name="shapetype_202" hidden="1">
          <a:extLst>
            <a:ext uri="{FF2B5EF4-FFF2-40B4-BE49-F238E27FC236}">
              <a16:creationId xmlns:a16="http://schemas.microsoft.com/office/drawing/2014/main" id="{39DD9DF0-D85A-4255-9E50-23FEC9BF4E33}"/>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3318" name="shapetype_202" hidden="1">
          <a:extLst>
            <a:ext uri="{FF2B5EF4-FFF2-40B4-BE49-F238E27FC236}">
              <a16:creationId xmlns:a16="http://schemas.microsoft.com/office/drawing/2014/main" id="{903453E3-6D61-4FF1-B047-10FFDD542F7B}"/>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3316" name="shapetype_202" hidden="1">
          <a:extLst>
            <a:ext uri="{FF2B5EF4-FFF2-40B4-BE49-F238E27FC236}">
              <a16:creationId xmlns:a16="http://schemas.microsoft.com/office/drawing/2014/main" id="{46EF9D8E-89CC-4E1F-A7E2-33B359D46AED}"/>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3314" name="shapetype_202" hidden="1">
          <a:extLst>
            <a:ext uri="{FF2B5EF4-FFF2-40B4-BE49-F238E27FC236}">
              <a16:creationId xmlns:a16="http://schemas.microsoft.com/office/drawing/2014/main" id="{197FE751-5078-4C34-840B-DFF09A3F285A}"/>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3312" name="shapetype_202" hidden="1">
          <a:extLst>
            <a:ext uri="{FF2B5EF4-FFF2-40B4-BE49-F238E27FC236}">
              <a16:creationId xmlns:a16="http://schemas.microsoft.com/office/drawing/2014/main" id="{45D33A87-1B45-4D86-B963-4B8B54D1E0FC}"/>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3310" name="shapetype_202" hidden="1">
          <a:extLst>
            <a:ext uri="{FF2B5EF4-FFF2-40B4-BE49-F238E27FC236}">
              <a16:creationId xmlns:a16="http://schemas.microsoft.com/office/drawing/2014/main" id="{B04272B9-AFC2-4702-8AA7-EF3B695A667A}"/>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3308" name="shapetype_202" hidden="1">
          <a:extLst>
            <a:ext uri="{FF2B5EF4-FFF2-40B4-BE49-F238E27FC236}">
              <a16:creationId xmlns:a16="http://schemas.microsoft.com/office/drawing/2014/main" id="{E775E044-866C-4478-9B33-3324C24E9C89}"/>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3306" name="shapetype_202" hidden="1">
          <a:extLst>
            <a:ext uri="{FF2B5EF4-FFF2-40B4-BE49-F238E27FC236}">
              <a16:creationId xmlns:a16="http://schemas.microsoft.com/office/drawing/2014/main" id="{D89057CC-B33B-478C-995D-68ABBA32D629}"/>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3304" name="shapetype_202" hidden="1">
          <a:extLst>
            <a:ext uri="{FF2B5EF4-FFF2-40B4-BE49-F238E27FC236}">
              <a16:creationId xmlns:a16="http://schemas.microsoft.com/office/drawing/2014/main" id="{514F6FB6-839A-4C49-92F0-B46E48B57953}"/>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3302" name="shapetype_202" hidden="1">
          <a:extLst>
            <a:ext uri="{FF2B5EF4-FFF2-40B4-BE49-F238E27FC236}">
              <a16:creationId xmlns:a16="http://schemas.microsoft.com/office/drawing/2014/main" id="{1622411C-B7F5-4629-91E9-9BC43897E130}"/>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3300" name="shapetype_202" hidden="1">
          <a:extLst>
            <a:ext uri="{FF2B5EF4-FFF2-40B4-BE49-F238E27FC236}">
              <a16:creationId xmlns:a16="http://schemas.microsoft.com/office/drawing/2014/main" id="{369689B6-D484-4FA3-8127-6E184A1D3B0C}"/>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3298" name="shapetype_202" hidden="1">
          <a:extLst>
            <a:ext uri="{FF2B5EF4-FFF2-40B4-BE49-F238E27FC236}">
              <a16:creationId xmlns:a16="http://schemas.microsoft.com/office/drawing/2014/main" id="{E10F3F35-7ACF-41BE-859F-24C9ADC88533}"/>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3296" name="shapetype_202" hidden="1">
          <a:extLst>
            <a:ext uri="{FF2B5EF4-FFF2-40B4-BE49-F238E27FC236}">
              <a16:creationId xmlns:a16="http://schemas.microsoft.com/office/drawing/2014/main" id="{EDDAEC8B-2890-438D-A942-3E75662E9F3D}"/>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3294" name="shapetype_202" hidden="1">
          <a:extLst>
            <a:ext uri="{FF2B5EF4-FFF2-40B4-BE49-F238E27FC236}">
              <a16:creationId xmlns:a16="http://schemas.microsoft.com/office/drawing/2014/main" id="{A633D50A-14E5-47C3-A782-EEBBFA7E2A5E}"/>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3292" name="shapetype_202" hidden="1">
          <a:extLst>
            <a:ext uri="{FF2B5EF4-FFF2-40B4-BE49-F238E27FC236}">
              <a16:creationId xmlns:a16="http://schemas.microsoft.com/office/drawing/2014/main" id="{E8B9EB84-8002-4CA1-B474-B3BE7C32B302}"/>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3290" name="shapetype_202" hidden="1">
          <a:extLst>
            <a:ext uri="{FF2B5EF4-FFF2-40B4-BE49-F238E27FC236}">
              <a16:creationId xmlns:a16="http://schemas.microsoft.com/office/drawing/2014/main" id="{56C82C35-D0B1-4350-93DD-CF5FF1E42260}"/>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3288" name="shapetype_202" hidden="1">
          <a:extLst>
            <a:ext uri="{FF2B5EF4-FFF2-40B4-BE49-F238E27FC236}">
              <a16:creationId xmlns:a16="http://schemas.microsoft.com/office/drawing/2014/main" id="{49DD995C-AB51-452A-BF34-2EE20C37009F}"/>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3286" name="shapetype_202" hidden="1">
          <a:extLst>
            <a:ext uri="{FF2B5EF4-FFF2-40B4-BE49-F238E27FC236}">
              <a16:creationId xmlns:a16="http://schemas.microsoft.com/office/drawing/2014/main" id="{2711241C-6A98-42C0-8CB7-49E856B19148}"/>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3284" name="shapetype_202" hidden="1">
          <a:extLst>
            <a:ext uri="{FF2B5EF4-FFF2-40B4-BE49-F238E27FC236}">
              <a16:creationId xmlns:a16="http://schemas.microsoft.com/office/drawing/2014/main" id="{D34CF028-8547-4832-BEA2-C00C2A39B91D}"/>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3282" name="shapetype_202" hidden="1">
          <a:extLst>
            <a:ext uri="{FF2B5EF4-FFF2-40B4-BE49-F238E27FC236}">
              <a16:creationId xmlns:a16="http://schemas.microsoft.com/office/drawing/2014/main" id="{616983A5-4EAD-4223-BC10-75655A163257}"/>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3280" name="shapetype_202" hidden="1">
          <a:extLst>
            <a:ext uri="{FF2B5EF4-FFF2-40B4-BE49-F238E27FC236}">
              <a16:creationId xmlns:a16="http://schemas.microsoft.com/office/drawing/2014/main" id="{61235EE4-DE99-4E92-9A3D-0E351C75917E}"/>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3278" name="shapetype_202" hidden="1">
          <a:extLst>
            <a:ext uri="{FF2B5EF4-FFF2-40B4-BE49-F238E27FC236}">
              <a16:creationId xmlns:a16="http://schemas.microsoft.com/office/drawing/2014/main" id="{2705B566-0BB6-4CC0-898E-15464A68A7BE}"/>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3276" name="shapetype_202" hidden="1">
          <a:extLst>
            <a:ext uri="{FF2B5EF4-FFF2-40B4-BE49-F238E27FC236}">
              <a16:creationId xmlns:a16="http://schemas.microsoft.com/office/drawing/2014/main" id="{1F6559CC-9515-44CD-B64E-9DC84641FF83}"/>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3274" name="shapetype_202" hidden="1">
          <a:extLst>
            <a:ext uri="{FF2B5EF4-FFF2-40B4-BE49-F238E27FC236}">
              <a16:creationId xmlns:a16="http://schemas.microsoft.com/office/drawing/2014/main" id="{5722D688-2A3D-4F9F-BE00-B49CA6D9ABE2}"/>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3272" name="shapetype_202" hidden="1">
          <a:extLst>
            <a:ext uri="{FF2B5EF4-FFF2-40B4-BE49-F238E27FC236}">
              <a16:creationId xmlns:a16="http://schemas.microsoft.com/office/drawing/2014/main" id="{FFEE5300-B695-4055-9C73-8383964CA6FF}"/>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3270" name="shapetype_202" hidden="1">
          <a:extLst>
            <a:ext uri="{FF2B5EF4-FFF2-40B4-BE49-F238E27FC236}">
              <a16:creationId xmlns:a16="http://schemas.microsoft.com/office/drawing/2014/main" id="{EBA9C31A-5144-485E-82D1-E5151EF124AA}"/>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3268" name="shapetype_202" hidden="1">
          <a:extLst>
            <a:ext uri="{FF2B5EF4-FFF2-40B4-BE49-F238E27FC236}">
              <a16:creationId xmlns:a16="http://schemas.microsoft.com/office/drawing/2014/main" id="{EBE9DA59-4893-46DC-8A17-E7A49FF586A2}"/>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3266" name="shapetype_202" hidden="1">
          <a:extLst>
            <a:ext uri="{FF2B5EF4-FFF2-40B4-BE49-F238E27FC236}">
              <a16:creationId xmlns:a16="http://schemas.microsoft.com/office/drawing/2014/main" id="{DA280F52-047B-4186-A698-484A9C5A4142}"/>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3264" name="shapetype_202" hidden="1">
          <a:extLst>
            <a:ext uri="{FF2B5EF4-FFF2-40B4-BE49-F238E27FC236}">
              <a16:creationId xmlns:a16="http://schemas.microsoft.com/office/drawing/2014/main" id="{5E194F3C-23F9-4E32-BDA0-F4310F88AE32}"/>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3262" name="shapetype_202" hidden="1">
          <a:extLst>
            <a:ext uri="{FF2B5EF4-FFF2-40B4-BE49-F238E27FC236}">
              <a16:creationId xmlns:a16="http://schemas.microsoft.com/office/drawing/2014/main" id="{4E463B77-C227-4804-BF52-86F8B4BBAC05}"/>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3260" name="shapetype_202" hidden="1">
          <a:extLst>
            <a:ext uri="{FF2B5EF4-FFF2-40B4-BE49-F238E27FC236}">
              <a16:creationId xmlns:a16="http://schemas.microsoft.com/office/drawing/2014/main" id="{03B12AF6-A979-4C52-A6B7-03DBCDAFE0B3}"/>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3258" name="shapetype_202" hidden="1">
          <a:extLst>
            <a:ext uri="{FF2B5EF4-FFF2-40B4-BE49-F238E27FC236}">
              <a16:creationId xmlns:a16="http://schemas.microsoft.com/office/drawing/2014/main" id="{C9070A64-F764-448E-9BC3-DCA333F63B85}"/>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3256" name="shapetype_202" hidden="1">
          <a:extLst>
            <a:ext uri="{FF2B5EF4-FFF2-40B4-BE49-F238E27FC236}">
              <a16:creationId xmlns:a16="http://schemas.microsoft.com/office/drawing/2014/main" id="{83B0523A-E825-4030-BD11-12ED8C23E453}"/>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3254" name="shapetype_202" hidden="1">
          <a:extLst>
            <a:ext uri="{FF2B5EF4-FFF2-40B4-BE49-F238E27FC236}">
              <a16:creationId xmlns:a16="http://schemas.microsoft.com/office/drawing/2014/main" id="{FDFB12AA-28FB-4F7E-9666-5BFAC44C477B}"/>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3252" name="shapetype_202" hidden="1">
          <a:extLst>
            <a:ext uri="{FF2B5EF4-FFF2-40B4-BE49-F238E27FC236}">
              <a16:creationId xmlns:a16="http://schemas.microsoft.com/office/drawing/2014/main" id="{227466B0-41F9-4709-8266-F0C9F75E3481}"/>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3250" name="shapetype_202" hidden="1">
          <a:extLst>
            <a:ext uri="{FF2B5EF4-FFF2-40B4-BE49-F238E27FC236}">
              <a16:creationId xmlns:a16="http://schemas.microsoft.com/office/drawing/2014/main" id="{8B32F3DE-6CF7-4078-AB69-2166CACB222C}"/>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3248" name="shapetype_202" hidden="1">
          <a:extLst>
            <a:ext uri="{FF2B5EF4-FFF2-40B4-BE49-F238E27FC236}">
              <a16:creationId xmlns:a16="http://schemas.microsoft.com/office/drawing/2014/main" id="{BD23F98C-779C-4E5C-8687-611BC498F338}"/>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3246" name="shapetype_202" hidden="1">
          <a:extLst>
            <a:ext uri="{FF2B5EF4-FFF2-40B4-BE49-F238E27FC236}">
              <a16:creationId xmlns:a16="http://schemas.microsoft.com/office/drawing/2014/main" id="{84C451B3-E5A8-47ED-AB89-38BD9A8491F2}"/>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3244" name="shapetype_202" hidden="1">
          <a:extLst>
            <a:ext uri="{FF2B5EF4-FFF2-40B4-BE49-F238E27FC236}">
              <a16:creationId xmlns:a16="http://schemas.microsoft.com/office/drawing/2014/main" id="{32373FF8-AAA9-4917-ABC0-9CD954C60BF5}"/>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3242" name="shapetype_202" hidden="1">
          <a:extLst>
            <a:ext uri="{FF2B5EF4-FFF2-40B4-BE49-F238E27FC236}">
              <a16:creationId xmlns:a16="http://schemas.microsoft.com/office/drawing/2014/main" id="{11D3F7E5-650E-4FC0-B649-CFACE772B9C7}"/>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3240" name="shapetype_202" hidden="1">
          <a:extLst>
            <a:ext uri="{FF2B5EF4-FFF2-40B4-BE49-F238E27FC236}">
              <a16:creationId xmlns:a16="http://schemas.microsoft.com/office/drawing/2014/main" id="{73B069F0-4BE3-4DBB-914A-B9FC0BE8F5D6}"/>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3238" name="shapetype_202" hidden="1">
          <a:extLst>
            <a:ext uri="{FF2B5EF4-FFF2-40B4-BE49-F238E27FC236}">
              <a16:creationId xmlns:a16="http://schemas.microsoft.com/office/drawing/2014/main" id="{5ECC4783-0531-40C3-99E4-8142E9FAAF7A}"/>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3236" name="shapetype_202" hidden="1">
          <a:extLst>
            <a:ext uri="{FF2B5EF4-FFF2-40B4-BE49-F238E27FC236}">
              <a16:creationId xmlns:a16="http://schemas.microsoft.com/office/drawing/2014/main" id="{FB67151A-494A-4E6A-8684-651A29C58A9A}"/>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3234" name="shapetype_202" hidden="1">
          <a:extLst>
            <a:ext uri="{FF2B5EF4-FFF2-40B4-BE49-F238E27FC236}">
              <a16:creationId xmlns:a16="http://schemas.microsoft.com/office/drawing/2014/main" id="{B845139B-0CAE-40D4-8A4C-CD8AA8DAC8CB}"/>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3232" name="shapetype_202" hidden="1">
          <a:extLst>
            <a:ext uri="{FF2B5EF4-FFF2-40B4-BE49-F238E27FC236}">
              <a16:creationId xmlns:a16="http://schemas.microsoft.com/office/drawing/2014/main" id="{37D7A6B7-A50A-4EBC-98B1-3989C3DC0FDE}"/>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3230" name="shapetype_202" hidden="1">
          <a:extLst>
            <a:ext uri="{FF2B5EF4-FFF2-40B4-BE49-F238E27FC236}">
              <a16:creationId xmlns:a16="http://schemas.microsoft.com/office/drawing/2014/main" id="{A21BBDA2-6BB6-4A31-974E-8F0E0E31B475}"/>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3228" name="shapetype_202" hidden="1">
          <a:extLst>
            <a:ext uri="{FF2B5EF4-FFF2-40B4-BE49-F238E27FC236}">
              <a16:creationId xmlns:a16="http://schemas.microsoft.com/office/drawing/2014/main" id="{5A3DA356-5005-479D-B732-8BDACA7BF2E8}"/>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3226" name="shapetype_202" hidden="1">
          <a:extLst>
            <a:ext uri="{FF2B5EF4-FFF2-40B4-BE49-F238E27FC236}">
              <a16:creationId xmlns:a16="http://schemas.microsoft.com/office/drawing/2014/main" id="{1AFB928F-DB83-43DA-8C6C-76C02007FA34}"/>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3224" name="shapetype_202" hidden="1">
          <a:extLst>
            <a:ext uri="{FF2B5EF4-FFF2-40B4-BE49-F238E27FC236}">
              <a16:creationId xmlns:a16="http://schemas.microsoft.com/office/drawing/2014/main" id="{3E4CADF6-775A-476B-9D04-553201B9D72C}"/>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3222" name="shapetype_202" hidden="1">
          <a:extLst>
            <a:ext uri="{FF2B5EF4-FFF2-40B4-BE49-F238E27FC236}">
              <a16:creationId xmlns:a16="http://schemas.microsoft.com/office/drawing/2014/main" id="{F3A96339-271B-4079-865F-F9EA323F84B7}"/>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3220" name="shapetype_202" hidden="1">
          <a:extLst>
            <a:ext uri="{FF2B5EF4-FFF2-40B4-BE49-F238E27FC236}">
              <a16:creationId xmlns:a16="http://schemas.microsoft.com/office/drawing/2014/main" id="{008F47D0-2ADA-440E-8CE8-749A6AF314CD}"/>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3218" name="shapetype_202" hidden="1">
          <a:extLst>
            <a:ext uri="{FF2B5EF4-FFF2-40B4-BE49-F238E27FC236}">
              <a16:creationId xmlns:a16="http://schemas.microsoft.com/office/drawing/2014/main" id="{D4CF49F4-2A1A-4344-B946-AC4B8191F338}"/>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3216" name="shapetype_202" hidden="1">
          <a:extLst>
            <a:ext uri="{FF2B5EF4-FFF2-40B4-BE49-F238E27FC236}">
              <a16:creationId xmlns:a16="http://schemas.microsoft.com/office/drawing/2014/main" id="{39B4192E-7061-4416-A0BF-A5E14F2977E6}"/>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3214" name="shapetype_202" hidden="1">
          <a:extLst>
            <a:ext uri="{FF2B5EF4-FFF2-40B4-BE49-F238E27FC236}">
              <a16:creationId xmlns:a16="http://schemas.microsoft.com/office/drawing/2014/main" id="{3DFA2FB3-D399-43CD-AE8A-F43A35AA5F09}"/>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3212" name="shapetype_202" hidden="1">
          <a:extLst>
            <a:ext uri="{FF2B5EF4-FFF2-40B4-BE49-F238E27FC236}">
              <a16:creationId xmlns:a16="http://schemas.microsoft.com/office/drawing/2014/main" id="{C8CB827D-C6BD-4E44-9511-D74C8F8A1E01}"/>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3210" name="shapetype_202" hidden="1">
          <a:extLst>
            <a:ext uri="{FF2B5EF4-FFF2-40B4-BE49-F238E27FC236}">
              <a16:creationId xmlns:a16="http://schemas.microsoft.com/office/drawing/2014/main" id="{9C294DA4-1D31-4023-93C7-261A2DDF0C47}"/>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3208" name="shapetype_202" hidden="1">
          <a:extLst>
            <a:ext uri="{FF2B5EF4-FFF2-40B4-BE49-F238E27FC236}">
              <a16:creationId xmlns:a16="http://schemas.microsoft.com/office/drawing/2014/main" id="{F8A88B92-B3FE-455F-ADAD-1C5FF749129E}"/>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3206" name="shapetype_202" hidden="1">
          <a:extLst>
            <a:ext uri="{FF2B5EF4-FFF2-40B4-BE49-F238E27FC236}">
              <a16:creationId xmlns:a16="http://schemas.microsoft.com/office/drawing/2014/main" id="{4F63BEA4-D59A-408C-B521-91285CC865E5}"/>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3204" name="shapetype_202" hidden="1">
          <a:extLst>
            <a:ext uri="{FF2B5EF4-FFF2-40B4-BE49-F238E27FC236}">
              <a16:creationId xmlns:a16="http://schemas.microsoft.com/office/drawing/2014/main" id="{A209C063-2364-4CB7-8AD6-2A8E742514DE}"/>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3202" name="shapetype_202" hidden="1">
          <a:extLst>
            <a:ext uri="{FF2B5EF4-FFF2-40B4-BE49-F238E27FC236}">
              <a16:creationId xmlns:a16="http://schemas.microsoft.com/office/drawing/2014/main" id="{B908187B-53B2-4C4A-88EF-8467718473F3}"/>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3200" name="shapetype_202" hidden="1">
          <a:extLst>
            <a:ext uri="{FF2B5EF4-FFF2-40B4-BE49-F238E27FC236}">
              <a16:creationId xmlns:a16="http://schemas.microsoft.com/office/drawing/2014/main" id="{A5FF9ECA-9646-4AF9-B601-954E4883877C}"/>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3198" name="shapetype_202" hidden="1">
          <a:extLst>
            <a:ext uri="{FF2B5EF4-FFF2-40B4-BE49-F238E27FC236}">
              <a16:creationId xmlns:a16="http://schemas.microsoft.com/office/drawing/2014/main" id="{81C53C7B-8BC1-4D68-B981-63482A5F319D}"/>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3196" name="shapetype_202" hidden="1">
          <a:extLst>
            <a:ext uri="{FF2B5EF4-FFF2-40B4-BE49-F238E27FC236}">
              <a16:creationId xmlns:a16="http://schemas.microsoft.com/office/drawing/2014/main" id="{5E7DB396-3DB4-42FD-A0A8-3F4E6B279609}"/>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3194" name="shapetype_202" hidden="1">
          <a:extLst>
            <a:ext uri="{FF2B5EF4-FFF2-40B4-BE49-F238E27FC236}">
              <a16:creationId xmlns:a16="http://schemas.microsoft.com/office/drawing/2014/main" id="{70DAEB4A-811D-4062-9774-CDE9B3D0BB6A}"/>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3192" name="shapetype_202" hidden="1">
          <a:extLst>
            <a:ext uri="{FF2B5EF4-FFF2-40B4-BE49-F238E27FC236}">
              <a16:creationId xmlns:a16="http://schemas.microsoft.com/office/drawing/2014/main" id="{029E3630-8C86-4B8E-901E-2702B68C6FBC}"/>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3190" name="shapetype_202" hidden="1">
          <a:extLst>
            <a:ext uri="{FF2B5EF4-FFF2-40B4-BE49-F238E27FC236}">
              <a16:creationId xmlns:a16="http://schemas.microsoft.com/office/drawing/2014/main" id="{1E6615B9-2D95-4643-B124-B66464E51834}"/>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3188" name="shapetype_202" hidden="1">
          <a:extLst>
            <a:ext uri="{FF2B5EF4-FFF2-40B4-BE49-F238E27FC236}">
              <a16:creationId xmlns:a16="http://schemas.microsoft.com/office/drawing/2014/main" id="{A26CB9B4-DDCD-437B-AF4E-EB5FE4B21DE8}"/>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3186" name="shapetype_202" hidden="1">
          <a:extLst>
            <a:ext uri="{FF2B5EF4-FFF2-40B4-BE49-F238E27FC236}">
              <a16:creationId xmlns:a16="http://schemas.microsoft.com/office/drawing/2014/main" id="{39326D8D-04A7-4EF7-840C-D28892051209}"/>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3184" name="shapetype_202" hidden="1">
          <a:extLst>
            <a:ext uri="{FF2B5EF4-FFF2-40B4-BE49-F238E27FC236}">
              <a16:creationId xmlns:a16="http://schemas.microsoft.com/office/drawing/2014/main" id="{FF7AC331-75ED-416A-84AE-97735982E556}"/>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3182" name="shapetype_202" hidden="1">
          <a:extLst>
            <a:ext uri="{FF2B5EF4-FFF2-40B4-BE49-F238E27FC236}">
              <a16:creationId xmlns:a16="http://schemas.microsoft.com/office/drawing/2014/main" id="{6B0D8B3D-2AF7-4CE7-ACB2-4D24B96A9357}"/>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3180" name="shapetype_202" hidden="1">
          <a:extLst>
            <a:ext uri="{FF2B5EF4-FFF2-40B4-BE49-F238E27FC236}">
              <a16:creationId xmlns:a16="http://schemas.microsoft.com/office/drawing/2014/main" id="{7BAEF386-CC2F-4FF6-BABC-CBD5C685ED9F}"/>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3178" name="shapetype_202" hidden="1">
          <a:extLst>
            <a:ext uri="{FF2B5EF4-FFF2-40B4-BE49-F238E27FC236}">
              <a16:creationId xmlns:a16="http://schemas.microsoft.com/office/drawing/2014/main" id="{7041B6B4-6196-4305-8076-9CF0F40CEC83}"/>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3176" name="shapetype_202" hidden="1">
          <a:extLst>
            <a:ext uri="{FF2B5EF4-FFF2-40B4-BE49-F238E27FC236}">
              <a16:creationId xmlns:a16="http://schemas.microsoft.com/office/drawing/2014/main" id="{8F6BF9E4-1233-45D0-9853-05EA2CE5E333}"/>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3174" name="shapetype_202" hidden="1">
          <a:extLst>
            <a:ext uri="{FF2B5EF4-FFF2-40B4-BE49-F238E27FC236}">
              <a16:creationId xmlns:a16="http://schemas.microsoft.com/office/drawing/2014/main" id="{964BA228-A3EE-4C3F-8FEC-DF40287CBACB}"/>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3172" name="shapetype_202" hidden="1">
          <a:extLst>
            <a:ext uri="{FF2B5EF4-FFF2-40B4-BE49-F238E27FC236}">
              <a16:creationId xmlns:a16="http://schemas.microsoft.com/office/drawing/2014/main" id="{E809694B-8272-425A-8739-C851DEE9F897}"/>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3170" name="shapetype_202" hidden="1">
          <a:extLst>
            <a:ext uri="{FF2B5EF4-FFF2-40B4-BE49-F238E27FC236}">
              <a16:creationId xmlns:a16="http://schemas.microsoft.com/office/drawing/2014/main" id="{D794CDCE-FB9F-459A-873E-82AF63B9AD3D}"/>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3168" name="shapetype_202" hidden="1">
          <a:extLst>
            <a:ext uri="{FF2B5EF4-FFF2-40B4-BE49-F238E27FC236}">
              <a16:creationId xmlns:a16="http://schemas.microsoft.com/office/drawing/2014/main" id="{3CD3F3DA-CFF7-435B-8BF0-508898D8A492}"/>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3166" name="shapetype_202" hidden="1">
          <a:extLst>
            <a:ext uri="{FF2B5EF4-FFF2-40B4-BE49-F238E27FC236}">
              <a16:creationId xmlns:a16="http://schemas.microsoft.com/office/drawing/2014/main" id="{B4F9A324-FE3D-4CA1-A01A-625EDC90655D}"/>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3164" name="shapetype_202" hidden="1">
          <a:extLst>
            <a:ext uri="{FF2B5EF4-FFF2-40B4-BE49-F238E27FC236}">
              <a16:creationId xmlns:a16="http://schemas.microsoft.com/office/drawing/2014/main" id="{313E5F6C-CFD4-4638-97AC-BE77D281E28F}"/>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3162" name="shapetype_202" hidden="1">
          <a:extLst>
            <a:ext uri="{FF2B5EF4-FFF2-40B4-BE49-F238E27FC236}">
              <a16:creationId xmlns:a16="http://schemas.microsoft.com/office/drawing/2014/main" id="{187E363C-5D0B-42C6-A683-D44D567E1215}"/>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3160" name="shapetype_202" hidden="1">
          <a:extLst>
            <a:ext uri="{FF2B5EF4-FFF2-40B4-BE49-F238E27FC236}">
              <a16:creationId xmlns:a16="http://schemas.microsoft.com/office/drawing/2014/main" id="{B63B7AE8-1169-4F17-A4C5-74BDBA4EE3C1}"/>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3158" name="shapetype_202" hidden="1">
          <a:extLst>
            <a:ext uri="{FF2B5EF4-FFF2-40B4-BE49-F238E27FC236}">
              <a16:creationId xmlns:a16="http://schemas.microsoft.com/office/drawing/2014/main" id="{6FAD2732-52A8-470A-A53A-A1FEF54237F9}"/>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3156" name="shapetype_202" hidden="1">
          <a:extLst>
            <a:ext uri="{FF2B5EF4-FFF2-40B4-BE49-F238E27FC236}">
              <a16:creationId xmlns:a16="http://schemas.microsoft.com/office/drawing/2014/main" id="{18B31C3D-8744-4B00-A945-3E03F159FCAB}"/>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3154" name="shapetype_202" hidden="1">
          <a:extLst>
            <a:ext uri="{FF2B5EF4-FFF2-40B4-BE49-F238E27FC236}">
              <a16:creationId xmlns:a16="http://schemas.microsoft.com/office/drawing/2014/main" id="{75C777AC-7CBD-4284-8D5E-82A61FD016BB}"/>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3152" name="shapetype_202" hidden="1">
          <a:extLst>
            <a:ext uri="{FF2B5EF4-FFF2-40B4-BE49-F238E27FC236}">
              <a16:creationId xmlns:a16="http://schemas.microsoft.com/office/drawing/2014/main" id="{BC422BBB-BE46-4A4F-B5CC-1DE90839532F}"/>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3150" name="shapetype_202" hidden="1">
          <a:extLst>
            <a:ext uri="{FF2B5EF4-FFF2-40B4-BE49-F238E27FC236}">
              <a16:creationId xmlns:a16="http://schemas.microsoft.com/office/drawing/2014/main" id="{8F07BAE6-BC1E-46D6-B110-63871A7D1462}"/>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3148" name="shapetype_202" hidden="1">
          <a:extLst>
            <a:ext uri="{FF2B5EF4-FFF2-40B4-BE49-F238E27FC236}">
              <a16:creationId xmlns:a16="http://schemas.microsoft.com/office/drawing/2014/main" id="{73DF3F45-760F-4375-BDF6-3808F3BD3A3D}"/>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3146" name="shapetype_202" hidden="1">
          <a:extLst>
            <a:ext uri="{FF2B5EF4-FFF2-40B4-BE49-F238E27FC236}">
              <a16:creationId xmlns:a16="http://schemas.microsoft.com/office/drawing/2014/main" id="{7DBC4D4B-F734-42F7-8233-C7110ECE3748}"/>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3144" name="shapetype_202" hidden="1">
          <a:extLst>
            <a:ext uri="{FF2B5EF4-FFF2-40B4-BE49-F238E27FC236}">
              <a16:creationId xmlns:a16="http://schemas.microsoft.com/office/drawing/2014/main" id="{B37A2723-FE09-43B9-AE67-9154CC8F17E0}"/>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3142" name="shapetype_202" hidden="1">
          <a:extLst>
            <a:ext uri="{FF2B5EF4-FFF2-40B4-BE49-F238E27FC236}">
              <a16:creationId xmlns:a16="http://schemas.microsoft.com/office/drawing/2014/main" id="{42712823-BDB2-4342-A43D-A9382B688052}"/>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3140" name="shapetype_202" hidden="1">
          <a:extLst>
            <a:ext uri="{FF2B5EF4-FFF2-40B4-BE49-F238E27FC236}">
              <a16:creationId xmlns:a16="http://schemas.microsoft.com/office/drawing/2014/main" id="{6C45D8B5-5BE0-4B83-91B8-5D156E29B3E1}"/>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3138" name="shapetype_202" hidden="1">
          <a:extLst>
            <a:ext uri="{FF2B5EF4-FFF2-40B4-BE49-F238E27FC236}">
              <a16:creationId xmlns:a16="http://schemas.microsoft.com/office/drawing/2014/main" id="{4466EAC1-4704-4D12-8339-2B7CE5B3A1F4}"/>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3136" name="shapetype_202" hidden="1">
          <a:extLst>
            <a:ext uri="{FF2B5EF4-FFF2-40B4-BE49-F238E27FC236}">
              <a16:creationId xmlns:a16="http://schemas.microsoft.com/office/drawing/2014/main" id="{704033A6-8569-4266-A861-2FEB8F7B754B}"/>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3134" name="shapetype_202" hidden="1">
          <a:extLst>
            <a:ext uri="{FF2B5EF4-FFF2-40B4-BE49-F238E27FC236}">
              <a16:creationId xmlns:a16="http://schemas.microsoft.com/office/drawing/2014/main" id="{9646AF08-9FF5-48D8-A881-DA91AD7C88F8}"/>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3132" name="shapetype_202" hidden="1">
          <a:extLst>
            <a:ext uri="{FF2B5EF4-FFF2-40B4-BE49-F238E27FC236}">
              <a16:creationId xmlns:a16="http://schemas.microsoft.com/office/drawing/2014/main" id="{8F600C51-D39A-4FA2-B999-1AF1206572F6}"/>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3130" name="shapetype_202" hidden="1">
          <a:extLst>
            <a:ext uri="{FF2B5EF4-FFF2-40B4-BE49-F238E27FC236}">
              <a16:creationId xmlns:a16="http://schemas.microsoft.com/office/drawing/2014/main" id="{3DBE86DF-526C-4879-BCCB-337C74A7EC9E}"/>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3128" name="shapetype_202" hidden="1">
          <a:extLst>
            <a:ext uri="{FF2B5EF4-FFF2-40B4-BE49-F238E27FC236}">
              <a16:creationId xmlns:a16="http://schemas.microsoft.com/office/drawing/2014/main" id="{F5CD6F37-C7D7-4217-961B-B43817EA8248}"/>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3126" name="shapetype_202" hidden="1">
          <a:extLst>
            <a:ext uri="{FF2B5EF4-FFF2-40B4-BE49-F238E27FC236}">
              <a16:creationId xmlns:a16="http://schemas.microsoft.com/office/drawing/2014/main" id="{C4D42244-825C-4867-AB59-8E48C72412D5}"/>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3124" name="shapetype_202" hidden="1">
          <a:extLst>
            <a:ext uri="{FF2B5EF4-FFF2-40B4-BE49-F238E27FC236}">
              <a16:creationId xmlns:a16="http://schemas.microsoft.com/office/drawing/2014/main" id="{A29DFF38-8954-468F-81E2-1A92D76562BF}"/>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3122" name="shapetype_202" hidden="1">
          <a:extLst>
            <a:ext uri="{FF2B5EF4-FFF2-40B4-BE49-F238E27FC236}">
              <a16:creationId xmlns:a16="http://schemas.microsoft.com/office/drawing/2014/main" id="{77DE6BF5-B654-420C-935D-8D8D641FC4C4}"/>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3120" name="shapetype_202" hidden="1">
          <a:extLst>
            <a:ext uri="{FF2B5EF4-FFF2-40B4-BE49-F238E27FC236}">
              <a16:creationId xmlns:a16="http://schemas.microsoft.com/office/drawing/2014/main" id="{DE456C38-8FB4-486D-93D4-D72024893D79}"/>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3118" name="shapetype_202" hidden="1">
          <a:extLst>
            <a:ext uri="{FF2B5EF4-FFF2-40B4-BE49-F238E27FC236}">
              <a16:creationId xmlns:a16="http://schemas.microsoft.com/office/drawing/2014/main" id="{7C3C7A0A-C59B-4485-A90E-5A65486BE37E}"/>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3116" name="shapetype_202" hidden="1">
          <a:extLst>
            <a:ext uri="{FF2B5EF4-FFF2-40B4-BE49-F238E27FC236}">
              <a16:creationId xmlns:a16="http://schemas.microsoft.com/office/drawing/2014/main" id="{F7BDDA9A-F13F-40D6-BEF1-15D2C8D8F0E4}"/>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3114" name="shapetype_202" hidden="1">
          <a:extLst>
            <a:ext uri="{FF2B5EF4-FFF2-40B4-BE49-F238E27FC236}">
              <a16:creationId xmlns:a16="http://schemas.microsoft.com/office/drawing/2014/main" id="{04762662-C3FA-4A9F-8FF2-26C6033BC4B3}"/>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3112" name="shapetype_202" hidden="1">
          <a:extLst>
            <a:ext uri="{FF2B5EF4-FFF2-40B4-BE49-F238E27FC236}">
              <a16:creationId xmlns:a16="http://schemas.microsoft.com/office/drawing/2014/main" id="{7A13D31D-14E4-4878-9435-546B38F6FFAE}"/>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3110" name="shapetype_202" hidden="1">
          <a:extLst>
            <a:ext uri="{FF2B5EF4-FFF2-40B4-BE49-F238E27FC236}">
              <a16:creationId xmlns:a16="http://schemas.microsoft.com/office/drawing/2014/main" id="{A6DD95AF-B54F-4AEB-8AB1-D1F78E403AC1}"/>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3108" name="shapetype_202" hidden="1">
          <a:extLst>
            <a:ext uri="{FF2B5EF4-FFF2-40B4-BE49-F238E27FC236}">
              <a16:creationId xmlns:a16="http://schemas.microsoft.com/office/drawing/2014/main" id="{1BAA0217-4A7C-4E76-9FB1-0E47DA9B1D8F}"/>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3106" name="shapetype_202" hidden="1">
          <a:extLst>
            <a:ext uri="{FF2B5EF4-FFF2-40B4-BE49-F238E27FC236}">
              <a16:creationId xmlns:a16="http://schemas.microsoft.com/office/drawing/2014/main" id="{3A33C1E4-5748-475B-A687-9E8E0E927B85}"/>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3104" name="shapetype_202" hidden="1">
          <a:extLst>
            <a:ext uri="{FF2B5EF4-FFF2-40B4-BE49-F238E27FC236}">
              <a16:creationId xmlns:a16="http://schemas.microsoft.com/office/drawing/2014/main" id="{7436ACC1-0023-4118-9115-A19BEF864BD5}"/>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3102" name="shapetype_202" hidden="1">
          <a:extLst>
            <a:ext uri="{FF2B5EF4-FFF2-40B4-BE49-F238E27FC236}">
              <a16:creationId xmlns:a16="http://schemas.microsoft.com/office/drawing/2014/main" id="{F1B3ED5A-912D-468D-90C0-9F7C6F6FCE01}"/>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3100" name="shapetype_202" hidden="1">
          <a:extLst>
            <a:ext uri="{FF2B5EF4-FFF2-40B4-BE49-F238E27FC236}">
              <a16:creationId xmlns:a16="http://schemas.microsoft.com/office/drawing/2014/main" id="{4842783C-E149-4A8A-ACAB-5C082613E252}"/>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3098" name="shapetype_202" hidden="1">
          <a:extLst>
            <a:ext uri="{FF2B5EF4-FFF2-40B4-BE49-F238E27FC236}">
              <a16:creationId xmlns:a16="http://schemas.microsoft.com/office/drawing/2014/main" id="{CF3F64D1-8229-4570-9617-C6BB1D0BC3BC}"/>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3096" name="shapetype_202" hidden="1">
          <a:extLst>
            <a:ext uri="{FF2B5EF4-FFF2-40B4-BE49-F238E27FC236}">
              <a16:creationId xmlns:a16="http://schemas.microsoft.com/office/drawing/2014/main" id="{548A9205-57F1-45B3-8AAE-44B661BF4CFC}"/>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3094" name="shapetype_202" hidden="1">
          <a:extLst>
            <a:ext uri="{FF2B5EF4-FFF2-40B4-BE49-F238E27FC236}">
              <a16:creationId xmlns:a16="http://schemas.microsoft.com/office/drawing/2014/main" id="{622A7BDF-5A68-47E0-9CBC-5BEE8950B580}"/>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3092" name="shapetype_202" hidden="1">
          <a:extLst>
            <a:ext uri="{FF2B5EF4-FFF2-40B4-BE49-F238E27FC236}">
              <a16:creationId xmlns:a16="http://schemas.microsoft.com/office/drawing/2014/main" id="{28238288-3AE0-4749-A371-08E48F4C170C}"/>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3090" name="shapetype_202" hidden="1">
          <a:extLst>
            <a:ext uri="{FF2B5EF4-FFF2-40B4-BE49-F238E27FC236}">
              <a16:creationId xmlns:a16="http://schemas.microsoft.com/office/drawing/2014/main" id="{F45E1EA6-8F09-4F03-A4F0-0586323FA8B7}"/>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3088" name="shapetype_202" hidden="1">
          <a:extLst>
            <a:ext uri="{FF2B5EF4-FFF2-40B4-BE49-F238E27FC236}">
              <a16:creationId xmlns:a16="http://schemas.microsoft.com/office/drawing/2014/main" id="{D216CED5-5DA8-4D03-9221-1640F0D099B0}"/>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3086" name="shapetype_202" hidden="1">
          <a:extLst>
            <a:ext uri="{FF2B5EF4-FFF2-40B4-BE49-F238E27FC236}">
              <a16:creationId xmlns:a16="http://schemas.microsoft.com/office/drawing/2014/main" id="{E61881A6-1E88-4624-9FF8-1DFA3EC171F9}"/>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3084" name="shapetype_202" hidden="1">
          <a:extLst>
            <a:ext uri="{FF2B5EF4-FFF2-40B4-BE49-F238E27FC236}">
              <a16:creationId xmlns:a16="http://schemas.microsoft.com/office/drawing/2014/main" id="{2B6DCCC8-A478-4118-9008-D8A81A4D7F00}"/>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3082" name="shapetype_202" hidden="1">
          <a:extLst>
            <a:ext uri="{FF2B5EF4-FFF2-40B4-BE49-F238E27FC236}">
              <a16:creationId xmlns:a16="http://schemas.microsoft.com/office/drawing/2014/main" id="{1FB07322-B083-41B5-A17E-E40CAA56E883}"/>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3080" name="shapetype_202" hidden="1">
          <a:extLst>
            <a:ext uri="{FF2B5EF4-FFF2-40B4-BE49-F238E27FC236}">
              <a16:creationId xmlns:a16="http://schemas.microsoft.com/office/drawing/2014/main" id="{8DE7964C-727F-43C3-8B7D-E59851693356}"/>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3078" name="shapetype_202" hidden="1">
          <a:extLst>
            <a:ext uri="{FF2B5EF4-FFF2-40B4-BE49-F238E27FC236}">
              <a16:creationId xmlns:a16="http://schemas.microsoft.com/office/drawing/2014/main" id="{F4404236-5D0A-4D29-B87A-55CBE817BF99}"/>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3076" name="shapetype_202" hidden="1">
          <a:extLst>
            <a:ext uri="{FF2B5EF4-FFF2-40B4-BE49-F238E27FC236}">
              <a16:creationId xmlns:a16="http://schemas.microsoft.com/office/drawing/2014/main" id="{FBA9C84D-BC64-45F8-8937-D55B90BD5DDF}"/>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3074" name="shapetype_202" hidden="1">
          <a:extLst>
            <a:ext uri="{FF2B5EF4-FFF2-40B4-BE49-F238E27FC236}">
              <a16:creationId xmlns:a16="http://schemas.microsoft.com/office/drawing/2014/main" id="{BBF589D2-4514-4B12-99DC-8BB0BF511716}"/>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3072" name="shapetype_202" hidden="1">
          <a:extLst>
            <a:ext uri="{FF2B5EF4-FFF2-40B4-BE49-F238E27FC236}">
              <a16:creationId xmlns:a16="http://schemas.microsoft.com/office/drawing/2014/main" id="{5DB05EA6-45D7-4EE0-9EF1-6B7DC61BB382}"/>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2046" name="shapetype_202" hidden="1">
          <a:extLst>
            <a:ext uri="{FF2B5EF4-FFF2-40B4-BE49-F238E27FC236}">
              <a16:creationId xmlns:a16="http://schemas.microsoft.com/office/drawing/2014/main" id="{9315B9F5-DAF5-46E7-8598-4C4A4CB770F1}"/>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2044" name="shapetype_202" hidden="1">
          <a:extLst>
            <a:ext uri="{FF2B5EF4-FFF2-40B4-BE49-F238E27FC236}">
              <a16:creationId xmlns:a16="http://schemas.microsoft.com/office/drawing/2014/main" id="{B9467C2F-990D-44FD-A3AE-97A2EDAF035C}"/>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2042" name="shapetype_202" hidden="1">
          <a:extLst>
            <a:ext uri="{FF2B5EF4-FFF2-40B4-BE49-F238E27FC236}">
              <a16:creationId xmlns:a16="http://schemas.microsoft.com/office/drawing/2014/main" id="{054D97E8-2CAB-47D1-9C6E-A62911C6869A}"/>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2040" name="shapetype_202" hidden="1">
          <a:extLst>
            <a:ext uri="{FF2B5EF4-FFF2-40B4-BE49-F238E27FC236}">
              <a16:creationId xmlns:a16="http://schemas.microsoft.com/office/drawing/2014/main" id="{83C92CA4-76DD-4E84-9510-9132DC83CFBD}"/>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2038" name="shapetype_202" hidden="1">
          <a:extLst>
            <a:ext uri="{FF2B5EF4-FFF2-40B4-BE49-F238E27FC236}">
              <a16:creationId xmlns:a16="http://schemas.microsoft.com/office/drawing/2014/main" id="{7E7561DA-1798-4740-920C-7D050057D204}"/>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2036" name="shapetype_202" hidden="1">
          <a:extLst>
            <a:ext uri="{FF2B5EF4-FFF2-40B4-BE49-F238E27FC236}">
              <a16:creationId xmlns:a16="http://schemas.microsoft.com/office/drawing/2014/main" id="{C23DE1A9-7E85-40C7-BD21-162709F1D62E}"/>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2034" name="shapetype_202" hidden="1">
          <a:extLst>
            <a:ext uri="{FF2B5EF4-FFF2-40B4-BE49-F238E27FC236}">
              <a16:creationId xmlns:a16="http://schemas.microsoft.com/office/drawing/2014/main" id="{B1EFB8D3-C632-4161-935D-CD4BB5C39B50}"/>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2032" name="shapetype_202" hidden="1">
          <a:extLst>
            <a:ext uri="{FF2B5EF4-FFF2-40B4-BE49-F238E27FC236}">
              <a16:creationId xmlns:a16="http://schemas.microsoft.com/office/drawing/2014/main" id="{AF462CE2-719F-4793-BF1D-5231FD7B94DF}"/>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2030" name="shapetype_202" hidden="1">
          <a:extLst>
            <a:ext uri="{FF2B5EF4-FFF2-40B4-BE49-F238E27FC236}">
              <a16:creationId xmlns:a16="http://schemas.microsoft.com/office/drawing/2014/main" id="{A1EF8B9A-D771-404D-9095-8FB766334D82}"/>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2028" name="shapetype_202" hidden="1">
          <a:extLst>
            <a:ext uri="{FF2B5EF4-FFF2-40B4-BE49-F238E27FC236}">
              <a16:creationId xmlns:a16="http://schemas.microsoft.com/office/drawing/2014/main" id="{3FCF87CE-BAD5-4EFE-BECF-950B1AF4B456}"/>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2026" name="shapetype_202" hidden="1">
          <a:extLst>
            <a:ext uri="{FF2B5EF4-FFF2-40B4-BE49-F238E27FC236}">
              <a16:creationId xmlns:a16="http://schemas.microsoft.com/office/drawing/2014/main" id="{4CF4C4C1-F456-4633-8E44-4168B55CBC87}"/>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2024" name="shapetype_202" hidden="1">
          <a:extLst>
            <a:ext uri="{FF2B5EF4-FFF2-40B4-BE49-F238E27FC236}">
              <a16:creationId xmlns:a16="http://schemas.microsoft.com/office/drawing/2014/main" id="{597C4484-D486-4915-9469-D9FD258C1C3C}"/>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2022" name="shapetype_202" hidden="1">
          <a:extLst>
            <a:ext uri="{FF2B5EF4-FFF2-40B4-BE49-F238E27FC236}">
              <a16:creationId xmlns:a16="http://schemas.microsoft.com/office/drawing/2014/main" id="{BF4509BD-520D-4BCD-9A2A-A9D4323DA314}"/>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2020" name="shapetype_202" hidden="1">
          <a:extLst>
            <a:ext uri="{FF2B5EF4-FFF2-40B4-BE49-F238E27FC236}">
              <a16:creationId xmlns:a16="http://schemas.microsoft.com/office/drawing/2014/main" id="{C836945B-C60D-4E4A-A2CF-2BB0D5B900CD}"/>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2018" name="shapetype_202" hidden="1">
          <a:extLst>
            <a:ext uri="{FF2B5EF4-FFF2-40B4-BE49-F238E27FC236}">
              <a16:creationId xmlns:a16="http://schemas.microsoft.com/office/drawing/2014/main" id="{89A8761D-18E5-4430-A114-0F6EC44E4851}"/>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2016" name="shapetype_202" hidden="1">
          <a:extLst>
            <a:ext uri="{FF2B5EF4-FFF2-40B4-BE49-F238E27FC236}">
              <a16:creationId xmlns:a16="http://schemas.microsoft.com/office/drawing/2014/main" id="{C2A0D231-5B5F-416C-885D-AEEB678FAF42}"/>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2014" name="shapetype_202" hidden="1">
          <a:extLst>
            <a:ext uri="{FF2B5EF4-FFF2-40B4-BE49-F238E27FC236}">
              <a16:creationId xmlns:a16="http://schemas.microsoft.com/office/drawing/2014/main" id="{CAC74674-50B6-4DB1-BD16-3C2A1DFB3AED}"/>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2012" name="shapetype_202" hidden="1">
          <a:extLst>
            <a:ext uri="{FF2B5EF4-FFF2-40B4-BE49-F238E27FC236}">
              <a16:creationId xmlns:a16="http://schemas.microsoft.com/office/drawing/2014/main" id="{30D096D3-2336-4B27-A7B8-B7ACFA340BDB}"/>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2010" name="shapetype_202" hidden="1">
          <a:extLst>
            <a:ext uri="{FF2B5EF4-FFF2-40B4-BE49-F238E27FC236}">
              <a16:creationId xmlns:a16="http://schemas.microsoft.com/office/drawing/2014/main" id="{9933A5B4-2DFA-48B2-A41A-79F76C2E03B7}"/>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2008" name="shapetype_202" hidden="1">
          <a:extLst>
            <a:ext uri="{FF2B5EF4-FFF2-40B4-BE49-F238E27FC236}">
              <a16:creationId xmlns:a16="http://schemas.microsoft.com/office/drawing/2014/main" id="{B5F3ACF5-D11D-4DC9-83AE-5E967D324CC4}"/>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2006" name="shapetype_202" hidden="1">
          <a:extLst>
            <a:ext uri="{FF2B5EF4-FFF2-40B4-BE49-F238E27FC236}">
              <a16:creationId xmlns:a16="http://schemas.microsoft.com/office/drawing/2014/main" id="{274E9769-2BD6-42E9-9E9D-5287C5A6F8C8}"/>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2004" name="shapetype_202" hidden="1">
          <a:extLst>
            <a:ext uri="{FF2B5EF4-FFF2-40B4-BE49-F238E27FC236}">
              <a16:creationId xmlns:a16="http://schemas.microsoft.com/office/drawing/2014/main" id="{29ED5F52-19B4-41F0-B5CD-296ED5DA27A1}"/>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2002" name="shapetype_202" hidden="1">
          <a:extLst>
            <a:ext uri="{FF2B5EF4-FFF2-40B4-BE49-F238E27FC236}">
              <a16:creationId xmlns:a16="http://schemas.microsoft.com/office/drawing/2014/main" id="{51929CCA-6219-4C6E-A180-4F072C350935}"/>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2000" name="shapetype_202" hidden="1">
          <a:extLst>
            <a:ext uri="{FF2B5EF4-FFF2-40B4-BE49-F238E27FC236}">
              <a16:creationId xmlns:a16="http://schemas.microsoft.com/office/drawing/2014/main" id="{94806E82-9984-4CE6-9942-485359961B7B}"/>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1998" name="shapetype_202" hidden="1">
          <a:extLst>
            <a:ext uri="{FF2B5EF4-FFF2-40B4-BE49-F238E27FC236}">
              <a16:creationId xmlns:a16="http://schemas.microsoft.com/office/drawing/2014/main" id="{75326FE4-D702-4B00-8D15-C7A1A1070D99}"/>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1996" name="shapetype_202" hidden="1">
          <a:extLst>
            <a:ext uri="{FF2B5EF4-FFF2-40B4-BE49-F238E27FC236}">
              <a16:creationId xmlns:a16="http://schemas.microsoft.com/office/drawing/2014/main" id="{FE125663-07DC-4F25-B15B-369641EF849D}"/>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1994" name="shapetype_202" hidden="1">
          <a:extLst>
            <a:ext uri="{FF2B5EF4-FFF2-40B4-BE49-F238E27FC236}">
              <a16:creationId xmlns:a16="http://schemas.microsoft.com/office/drawing/2014/main" id="{81CEFACD-8663-465C-9A4F-804169B53242}"/>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1992" name="shapetype_202" hidden="1">
          <a:extLst>
            <a:ext uri="{FF2B5EF4-FFF2-40B4-BE49-F238E27FC236}">
              <a16:creationId xmlns:a16="http://schemas.microsoft.com/office/drawing/2014/main" id="{FE004071-46ED-4FF7-B09F-53C68A6EF4DF}"/>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1990" name="shapetype_202" hidden="1">
          <a:extLst>
            <a:ext uri="{FF2B5EF4-FFF2-40B4-BE49-F238E27FC236}">
              <a16:creationId xmlns:a16="http://schemas.microsoft.com/office/drawing/2014/main" id="{0E4A0C56-DACE-4556-B59E-C7DC47822F65}"/>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1988" name="shapetype_202" hidden="1">
          <a:extLst>
            <a:ext uri="{FF2B5EF4-FFF2-40B4-BE49-F238E27FC236}">
              <a16:creationId xmlns:a16="http://schemas.microsoft.com/office/drawing/2014/main" id="{5F602D12-0723-49DA-8932-449FFCE6AACB}"/>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1986" name="shapetype_202" hidden="1">
          <a:extLst>
            <a:ext uri="{FF2B5EF4-FFF2-40B4-BE49-F238E27FC236}">
              <a16:creationId xmlns:a16="http://schemas.microsoft.com/office/drawing/2014/main" id="{595EE092-B236-42E1-9975-C435AB4D3363}"/>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1984" name="shapetype_202" hidden="1">
          <a:extLst>
            <a:ext uri="{FF2B5EF4-FFF2-40B4-BE49-F238E27FC236}">
              <a16:creationId xmlns:a16="http://schemas.microsoft.com/office/drawing/2014/main" id="{2F8F29D0-4219-43B7-B2FE-4CC3B94D3AD2}"/>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1982" name="shapetype_202" hidden="1">
          <a:extLst>
            <a:ext uri="{FF2B5EF4-FFF2-40B4-BE49-F238E27FC236}">
              <a16:creationId xmlns:a16="http://schemas.microsoft.com/office/drawing/2014/main" id="{CF0CEFEE-E397-450B-8BA7-46B018508A6B}"/>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1980" name="shapetype_202" hidden="1">
          <a:extLst>
            <a:ext uri="{FF2B5EF4-FFF2-40B4-BE49-F238E27FC236}">
              <a16:creationId xmlns:a16="http://schemas.microsoft.com/office/drawing/2014/main" id="{7EC12362-56BA-44ED-8974-BFB2EAAFA906}"/>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1978" name="shapetype_202" hidden="1">
          <a:extLst>
            <a:ext uri="{FF2B5EF4-FFF2-40B4-BE49-F238E27FC236}">
              <a16:creationId xmlns:a16="http://schemas.microsoft.com/office/drawing/2014/main" id="{72E8F2BB-A984-4E98-8D81-CB8B3E588E94}"/>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1976" name="shapetype_202" hidden="1">
          <a:extLst>
            <a:ext uri="{FF2B5EF4-FFF2-40B4-BE49-F238E27FC236}">
              <a16:creationId xmlns:a16="http://schemas.microsoft.com/office/drawing/2014/main" id="{1AF2F8C8-72BF-40AF-817C-93674CB392C0}"/>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1974" name="shapetype_202" hidden="1">
          <a:extLst>
            <a:ext uri="{FF2B5EF4-FFF2-40B4-BE49-F238E27FC236}">
              <a16:creationId xmlns:a16="http://schemas.microsoft.com/office/drawing/2014/main" id="{BF924A4E-C7A9-4340-B30F-C930FA204AF3}"/>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1972" name="shapetype_202" hidden="1">
          <a:extLst>
            <a:ext uri="{FF2B5EF4-FFF2-40B4-BE49-F238E27FC236}">
              <a16:creationId xmlns:a16="http://schemas.microsoft.com/office/drawing/2014/main" id="{D8874DA3-637A-4511-A5C7-5356938844CD}"/>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1970" name="shapetype_202" hidden="1">
          <a:extLst>
            <a:ext uri="{FF2B5EF4-FFF2-40B4-BE49-F238E27FC236}">
              <a16:creationId xmlns:a16="http://schemas.microsoft.com/office/drawing/2014/main" id="{AD7525C4-C461-40BD-85DA-075BBD2E28FF}"/>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1968" name="shapetype_202" hidden="1">
          <a:extLst>
            <a:ext uri="{FF2B5EF4-FFF2-40B4-BE49-F238E27FC236}">
              <a16:creationId xmlns:a16="http://schemas.microsoft.com/office/drawing/2014/main" id="{9CDA62E1-5C17-42BA-AEC1-0E49C8ADE867}"/>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1966" name="shapetype_202" hidden="1">
          <a:extLst>
            <a:ext uri="{FF2B5EF4-FFF2-40B4-BE49-F238E27FC236}">
              <a16:creationId xmlns:a16="http://schemas.microsoft.com/office/drawing/2014/main" id="{0C37B6A2-787B-4156-972E-AFB058299CCE}"/>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1964" name="shapetype_202" hidden="1">
          <a:extLst>
            <a:ext uri="{FF2B5EF4-FFF2-40B4-BE49-F238E27FC236}">
              <a16:creationId xmlns:a16="http://schemas.microsoft.com/office/drawing/2014/main" id="{C863C52A-BB5D-45BE-8ABF-780AC525659A}"/>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1962" name="shapetype_202" hidden="1">
          <a:extLst>
            <a:ext uri="{FF2B5EF4-FFF2-40B4-BE49-F238E27FC236}">
              <a16:creationId xmlns:a16="http://schemas.microsoft.com/office/drawing/2014/main" id="{0D6CE090-21B6-464E-BB9B-ED905F3CEF87}"/>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1960" name="shapetype_202" hidden="1">
          <a:extLst>
            <a:ext uri="{FF2B5EF4-FFF2-40B4-BE49-F238E27FC236}">
              <a16:creationId xmlns:a16="http://schemas.microsoft.com/office/drawing/2014/main" id="{478BFE76-19C7-4074-85B4-FEBD91969119}"/>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1958" name="shapetype_202" hidden="1">
          <a:extLst>
            <a:ext uri="{FF2B5EF4-FFF2-40B4-BE49-F238E27FC236}">
              <a16:creationId xmlns:a16="http://schemas.microsoft.com/office/drawing/2014/main" id="{5B6D9EA6-B504-4E38-854F-067E01E19E91}"/>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1956" name="shapetype_202" hidden="1">
          <a:extLst>
            <a:ext uri="{FF2B5EF4-FFF2-40B4-BE49-F238E27FC236}">
              <a16:creationId xmlns:a16="http://schemas.microsoft.com/office/drawing/2014/main" id="{F566933E-9060-4CFD-A998-DF1C17C2143C}"/>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1954" name="shapetype_202" hidden="1">
          <a:extLst>
            <a:ext uri="{FF2B5EF4-FFF2-40B4-BE49-F238E27FC236}">
              <a16:creationId xmlns:a16="http://schemas.microsoft.com/office/drawing/2014/main" id="{F0463B29-0755-4820-B948-B876889CF2D8}"/>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1952" name="shapetype_202" hidden="1">
          <a:extLst>
            <a:ext uri="{FF2B5EF4-FFF2-40B4-BE49-F238E27FC236}">
              <a16:creationId xmlns:a16="http://schemas.microsoft.com/office/drawing/2014/main" id="{7AF3431F-CB99-4D76-BE46-6A2D4AB7D871}"/>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1950" name="shapetype_202" hidden="1">
          <a:extLst>
            <a:ext uri="{FF2B5EF4-FFF2-40B4-BE49-F238E27FC236}">
              <a16:creationId xmlns:a16="http://schemas.microsoft.com/office/drawing/2014/main" id="{DEEB5467-9AA1-4C41-A139-292A2CC4EEDE}"/>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1948" name="shapetype_202" hidden="1">
          <a:extLst>
            <a:ext uri="{FF2B5EF4-FFF2-40B4-BE49-F238E27FC236}">
              <a16:creationId xmlns:a16="http://schemas.microsoft.com/office/drawing/2014/main" id="{5B6C2D8D-DDD8-4BC9-841B-F1C7658029A8}"/>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1946" name="shapetype_202" hidden="1">
          <a:extLst>
            <a:ext uri="{FF2B5EF4-FFF2-40B4-BE49-F238E27FC236}">
              <a16:creationId xmlns:a16="http://schemas.microsoft.com/office/drawing/2014/main" id="{CD543593-99A0-470F-8CAE-442DFE878FA5}"/>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1944" name="shapetype_202" hidden="1">
          <a:extLst>
            <a:ext uri="{FF2B5EF4-FFF2-40B4-BE49-F238E27FC236}">
              <a16:creationId xmlns:a16="http://schemas.microsoft.com/office/drawing/2014/main" id="{23A417DA-D716-4E5D-B57F-A5A94EE68970}"/>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1942" name="shapetype_202" hidden="1">
          <a:extLst>
            <a:ext uri="{FF2B5EF4-FFF2-40B4-BE49-F238E27FC236}">
              <a16:creationId xmlns:a16="http://schemas.microsoft.com/office/drawing/2014/main" id="{DF2F0DE8-0374-4922-8BFB-3F074CBF7493}"/>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1940" name="shapetype_202" hidden="1">
          <a:extLst>
            <a:ext uri="{FF2B5EF4-FFF2-40B4-BE49-F238E27FC236}">
              <a16:creationId xmlns:a16="http://schemas.microsoft.com/office/drawing/2014/main" id="{6FAB4278-F8F4-4200-AEA3-11D9C2D64428}"/>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1938" name="shapetype_202" hidden="1">
          <a:extLst>
            <a:ext uri="{FF2B5EF4-FFF2-40B4-BE49-F238E27FC236}">
              <a16:creationId xmlns:a16="http://schemas.microsoft.com/office/drawing/2014/main" id="{C404CFDE-7CDF-4740-8E73-3A7AD5DFC03A}"/>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1936" name="shapetype_202" hidden="1">
          <a:extLst>
            <a:ext uri="{FF2B5EF4-FFF2-40B4-BE49-F238E27FC236}">
              <a16:creationId xmlns:a16="http://schemas.microsoft.com/office/drawing/2014/main" id="{6ED2522F-6392-4955-B115-7AE4D7876043}"/>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1934" name="shapetype_202" hidden="1">
          <a:extLst>
            <a:ext uri="{FF2B5EF4-FFF2-40B4-BE49-F238E27FC236}">
              <a16:creationId xmlns:a16="http://schemas.microsoft.com/office/drawing/2014/main" id="{732E3446-1C01-4520-AB7B-A1A4DB2BE07B}"/>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1932" name="shapetype_202" hidden="1">
          <a:extLst>
            <a:ext uri="{FF2B5EF4-FFF2-40B4-BE49-F238E27FC236}">
              <a16:creationId xmlns:a16="http://schemas.microsoft.com/office/drawing/2014/main" id="{AF6A2C49-A3CE-4B4B-88A3-8A0AD5E6D4C2}"/>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1930" name="shapetype_202" hidden="1">
          <a:extLst>
            <a:ext uri="{FF2B5EF4-FFF2-40B4-BE49-F238E27FC236}">
              <a16:creationId xmlns:a16="http://schemas.microsoft.com/office/drawing/2014/main" id="{6244658B-E753-4182-B27D-7FF321425B8B}"/>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1928" name="shapetype_202" hidden="1">
          <a:extLst>
            <a:ext uri="{FF2B5EF4-FFF2-40B4-BE49-F238E27FC236}">
              <a16:creationId xmlns:a16="http://schemas.microsoft.com/office/drawing/2014/main" id="{7D8FA27A-0B35-419B-84FF-013A34914787}"/>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1926" name="shapetype_202" hidden="1">
          <a:extLst>
            <a:ext uri="{FF2B5EF4-FFF2-40B4-BE49-F238E27FC236}">
              <a16:creationId xmlns:a16="http://schemas.microsoft.com/office/drawing/2014/main" id="{6C16A7FC-532F-4DA7-8257-E73F88DA2871}"/>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1924" name="shapetype_202" hidden="1">
          <a:extLst>
            <a:ext uri="{FF2B5EF4-FFF2-40B4-BE49-F238E27FC236}">
              <a16:creationId xmlns:a16="http://schemas.microsoft.com/office/drawing/2014/main" id="{668DABE3-6903-4432-82F6-17A7F9377FEA}"/>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1922" name="shapetype_202" hidden="1">
          <a:extLst>
            <a:ext uri="{FF2B5EF4-FFF2-40B4-BE49-F238E27FC236}">
              <a16:creationId xmlns:a16="http://schemas.microsoft.com/office/drawing/2014/main" id="{77A2BE00-8AD2-4E8C-ADD4-B0C9A59D087B}"/>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1920" name="shapetype_202" hidden="1">
          <a:extLst>
            <a:ext uri="{FF2B5EF4-FFF2-40B4-BE49-F238E27FC236}">
              <a16:creationId xmlns:a16="http://schemas.microsoft.com/office/drawing/2014/main" id="{0AB6B789-B4E1-4408-ADB3-5AED71A2AB25}"/>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1918" name="shapetype_202" hidden="1">
          <a:extLst>
            <a:ext uri="{FF2B5EF4-FFF2-40B4-BE49-F238E27FC236}">
              <a16:creationId xmlns:a16="http://schemas.microsoft.com/office/drawing/2014/main" id="{63B7CB4B-FE02-4457-BE82-1D89B16D2536}"/>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1916" name="shapetype_202" hidden="1">
          <a:extLst>
            <a:ext uri="{FF2B5EF4-FFF2-40B4-BE49-F238E27FC236}">
              <a16:creationId xmlns:a16="http://schemas.microsoft.com/office/drawing/2014/main" id="{2010BB52-87B0-49EB-89CF-7AF0D6BB5088}"/>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1914" name="shapetype_202" hidden="1">
          <a:extLst>
            <a:ext uri="{FF2B5EF4-FFF2-40B4-BE49-F238E27FC236}">
              <a16:creationId xmlns:a16="http://schemas.microsoft.com/office/drawing/2014/main" id="{BE97AF34-4780-4178-AA35-91903613F8DC}"/>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1912" name="shapetype_202" hidden="1">
          <a:extLst>
            <a:ext uri="{FF2B5EF4-FFF2-40B4-BE49-F238E27FC236}">
              <a16:creationId xmlns:a16="http://schemas.microsoft.com/office/drawing/2014/main" id="{DFB938B3-F185-4CEA-86D3-52FEE6A4CDA5}"/>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1910" name="shapetype_202" hidden="1">
          <a:extLst>
            <a:ext uri="{FF2B5EF4-FFF2-40B4-BE49-F238E27FC236}">
              <a16:creationId xmlns:a16="http://schemas.microsoft.com/office/drawing/2014/main" id="{DC0AA1AB-BA7E-4C7D-A4C0-184CEECFA038}"/>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1908" name="shapetype_202" hidden="1">
          <a:extLst>
            <a:ext uri="{FF2B5EF4-FFF2-40B4-BE49-F238E27FC236}">
              <a16:creationId xmlns:a16="http://schemas.microsoft.com/office/drawing/2014/main" id="{469ADD9C-F708-4280-84C4-6111384EA8DE}"/>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1906" name="shapetype_202" hidden="1">
          <a:extLst>
            <a:ext uri="{FF2B5EF4-FFF2-40B4-BE49-F238E27FC236}">
              <a16:creationId xmlns:a16="http://schemas.microsoft.com/office/drawing/2014/main" id="{4264401F-3ED8-4FF0-B9F0-4114D86E3DB0}"/>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1904" name="shapetype_202" hidden="1">
          <a:extLst>
            <a:ext uri="{FF2B5EF4-FFF2-40B4-BE49-F238E27FC236}">
              <a16:creationId xmlns:a16="http://schemas.microsoft.com/office/drawing/2014/main" id="{ABE5DA45-C3FD-4DE3-B99D-73A568E3FBF5}"/>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1902" name="shapetype_202" hidden="1">
          <a:extLst>
            <a:ext uri="{FF2B5EF4-FFF2-40B4-BE49-F238E27FC236}">
              <a16:creationId xmlns:a16="http://schemas.microsoft.com/office/drawing/2014/main" id="{2A9D7566-7C8E-4750-A654-78BC1535BB71}"/>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1900" name="shapetype_202" hidden="1">
          <a:extLst>
            <a:ext uri="{FF2B5EF4-FFF2-40B4-BE49-F238E27FC236}">
              <a16:creationId xmlns:a16="http://schemas.microsoft.com/office/drawing/2014/main" id="{9A703B79-BD01-4CF3-AE3E-392B1CAC91E6}"/>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1898" name="shapetype_202" hidden="1">
          <a:extLst>
            <a:ext uri="{FF2B5EF4-FFF2-40B4-BE49-F238E27FC236}">
              <a16:creationId xmlns:a16="http://schemas.microsoft.com/office/drawing/2014/main" id="{F7E45544-C46C-4B77-93D2-8D9D62547F2D}"/>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1896" name="shapetype_202" hidden="1">
          <a:extLst>
            <a:ext uri="{FF2B5EF4-FFF2-40B4-BE49-F238E27FC236}">
              <a16:creationId xmlns:a16="http://schemas.microsoft.com/office/drawing/2014/main" id="{CFE4D5F5-F5B7-4F63-9DBB-5592A1C9913D}"/>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1894" name="shapetype_202" hidden="1">
          <a:extLst>
            <a:ext uri="{FF2B5EF4-FFF2-40B4-BE49-F238E27FC236}">
              <a16:creationId xmlns:a16="http://schemas.microsoft.com/office/drawing/2014/main" id="{9FF0FC3B-ED4B-478E-BE22-F5234A0B4839}"/>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1892" name="shapetype_202" hidden="1">
          <a:extLst>
            <a:ext uri="{FF2B5EF4-FFF2-40B4-BE49-F238E27FC236}">
              <a16:creationId xmlns:a16="http://schemas.microsoft.com/office/drawing/2014/main" id="{AF8C4789-A359-4F8E-9778-152E3443D5EB}"/>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1890" name="shapetype_202" hidden="1">
          <a:extLst>
            <a:ext uri="{FF2B5EF4-FFF2-40B4-BE49-F238E27FC236}">
              <a16:creationId xmlns:a16="http://schemas.microsoft.com/office/drawing/2014/main" id="{306611EB-36A5-4286-89DB-6B05D053911D}"/>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1888" name="shapetype_202" hidden="1">
          <a:extLst>
            <a:ext uri="{FF2B5EF4-FFF2-40B4-BE49-F238E27FC236}">
              <a16:creationId xmlns:a16="http://schemas.microsoft.com/office/drawing/2014/main" id="{FE33625C-52DE-499C-8937-5C44D6A13DDA}"/>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1886" name="shapetype_202" hidden="1">
          <a:extLst>
            <a:ext uri="{FF2B5EF4-FFF2-40B4-BE49-F238E27FC236}">
              <a16:creationId xmlns:a16="http://schemas.microsoft.com/office/drawing/2014/main" id="{A8998ADA-98F7-4BBE-A910-0F3D6F9DA43D}"/>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1884" name="shapetype_202" hidden="1">
          <a:extLst>
            <a:ext uri="{FF2B5EF4-FFF2-40B4-BE49-F238E27FC236}">
              <a16:creationId xmlns:a16="http://schemas.microsoft.com/office/drawing/2014/main" id="{AB1FD796-8146-4639-938D-936D697B30AD}"/>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1882" name="shapetype_202" hidden="1">
          <a:extLst>
            <a:ext uri="{FF2B5EF4-FFF2-40B4-BE49-F238E27FC236}">
              <a16:creationId xmlns:a16="http://schemas.microsoft.com/office/drawing/2014/main" id="{69B704DD-AE17-472A-8BE5-D2309A06C930}"/>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1880" name="shapetype_202" hidden="1">
          <a:extLst>
            <a:ext uri="{FF2B5EF4-FFF2-40B4-BE49-F238E27FC236}">
              <a16:creationId xmlns:a16="http://schemas.microsoft.com/office/drawing/2014/main" id="{977D464A-B566-4ED2-98C7-07096CA56A03}"/>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1878" name="shapetype_202" hidden="1">
          <a:extLst>
            <a:ext uri="{FF2B5EF4-FFF2-40B4-BE49-F238E27FC236}">
              <a16:creationId xmlns:a16="http://schemas.microsoft.com/office/drawing/2014/main" id="{B9AEA5E6-B2F0-4FFA-A099-00FBD46EC99C}"/>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1876" name="shapetype_202" hidden="1">
          <a:extLst>
            <a:ext uri="{FF2B5EF4-FFF2-40B4-BE49-F238E27FC236}">
              <a16:creationId xmlns:a16="http://schemas.microsoft.com/office/drawing/2014/main" id="{4FFB7E07-AF36-48A4-A232-A12741768026}"/>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1874" name="shapetype_202" hidden="1">
          <a:extLst>
            <a:ext uri="{FF2B5EF4-FFF2-40B4-BE49-F238E27FC236}">
              <a16:creationId xmlns:a16="http://schemas.microsoft.com/office/drawing/2014/main" id="{8BC891CA-A888-4188-B9B1-FEEF6994693C}"/>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1872" name="shapetype_202" hidden="1">
          <a:extLst>
            <a:ext uri="{FF2B5EF4-FFF2-40B4-BE49-F238E27FC236}">
              <a16:creationId xmlns:a16="http://schemas.microsoft.com/office/drawing/2014/main" id="{F1FDFC9B-D146-49DA-8C58-B22306AC3983}"/>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1870" name="shapetype_202" hidden="1">
          <a:extLst>
            <a:ext uri="{FF2B5EF4-FFF2-40B4-BE49-F238E27FC236}">
              <a16:creationId xmlns:a16="http://schemas.microsoft.com/office/drawing/2014/main" id="{DDCE3888-6160-4981-B232-1A37AD8B1AD0}"/>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1868" name="shapetype_202" hidden="1">
          <a:extLst>
            <a:ext uri="{FF2B5EF4-FFF2-40B4-BE49-F238E27FC236}">
              <a16:creationId xmlns:a16="http://schemas.microsoft.com/office/drawing/2014/main" id="{85766FF4-5F47-4288-810A-9565CAFDE47D}"/>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1866" name="shapetype_202" hidden="1">
          <a:extLst>
            <a:ext uri="{FF2B5EF4-FFF2-40B4-BE49-F238E27FC236}">
              <a16:creationId xmlns:a16="http://schemas.microsoft.com/office/drawing/2014/main" id="{51A1B8AF-6095-4875-A436-7C1BA5BF1B7D}"/>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1864" name="shapetype_202" hidden="1">
          <a:extLst>
            <a:ext uri="{FF2B5EF4-FFF2-40B4-BE49-F238E27FC236}">
              <a16:creationId xmlns:a16="http://schemas.microsoft.com/office/drawing/2014/main" id="{DA062087-1848-4BD5-95F4-B686EB1567B0}"/>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1862" name="shapetype_202" hidden="1">
          <a:extLst>
            <a:ext uri="{FF2B5EF4-FFF2-40B4-BE49-F238E27FC236}">
              <a16:creationId xmlns:a16="http://schemas.microsoft.com/office/drawing/2014/main" id="{ECCA7887-22DA-46BC-930B-FA5E728B191F}"/>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1860" name="shapetype_202" hidden="1">
          <a:extLst>
            <a:ext uri="{FF2B5EF4-FFF2-40B4-BE49-F238E27FC236}">
              <a16:creationId xmlns:a16="http://schemas.microsoft.com/office/drawing/2014/main" id="{C6E8DC37-77BC-40D4-8823-86B985956B59}"/>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1858" name="shapetype_202" hidden="1">
          <a:extLst>
            <a:ext uri="{FF2B5EF4-FFF2-40B4-BE49-F238E27FC236}">
              <a16:creationId xmlns:a16="http://schemas.microsoft.com/office/drawing/2014/main" id="{C42C9E8D-23BF-43A6-B598-39BD9DD9AC8E}"/>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1856" name="shapetype_202" hidden="1">
          <a:extLst>
            <a:ext uri="{FF2B5EF4-FFF2-40B4-BE49-F238E27FC236}">
              <a16:creationId xmlns:a16="http://schemas.microsoft.com/office/drawing/2014/main" id="{D3B4E8C8-DC83-4A96-94B0-829A709F5D31}"/>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1854" name="shapetype_202" hidden="1">
          <a:extLst>
            <a:ext uri="{FF2B5EF4-FFF2-40B4-BE49-F238E27FC236}">
              <a16:creationId xmlns:a16="http://schemas.microsoft.com/office/drawing/2014/main" id="{5BDB6757-2CFF-4E8D-8857-3CE361C63D25}"/>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1852" name="shapetype_202" hidden="1">
          <a:extLst>
            <a:ext uri="{FF2B5EF4-FFF2-40B4-BE49-F238E27FC236}">
              <a16:creationId xmlns:a16="http://schemas.microsoft.com/office/drawing/2014/main" id="{353D2AFB-73D9-49B3-9E5D-327764290F6A}"/>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1850" name="shapetype_202" hidden="1">
          <a:extLst>
            <a:ext uri="{FF2B5EF4-FFF2-40B4-BE49-F238E27FC236}">
              <a16:creationId xmlns:a16="http://schemas.microsoft.com/office/drawing/2014/main" id="{D9A0E49C-3DBD-410F-8A7D-A3E65C40C3F5}"/>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1848" name="shapetype_202" hidden="1">
          <a:extLst>
            <a:ext uri="{FF2B5EF4-FFF2-40B4-BE49-F238E27FC236}">
              <a16:creationId xmlns:a16="http://schemas.microsoft.com/office/drawing/2014/main" id="{4E29B395-925C-4376-964A-732EE16BFBE3}"/>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1846" name="shapetype_202" hidden="1">
          <a:extLst>
            <a:ext uri="{FF2B5EF4-FFF2-40B4-BE49-F238E27FC236}">
              <a16:creationId xmlns:a16="http://schemas.microsoft.com/office/drawing/2014/main" id="{B5883F75-2185-473C-A63C-ABBDB21948F8}"/>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1844" name="shapetype_202" hidden="1">
          <a:extLst>
            <a:ext uri="{FF2B5EF4-FFF2-40B4-BE49-F238E27FC236}">
              <a16:creationId xmlns:a16="http://schemas.microsoft.com/office/drawing/2014/main" id="{60CD0E9A-DFB6-4CF3-A8B1-34FB71F8164D}"/>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1842" name="shapetype_202" hidden="1">
          <a:extLst>
            <a:ext uri="{FF2B5EF4-FFF2-40B4-BE49-F238E27FC236}">
              <a16:creationId xmlns:a16="http://schemas.microsoft.com/office/drawing/2014/main" id="{23BB1AD6-7D6E-4CF1-A437-DCE85C749113}"/>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1840" name="shapetype_202" hidden="1">
          <a:extLst>
            <a:ext uri="{FF2B5EF4-FFF2-40B4-BE49-F238E27FC236}">
              <a16:creationId xmlns:a16="http://schemas.microsoft.com/office/drawing/2014/main" id="{B98A7A5C-4C6B-447D-90DB-BAFAB5F00111}"/>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1838" name="shapetype_202" hidden="1">
          <a:extLst>
            <a:ext uri="{FF2B5EF4-FFF2-40B4-BE49-F238E27FC236}">
              <a16:creationId xmlns:a16="http://schemas.microsoft.com/office/drawing/2014/main" id="{79E27560-A46A-4B63-A8CD-67FBBEB6C9EE}"/>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1836" name="shapetype_202" hidden="1">
          <a:extLst>
            <a:ext uri="{FF2B5EF4-FFF2-40B4-BE49-F238E27FC236}">
              <a16:creationId xmlns:a16="http://schemas.microsoft.com/office/drawing/2014/main" id="{994A2F50-E88B-46A9-A2EC-ED5D3DB58F00}"/>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1834" name="shapetype_202" hidden="1">
          <a:extLst>
            <a:ext uri="{FF2B5EF4-FFF2-40B4-BE49-F238E27FC236}">
              <a16:creationId xmlns:a16="http://schemas.microsoft.com/office/drawing/2014/main" id="{9311DA5C-88C5-4CFA-974E-3C88B38A5F92}"/>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1832" name="shapetype_202" hidden="1">
          <a:extLst>
            <a:ext uri="{FF2B5EF4-FFF2-40B4-BE49-F238E27FC236}">
              <a16:creationId xmlns:a16="http://schemas.microsoft.com/office/drawing/2014/main" id="{9A347895-C7E9-4F87-8C21-44A8A64414E8}"/>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1830" name="shapetype_202" hidden="1">
          <a:extLst>
            <a:ext uri="{FF2B5EF4-FFF2-40B4-BE49-F238E27FC236}">
              <a16:creationId xmlns:a16="http://schemas.microsoft.com/office/drawing/2014/main" id="{392E0C75-4788-4915-8444-A4DAC0DD305C}"/>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1828" name="shapetype_202" hidden="1">
          <a:extLst>
            <a:ext uri="{FF2B5EF4-FFF2-40B4-BE49-F238E27FC236}">
              <a16:creationId xmlns:a16="http://schemas.microsoft.com/office/drawing/2014/main" id="{014D00D7-17A8-4BC3-B803-A5486FC41A84}"/>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1826" name="shapetype_202" hidden="1">
          <a:extLst>
            <a:ext uri="{FF2B5EF4-FFF2-40B4-BE49-F238E27FC236}">
              <a16:creationId xmlns:a16="http://schemas.microsoft.com/office/drawing/2014/main" id="{174B90A6-4AC8-4555-9043-1310A4CB43B5}"/>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1824" name="shapetype_202" hidden="1">
          <a:extLst>
            <a:ext uri="{FF2B5EF4-FFF2-40B4-BE49-F238E27FC236}">
              <a16:creationId xmlns:a16="http://schemas.microsoft.com/office/drawing/2014/main" id="{A0AA07F4-185D-497D-B0A6-F1EB8A39D7D6}"/>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1822" name="shapetype_202" hidden="1">
          <a:extLst>
            <a:ext uri="{FF2B5EF4-FFF2-40B4-BE49-F238E27FC236}">
              <a16:creationId xmlns:a16="http://schemas.microsoft.com/office/drawing/2014/main" id="{C7FD29F4-B854-4EA5-BB7E-2E130BD457EF}"/>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1820" name="shapetype_202" hidden="1">
          <a:extLst>
            <a:ext uri="{FF2B5EF4-FFF2-40B4-BE49-F238E27FC236}">
              <a16:creationId xmlns:a16="http://schemas.microsoft.com/office/drawing/2014/main" id="{B100152D-BD22-4AE8-8DC2-8B6378C63C66}"/>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1818" name="shapetype_202" hidden="1">
          <a:extLst>
            <a:ext uri="{FF2B5EF4-FFF2-40B4-BE49-F238E27FC236}">
              <a16:creationId xmlns:a16="http://schemas.microsoft.com/office/drawing/2014/main" id="{A053B43D-DD8E-45C6-A2BE-15C89DF376F5}"/>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1816" name="shapetype_202" hidden="1">
          <a:extLst>
            <a:ext uri="{FF2B5EF4-FFF2-40B4-BE49-F238E27FC236}">
              <a16:creationId xmlns:a16="http://schemas.microsoft.com/office/drawing/2014/main" id="{3C1E9C21-8AE9-41FF-AF9E-BEDC896A5DC2}"/>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1814" name="shapetype_202" hidden="1">
          <a:extLst>
            <a:ext uri="{FF2B5EF4-FFF2-40B4-BE49-F238E27FC236}">
              <a16:creationId xmlns:a16="http://schemas.microsoft.com/office/drawing/2014/main" id="{7DCF8B70-591E-4183-A2BA-8475EB27E79D}"/>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1812" name="shapetype_202" hidden="1">
          <a:extLst>
            <a:ext uri="{FF2B5EF4-FFF2-40B4-BE49-F238E27FC236}">
              <a16:creationId xmlns:a16="http://schemas.microsoft.com/office/drawing/2014/main" id="{8AA5F51E-31DB-467D-BE5C-879DA6094D75}"/>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1810" name="shapetype_202" hidden="1">
          <a:extLst>
            <a:ext uri="{FF2B5EF4-FFF2-40B4-BE49-F238E27FC236}">
              <a16:creationId xmlns:a16="http://schemas.microsoft.com/office/drawing/2014/main" id="{ABCDFA6E-78F8-49D1-B56B-C95E8FD605ED}"/>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1808" name="shapetype_202" hidden="1">
          <a:extLst>
            <a:ext uri="{FF2B5EF4-FFF2-40B4-BE49-F238E27FC236}">
              <a16:creationId xmlns:a16="http://schemas.microsoft.com/office/drawing/2014/main" id="{6D8A0C87-D6D9-4753-B1D8-1A9A6A9952D2}"/>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1806" name="shapetype_202" hidden="1">
          <a:extLst>
            <a:ext uri="{FF2B5EF4-FFF2-40B4-BE49-F238E27FC236}">
              <a16:creationId xmlns:a16="http://schemas.microsoft.com/office/drawing/2014/main" id="{F72D601B-7430-42D1-97BA-3EBD3586C704}"/>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1804" name="shapetype_202" hidden="1">
          <a:extLst>
            <a:ext uri="{FF2B5EF4-FFF2-40B4-BE49-F238E27FC236}">
              <a16:creationId xmlns:a16="http://schemas.microsoft.com/office/drawing/2014/main" id="{54D3280F-56D1-480F-B6B1-C03AF981844A}"/>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1802" name="shapetype_202" hidden="1">
          <a:extLst>
            <a:ext uri="{FF2B5EF4-FFF2-40B4-BE49-F238E27FC236}">
              <a16:creationId xmlns:a16="http://schemas.microsoft.com/office/drawing/2014/main" id="{321674C3-E012-429F-8F20-5EB0D9740FE0}"/>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1800" name="shapetype_202" hidden="1">
          <a:extLst>
            <a:ext uri="{FF2B5EF4-FFF2-40B4-BE49-F238E27FC236}">
              <a16:creationId xmlns:a16="http://schemas.microsoft.com/office/drawing/2014/main" id="{FC2D2AA2-94D8-4001-9F5C-875ED67CEA89}"/>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1798" name="shapetype_202" hidden="1">
          <a:extLst>
            <a:ext uri="{FF2B5EF4-FFF2-40B4-BE49-F238E27FC236}">
              <a16:creationId xmlns:a16="http://schemas.microsoft.com/office/drawing/2014/main" id="{30C67A33-A9D7-4DB9-BDBB-EE3ED71EF0AF}"/>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1796" name="shapetype_202" hidden="1">
          <a:extLst>
            <a:ext uri="{FF2B5EF4-FFF2-40B4-BE49-F238E27FC236}">
              <a16:creationId xmlns:a16="http://schemas.microsoft.com/office/drawing/2014/main" id="{0C56AD70-FEBB-41C6-81F9-4F1580009CD2}"/>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1794" name="shapetype_202" hidden="1">
          <a:extLst>
            <a:ext uri="{FF2B5EF4-FFF2-40B4-BE49-F238E27FC236}">
              <a16:creationId xmlns:a16="http://schemas.microsoft.com/office/drawing/2014/main" id="{68873BFE-9267-407A-BF63-FCD97A96D9B2}"/>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1792" name="shapetype_202" hidden="1">
          <a:extLst>
            <a:ext uri="{FF2B5EF4-FFF2-40B4-BE49-F238E27FC236}">
              <a16:creationId xmlns:a16="http://schemas.microsoft.com/office/drawing/2014/main" id="{04F2D096-852F-4999-B418-134C66525C97}"/>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1790" name="shapetype_202" hidden="1">
          <a:extLst>
            <a:ext uri="{FF2B5EF4-FFF2-40B4-BE49-F238E27FC236}">
              <a16:creationId xmlns:a16="http://schemas.microsoft.com/office/drawing/2014/main" id="{DB816AAB-4849-4A57-BAC4-CC84EF62701C}"/>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1788" name="shapetype_202" hidden="1">
          <a:extLst>
            <a:ext uri="{FF2B5EF4-FFF2-40B4-BE49-F238E27FC236}">
              <a16:creationId xmlns:a16="http://schemas.microsoft.com/office/drawing/2014/main" id="{5C608C3D-076C-46E0-8F2E-53AE1352EF12}"/>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1786" name="shapetype_202" hidden="1">
          <a:extLst>
            <a:ext uri="{FF2B5EF4-FFF2-40B4-BE49-F238E27FC236}">
              <a16:creationId xmlns:a16="http://schemas.microsoft.com/office/drawing/2014/main" id="{9D84A622-D077-4636-B3BD-DB0A40320743}"/>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1784" name="shapetype_202" hidden="1">
          <a:extLst>
            <a:ext uri="{FF2B5EF4-FFF2-40B4-BE49-F238E27FC236}">
              <a16:creationId xmlns:a16="http://schemas.microsoft.com/office/drawing/2014/main" id="{F83FBD90-46BA-4D05-8A09-10C282560031}"/>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1782" name="shapetype_202" hidden="1">
          <a:extLst>
            <a:ext uri="{FF2B5EF4-FFF2-40B4-BE49-F238E27FC236}">
              <a16:creationId xmlns:a16="http://schemas.microsoft.com/office/drawing/2014/main" id="{DC54D19C-E3D0-414F-8BE8-A70CD39AE9D8}"/>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1780" name="shapetype_202" hidden="1">
          <a:extLst>
            <a:ext uri="{FF2B5EF4-FFF2-40B4-BE49-F238E27FC236}">
              <a16:creationId xmlns:a16="http://schemas.microsoft.com/office/drawing/2014/main" id="{93EACD4A-0AD8-4285-B671-4940067D266C}"/>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1778" name="shapetype_202" hidden="1">
          <a:extLst>
            <a:ext uri="{FF2B5EF4-FFF2-40B4-BE49-F238E27FC236}">
              <a16:creationId xmlns:a16="http://schemas.microsoft.com/office/drawing/2014/main" id="{48BA42CD-994D-40AF-BFF6-F483107AD2A0}"/>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1776" name="shapetype_202" hidden="1">
          <a:extLst>
            <a:ext uri="{FF2B5EF4-FFF2-40B4-BE49-F238E27FC236}">
              <a16:creationId xmlns:a16="http://schemas.microsoft.com/office/drawing/2014/main" id="{EC85E1CB-8E1E-4D48-ABAD-4D77A66E19E6}"/>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1774" name="shapetype_202" hidden="1">
          <a:extLst>
            <a:ext uri="{FF2B5EF4-FFF2-40B4-BE49-F238E27FC236}">
              <a16:creationId xmlns:a16="http://schemas.microsoft.com/office/drawing/2014/main" id="{0CB49683-D44E-463A-B9B3-4CA86B4E2308}"/>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1772" name="shapetype_202" hidden="1">
          <a:extLst>
            <a:ext uri="{FF2B5EF4-FFF2-40B4-BE49-F238E27FC236}">
              <a16:creationId xmlns:a16="http://schemas.microsoft.com/office/drawing/2014/main" id="{FC5C38A8-FAE9-45E6-9CDC-4DFFC56811DC}"/>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1770" name="shapetype_202" hidden="1">
          <a:extLst>
            <a:ext uri="{FF2B5EF4-FFF2-40B4-BE49-F238E27FC236}">
              <a16:creationId xmlns:a16="http://schemas.microsoft.com/office/drawing/2014/main" id="{1CF6A65D-F710-494B-9D13-6A135F2E1286}"/>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1768" name="shapetype_202" hidden="1">
          <a:extLst>
            <a:ext uri="{FF2B5EF4-FFF2-40B4-BE49-F238E27FC236}">
              <a16:creationId xmlns:a16="http://schemas.microsoft.com/office/drawing/2014/main" id="{4C9C0BF6-0DA6-4963-99D4-B28E0D225DFC}"/>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1766" name="shapetype_202" hidden="1">
          <a:extLst>
            <a:ext uri="{FF2B5EF4-FFF2-40B4-BE49-F238E27FC236}">
              <a16:creationId xmlns:a16="http://schemas.microsoft.com/office/drawing/2014/main" id="{7BEECE0F-6E8A-4C27-BAC4-E25013E35F34}"/>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1764" name="shapetype_202" hidden="1">
          <a:extLst>
            <a:ext uri="{FF2B5EF4-FFF2-40B4-BE49-F238E27FC236}">
              <a16:creationId xmlns:a16="http://schemas.microsoft.com/office/drawing/2014/main" id="{C0F3F783-E789-4351-A6A6-0F207F156BD2}"/>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1762" name="shapetype_202" hidden="1">
          <a:extLst>
            <a:ext uri="{FF2B5EF4-FFF2-40B4-BE49-F238E27FC236}">
              <a16:creationId xmlns:a16="http://schemas.microsoft.com/office/drawing/2014/main" id="{9A849D3D-8CB0-4D9F-9A18-C72C8CBCFA42}"/>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1760" name="shapetype_202" hidden="1">
          <a:extLst>
            <a:ext uri="{FF2B5EF4-FFF2-40B4-BE49-F238E27FC236}">
              <a16:creationId xmlns:a16="http://schemas.microsoft.com/office/drawing/2014/main" id="{86BF6F62-AEF0-4429-B602-C82340FC50AF}"/>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1758" name="shapetype_202" hidden="1">
          <a:extLst>
            <a:ext uri="{FF2B5EF4-FFF2-40B4-BE49-F238E27FC236}">
              <a16:creationId xmlns:a16="http://schemas.microsoft.com/office/drawing/2014/main" id="{EAE10713-AA86-44B5-BD84-9D75C40F0B13}"/>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1756" name="shapetype_202" hidden="1">
          <a:extLst>
            <a:ext uri="{FF2B5EF4-FFF2-40B4-BE49-F238E27FC236}">
              <a16:creationId xmlns:a16="http://schemas.microsoft.com/office/drawing/2014/main" id="{F25EEF2B-6228-440F-A8A5-68E9E32C8E4D}"/>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1754" name="shapetype_202" hidden="1">
          <a:extLst>
            <a:ext uri="{FF2B5EF4-FFF2-40B4-BE49-F238E27FC236}">
              <a16:creationId xmlns:a16="http://schemas.microsoft.com/office/drawing/2014/main" id="{EFD46B88-C189-429D-BA5D-C7D90D4629AC}"/>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1752" name="shapetype_202" hidden="1">
          <a:extLst>
            <a:ext uri="{FF2B5EF4-FFF2-40B4-BE49-F238E27FC236}">
              <a16:creationId xmlns:a16="http://schemas.microsoft.com/office/drawing/2014/main" id="{EDF69F74-78BB-486F-AE70-D42668E0BF38}"/>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1750" name="shapetype_202" hidden="1">
          <a:extLst>
            <a:ext uri="{FF2B5EF4-FFF2-40B4-BE49-F238E27FC236}">
              <a16:creationId xmlns:a16="http://schemas.microsoft.com/office/drawing/2014/main" id="{AE51D4F3-70EB-4284-8DB8-5B60B9FD2CFD}"/>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1748" name="shapetype_202" hidden="1">
          <a:extLst>
            <a:ext uri="{FF2B5EF4-FFF2-40B4-BE49-F238E27FC236}">
              <a16:creationId xmlns:a16="http://schemas.microsoft.com/office/drawing/2014/main" id="{E4819B9C-DB4E-4F35-A766-4E92211AEABC}"/>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1746" name="shapetype_202" hidden="1">
          <a:extLst>
            <a:ext uri="{FF2B5EF4-FFF2-40B4-BE49-F238E27FC236}">
              <a16:creationId xmlns:a16="http://schemas.microsoft.com/office/drawing/2014/main" id="{024E8764-ECC1-42A6-9F6E-28501490DCE1}"/>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1744" name="shapetype_202" hidden="1">
          <a:extLst>
            <a:ext uri="{FF2B5EF4-FFF2-40B4-BE49-F238E27FC236}">
              <a16:creationId xmlns:a16="http://schemas.microsoft.com/office/drawing/2014/main" id="{B2818B1C-9378-4F24-98B7-061DF0E8B14F}"/>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1742" name="shapetype_202" hidden="1">
          <a:extLst>
            <a:ext uri="{FF2B5EF4-FFF2-40B4-BE49-F238E27FC236}">
              <a16:creationId xmlns:a16="http://schemas.microsoft.com/office/drawing/2014/main" id="{7E5683BA-63CB-4837-8BCE-31B232C8319D}"/>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1740" name="shapetype_202" hidden="1">
          <a:extLst>
            <a:ext uri="{FF2B5EF4-FFF2-40B4-BE49-F238E27FC236}">
              <a16:creationId xmlns:a16="http://schemas.microsoft.com/office/drawing/2014/main" id="{340CAF4A-259A-4CD1-9922-526EFBAFE302}"/>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1738" name="shapetype_202" hidden="1">
          <a:extLst>
            <a:ext uri="{FF2B5EF4-FFF2-40B4-BE49-F238E27FC236}">
              <a16:creationId xmlns:a16="http://schemas.microsoft.com/office/drawing/2014/main" id="{B561AEAF-4466-40D6-B4F3-2E2B05171156}"/>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1736" name="shapetype_202" hidden="1">
          <a:extLst>
            <a:ext uri="{FF2B5EF4-FFF2-40B4-BE49-F238E27FC236}">
              <a16:creationId xmlns:a16="http://schemas.microsoft.com/office/drawing/2014/main" id="{85A9C12D-B32F-4B2C-8A68-6D6B9750E7FA}"/>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1734" name="shapetype_202" hidden="1">
          <a:extLst>
            <a:ext uri="{FF2B5EF4-FFF2-40B4-BE49-F238E27FC236}">
              <a16:creationId xmlns:a16="http://schemas.microsoft.com/office/drawing/2014/main" id="{C7BBC96A-4581-4196-9BC8-73D41791DCD4}"/>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1732" name="shapetype_202" hidden="1">
          <a:extLst>
            <a:ext uri="{FF2B5EF4-FFF2-40B4-BE49-F238E27FC236}">
              <a16:creationId xmlns:a16="http://schemas.microsoft.com/office/drawing/2014/main" id="{2BFB148B-CF6E-4356-A541-9B3AE8F4F7D1}"/>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1730" name="shapetype_202" hidden="1">
          <a:extLst>
            <a:ext uri="{FF2B5EF4-FFF2-40B4-BE49-F238E27FC236}">
              <a16:creationId xmlns:a16="http://schemas.microsoft.com/office/drawing/2014/main" id="{BA3AEA30-932B-49B7-9195-56D0E346F5D1}"/>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1728" name="shapetype_202" hidden="1">
          <a:extLst>
            <a:ext uri="{FF2B5EF4-FFF2-40B4-BE49-F238E27FC236}">
              <a16:creationId xmlns:a16="http://schemas.microsoft.com/office/drawing/2014/main" id="{DDCB4955-CE80-495C-9994-1283791C229D}"/>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1726" name="shapetype_202" hidden="1">
          <a:extLst>
            <a:ext uri="{FF2B5EF4-FFF2-40B4-BE49-F238E27FC236}">
              <a16:creationId xmlns:a16="http://schemas.microsoft.com/office/drawing/2014/main" id="{11DDCD97-24F1-40C0-B8DB-6567A103A4BD}"/>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1724" name="shapetype_202" hidden="1">
          <a:extLst>
            <a:ext uri="{FF2B5EF4-FFF2-40B4-BE49-F238E27FC236}">
              <a16:creationId xmlns:a16="http://schemas.microsoft.com/office/drawing/2014/main" id="{1EF01773-9C08-45A2-BE94-9E620B455FDA}"/>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1722" name="shapetype_202" hidden="1">
          <a:extLst>
            <a:ext uri="{FF2B5EF4-FFF2-40B4-BE49-F238E27FC236}">
              <a16:creationId xmlns:a16="http://schemas.microsoft.com/office/drawing/2014/main" id="{E4275D0C-016D-4CCF-AC85-C38E2D231507}"/>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1720" name="shapetype_202" hidden="1">
          <a:extLst>
            <a:ext uri="{FF2B5EF4-FFF2-40B4-BE49-F238E27FC236}">
              <a16:creationId xmlns:a16="http://schemas.microsoft.com/office/drawing/2014/main" id="{48043095-8E1B-4752-81F1-68C3D6D204A3}"/>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1718" name="shapetype_202" hidden="1">
          <a:extLst>
            <a:ext uri="{FF2B5EF4-FFF2-40B4-BE49-F238E27FC236}">
              <a16:creationId xmlns:a16="http://schemas.microsoft.com/office/drawing/2014/main" id="{0A711030-69EA-4CF5-8E74-C2639CA20C5C}"/>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1716" name="shapetype_202" hidden="1">
          <a:extLst>
            <a:ext uri="{FF2B5EF4-FFF2-40B4-BE49-F238E27FC236}">
              <a16:creationId xmlns:a16="http://schemas.microsoft.com/office/drawing/2014/main" id="{FE00C546-42DD-4FA0-8294-F3002402AA7B}"/>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1714" name="shapetype_202" hidden="1">
          <a:extLst>
            <a:ext uri="{FF2B5EF4-FFF2-40B4-BE49-F238E27FC236}">
              <a16:creationId xmlns:a16="http://schemas.microsoft.com/office/drawing/2014/main" id="{F54BD8A0-C806-42EB-A378-0DEAD2705F8C}"/>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1712" name="shapetype_202" hidden="1">
          <a:extLst>
            <a:ext uri="{FF2B5EF4-FFF2-40B4-BE49-F238E27FC236}">
              <a16:creationId xmlns:a16="http://schemas.microsoft.com/office/drawing/2014/main" id="{DA8FD415-D441-4A67-AC78-B7BE6C41B0C8}"/>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1710" name="shapetype_202" hidden="1">
          <a:extLst>
            <a:ext uri="{FF2B5EF4-FFF2-40B4-BE49-F238E27FC236}">
              <a16:creationId xmlns:a16="http://schemas.microsoft.com/office/drawing/2014/main" id="{DF0966E8-76F3-4055-8DF2-8CCE833BAF43}"/>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1708" name="shapetype_202" hidden="1">
          <a:extLst>
            <a:ext uri="{FF2B5EF4-FFF2-40B4-BE49-F238E27FC236}">
              <a16:creationId xmlns:a16="http://schemas.microsoft.com/office/drawing/2014/main" id="{FE6FDCFB-1A38-4926-BA13-163379C9C7FF}"/>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1706" name="shapetype_202" hidden="1">
          <a:extLst>
            <a:ext uri="{FF2B5EF4-FFF2-40B4-BE49-F238E27FC236}">
              <a16:creationId xmlns:a16="http://schemas.microsoft.com/office/drawing/2014/main" id="{BE7051B2-A3DD-4B19-9D3A-7A13E8D03FA2}"/>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1704" name="shapetype_202" hidden="1">
          <a:extLst>
            <a:ext uri="{FF2B5EF4-FFF2-40B4-BE49-F238E27FC236}">
              <a16:creationId xmlns:a16="http://schemas.microsoft.com/office/drawing/2014/main" id="{F9323A2B-8B10-4FD6-B80F-AB9902206091}"/>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1702" name="shapetype_202" hidden="1">
          <a:extLst>
            <a:ext uri="{FF2B5EF4-FFF2-40B4-BE49-F238E27FC236}">
              <a16:creationId xmlns:a16="http://schemas.microsoft.com/office/drawing/2014/main" id="{60F7B660-9CF5-475E-9726-28148E939B80}"/>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1700" name="shapetype_202" hidden="1">
          <a:extLst>
            <a:ext uri="{FF2B5EF4-FFF2-40B4-BE49-F238E27FC236}">
              <a16:creationId xmlns:a16="http://schemas.microsoft.com/office/drawing/2014/main" id="{5BB469BC-3DCE-4732-91CF-FE40C39AC936}"/>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1698" name="shapetype_202" hidden="1">
          <a:extLst>
            <a:ext uri="{FF2B5EF4-FFF2-40B4-BE49-F238E27FC236}">
              <a16:creationId xmlns:a16="http://schemas.microsoft.com/office/drawing/2014/main" id="{B4EFFE26-47E4-4E2D-B29A-79476DCF1580}"/>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1696" name="shapetype_202" hidden="1">
          <a:extLst>
            <a:ext uri="{FF2B5EF4-FFF2-40B4-BE49-F238E27FC236}">
              <a16:creationId xmlns:a16="http://schemas.microsoft.com/office/drawing/2014/main" id="{F9446716-70D8-4691-86D4-FA19295F4016}"/>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1694" name="shapetype_202" hidden="1">
          <a:extLst>
            <a:ext uri="{FF2B5EF4-FFF2-40B4-BE49-F238E27FC236}">
              <a16:creationId xmlns:a16="http://schemas.microsoft.com/office/drawing/2014/main" id="{C74FA14C-BFE3-48A6-8066-F7C35D13C860}"/>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1692" name="shapetype_202" hidden="1">
          <a:extLst>
            <a:ext uri="{FF2B5EF4-FFF2-40B4-BE49-F238E27FC236}">
              <a16:creationId xmlns:a16="http://schemas.microsoft.com/office/drawing/2014/main" id="{DC8F6B84-A4CF-41DF-AE59-41401B9B42BC}"/>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1690" name="shapetype_202" hidden="1">
          <a:extLst>
            <a:ext uri="{FF2B5EF4-FFF2-40B4-BE49-F238E27FC236}">
              <a16:creationId xmlns:a16="http://schemas.microsoft.com/office/drawing/2014/main" id="{26F911AF-8336-4B51-A652-4E4887AC8029}"/>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1688" name="shapetype_202" hidden="1">
          <a:extLst>
            <a:ext uri="{FF2B5EF4-FFF2-40B4-BE49-F238E27FC236}">
              <a16:creationId xmlns:a16="http://schemas.microsoft.com/office/drawing/2014/main" id="{1F1FB954-635A-4C3F-B613-539565433CF9}"/>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1686" name="shapetype_202" hidden="1">
          <a:extLst>
            <a:ext uri="{FF2B5EF4-FFF2-40B4-BE49-F238E27FC236}">
              <a16:creationId xmlns:a16="http://schemas.microsoft.com/office/drawing/2014/main" id="{3837EDE1-8171-47B6-B64E-96D84D884E2D}"/>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1684" name="shapetype_202" hidden="1">
          <a:extLst>
            <a:ext uri="{FF2B5EF4-FFF2-40B4-BE49-F238E27FC236}">
              <a16:creationId xmlns:a16="http://schemas.microsoft.com/office/drawing/2014/main" id="{508AB04D-A553-4DA5-9165-6D3505B7DFAA}"/>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1682" name="shapetype_202" hidden="1">
          <a:extLst>
            <a:ext uri="{FF2B5EF4-FFF2-40B4-BE49-F238E27FC236}">
              <a16:creationId xmlns:a16="http://schemas.microsoft.com/office/drawing/2014/main" id="{431C5ACD-4A1A-49FA-BBB1-FDE754B4954B}"/>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1680" name="shapetype_202" hidden="1">
          <a:extLst>
            <a:ext uri="{FF2B5EF4-FFF2-40B4-BE49-F238E27FC236}">
              <a16:creationId xmlns:a16="http://schemas.microsoft.com/office/drawing/2014/main" id="{D4C67CD4-0322-4864-A8CC-C38D6FF701B8}"/>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1678" name="shapetype_202" hidden="1">
          <a:extLst>
            <a:ext uri="{FF2B5EF4-FFF2-40B4-BE49-F238E27FC236}">
              <a16:creationId xmlns:a16="http://schemas.microsoft.com/office/drawing/2014/main" id="{D5835B73-3400-4FB8-B1C9-65D791EFA53A}"/>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1676" name="shapetype_202" hidden="1">
          <a:extLst>
            <a:ext uri="{FF2B5EF4-FFF2-40B4-BE49-F238E27FC236}">
              <a16:creationId xmlns:a16="http://schemas.microsoft.com/office/drawing/2014/main" id="{66A0901F-6735-400B-A964-319775C59E0E}"/>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1674" name="shapetype_202" hidden="1">
          <a:extLst>
            <a:ext uri="{FF2B5EF4-FFF2-40B4-BE49-F238E27FC236}">
              <a16:creationId xmlns:a16="http://schemas.microsoft.com/office/drawing/2014/main" id="{B344EFEB-8125-4C22-A85F-40C38998219D}"/>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1672" name="shapetype_202" hidden="1">
          <a:extLst>
            <a:ext uri="{FF2B5EF4-FFF2-40B4-BE49-F238E27FC236}">
              <a16:creationId xmlns:a16="http://schemas.microsoft.com/office/drawing/2014/main" id="{225EFE1A-906C-4B36-B765-6F3BD8D17225}"/>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1670" name="shapetype_202" hidden="1">
          <a:extLst>
            <a:ext uri="{FF2B5EF4-FFF2-40B4-BE49-F238E27FC236}">
              <a16:creationId xmlns:a16="http://schemas.microsoft.com/office/drawing/2014/main" id="{55DC9B2B-5F49-4BBB-8BA6-775E643FE295}"/>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1668" name="shapetype_202" hidden="1">
          <a:extLst>
            <a:ext uri="{FF2B5EF4-FFF2-40B4-BE49-F238E27FC236}">
              <a16:creationId xmlns:a16="http://schemas.microsoft.com/office/drawing/2014/main" id="{1F9FBBB8-B7BB-46A2-9E63-8C6B25376116}"/>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1666" name="shapetype_202" hidden="1">
          <a:extLst>
            <a:ext uri="{FF2B5EF4-FFF2-40B4-BE49-F238E27FC236}">
              <a16:creationId xmlns:a16="http://schemas.microsoft.com/office/drawing/2014/main" id="{28660AD8-8E7F-44EF-B935-B1FFBE17CFF1}"/>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1664" name="shapetype_202" hidden="1">
          <a:extLst>
            <a:ext uri="{FF2B5EF4-FFF2-40B4-BE49-F238E27FC236}">
              <a16:creationId xmlns:a16="http://schemas.microsoft.com/office/drawing/2014/main" id="{635AA971-FCFF-48CF-8242-608223C2FD1B}"/>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1662" name="shapetype_202" hidden="1">
          <a:extLst>
            <a:ext uri="{FF2B5EF4-FFF2-40B4-BE49-F238E27FC236}">
              <a16:creationId xmlns:a16="http://schemas.microsoft.com/office/drawing/2014/main" id="{AB457784-B681-4B6E-AFED-CAC73D7A92F0}"/>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1660" name="shapetype_202" hidden="1">
          <a:extLst>
            <a:ext uri="{FF2B5EF4-FFF2-40B4-BE49-F238E27FC236}">
              <a16:creationId xmlns:a16="http://schemas.microsoft.com/office/drawing/2014/main" id="{2DE790D9-144A-453A-AFA4-D499421C2F29}"/>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1658" name="shapetype_202" hidden="1">
          <a:extLst>
            <a:ext uri="{FF2B5EF4-FFF2-40B4-BE49-F238E27FC236}">
              <a16:creationId xmlns:a16="http://schemas.microsoft.com/office/drawing/2014/main" id="{4596FF43-B2FA-47EF-93F2-29AB50E98C0D}"/>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1656" name="shapetype_202" hidden="1">
          <a:extLst>
            <a:ext uri="{FF2B5EF4-FFF2-40B4-BE49-F238E27FC236}">
              <a16:creationId xmlns:a16="http://schemas.microsoft.com/office/drawing/2014/main" id="{DB9DB618-2A0C-45F6-BBCE-C589399D1546}"/>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1654" name="shapetype_202" hidden="1">
          <a:extLst>
            <a:ext uri="{FF2B5EF4-FFF2-40B4-BE49-F238E27FC236}">
              <a16:creationId xmlns:a16="http://schemas.microsoft.com/office/drawing/2014/main" id="{9C3D3555-6C78-4622-AA1D-6305302D9DC2}"/>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1652" name="shapetype_202" hidden="1">
          <a:extLst>
            <a:ext uri="{FF2B5EF4-FFF2-40B4-BE49-F238E27FC236}">
              <a16:creationId xmlns:a16="http://schemas.microsoft.com/office/drawing/2014/main" id="{521DF1A5-599F-4DDF-B161-91330913F7F5}"/>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1650" name="shapetype_202" hidden="1">
          <a:extLst>
            <a:ext uri="{FF2B5EF4-FFF2-40B4-BE49-F238E27FC236}">
              <a16:creationId xmlns:a16="http://schemas.microsoft.com/office/drawing/2014/main" id="{2DB5C710-1E28-414B-B189-F2FEA22CDF0A}"/>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1648" name="shapetype_202" hidden="1">
          <a:extLst>
            <a:ext uri="{FF2B5EF4-FFF2-40B4-BE49-F238E27FC236}">
              <a16:creationId xmlns:a16="http://schemas.microsoft.com/office/drawing/2014/main" id="{1EA3249B-68C9-4F34-A4DB-E35F33F15B4E}"/>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1646" name="shapetype_202" hidden="1">
          <a:extLst>
            <a:ext uri="{FF2B5EF4-FFF2-40B4-BE49-F238E27FC236}">
              <a16:creationId xmlns:a16="http://schemas.microsoft.com/office/drawing/2014/main" id="{10630168-20B8-4333-9DE6-942ADDFDDEFD}"/>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1644" name="shapetype_202" hidden="1">
          <a:extLst>
            <a:ext uri="{FF2B5EF4-FFF2-40B4-BE49-F238E27FC236}">
              <a16:creationId xmlns:a16="http://schemas.microsoft.com/office/drawing/2014/main" id="{495DF1AD-6663-4A4F-B4DF-D0A0FD2277E0}"/>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1642" name="shapetype_202" hidden="1">
          <a:extLst>
            <a:ext uri="{FF2B5EF4-FFF2-40B4-BE49-F238E27FC236}">
              <a16:creationId xmlns:a16="http://schemas.microsoft.com/office/drawing/2014/main" id="{9EDB75BC-BB86-4EAA-9EDA-6105BBF8817E}"/>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1640" name="shapetype_202" hidden="1">
          <a:extLst>
            <a:ext uri="{FF2B5EF4-FFF2-40B4-BE49-F238E27FC236}">
              <a16:creationId xmlns:a16="http://schemas.microsoft.com/office/drawing/2014/main" id="{1451E632-663B-4BE4-87E8-3D83D27D4590}"/>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1638" name="shapetype_202" hidden="1">
          <a:extLst>
            <a:ext uri="{FF2B5EF4-FFF2-40B4-BE49-F238E27FC236}">
              <a16:creationId xmlns:a16="http://schemas.microsoft.com/office/drawing/2014/main" id="{14C4C5E8-5ED0-4ED3-A0E3-315B9489B3C4}"/>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1636" name="shapetype_202" hidden="1">
          <a:extLst>
            <a:ext uri="{FF2B5EF4-FFF2-40B4-BE49-F238E27FC236}">
              <a16:creationId xmlns:a16="http://schemas.microsoft.com/office/drawing/2014/main" id="{C946E13E-56BE-4C88-9948-446B8BDF9BFD}"/>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1634" name="shapetype_202" hidden="1">
          <a:extLst>
            <a:ext uri="{FF2B5EF4-FFF2-40B4-BE49-F238E27FC236}">
              <a16:creationId xmlns:a16="http://schemas.microsoft.com/office/drawing/2014/main" id="{A0A7AA9C-2822-4F12-BB5E-26AC83551C66}"/>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1632" name="shapetype_202" hidden="1">
          <a:extLst>
            <a:ext uri="{FF2B5EF4-FFF2-40B4-BE49-F238E27FC236}">
              <a16:creationId xmlns:a16="http://schemas.microsoft.com/office/drawing/2014/main" id="{4F66F3B1-5278-475F-B6ED-8D10E5882FC7}"/>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1630" name="shapetype_202" hidden="1">
          <a:extLst>
            <a:ext uri="{FF2B5EF4-FFF2-40B4-BE49-F238E27FC236}">
              <a16:creationId xmlns:a16="http://schemas.microsoft.com/office/drawing/2014/main" id="{DC2198E2-2429-4D27-9463-136D37848129}"/>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1628" name="shapetype_202" hidden="1">
          <a:extLst>
            <a:ext uri="{FF2B5EF4-FFF2-40B4-BE49-F238E27FC236}">
              <a16:creationId xmlns:a16="http://schemas.microsoft.com/office/drawing/2014/main" id="{1F08C6B6-5870-4B0F-AF3C-49FF9FF29352}"/>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1626" name="shapetype_202" hidden="1">
          <a:extLst>
            <a:ext uri="{FF2B5EF4-FFF2-40B4-BE49-F238E27FC236}">
              <a16:creationId xmlns:a16="http://schemas.microsoft.com/office/drawing/2014/main" id="{A4F34808-4DBF-4419-AF92-81FD384DAA83}"/>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1624" name="shapetype_202" hidden="1">
          <a:extLst>
            <a:ext uri="{FF2B5EF4-FFF2-40B4-BE49-F238E27FC236}">
              <a16:creationId xmlns:a16="http://schemas.microsoft.com/office/drawing/2014/main" id="{2AD6922B-AA6E-48D8-AE40-62B6706B4584}"/>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1622" name="shapetype_202" hidden="1">
          <a:extLst>
            <a:ext uri="{FF2B5EF4-FFF2-40B4-BE49-F238E27FC236}">
              <a16:creationId xmlns:a16="http://schemas.microsoft.com/office/drawing/2014/main" id="{5AC5CB51-BB99-4A54-8582-8961EB5A3D3A}"/>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1620" name="shapetype_202" hidden="1">
          <a:extLst>
            <a:ext uri="{FF2B5EF4-FFF2-40B4-BE49-F238E27FC236}">
              <a16:creationId xmlns:a16="http://schemas.microsoft.com/office/drawing/2014/main" id="{AAACB23C-3C42-47E7-8526-9E5E2036F575}"/>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1618" name="shapetype_202" hidden="1">
          <a:extLst>
            <a:ext uri="{FF2B5EF4-FFF2-40B4-BE49-F238E27FC236}">
              <a16:creationId xmlns:a16="http://schemas.microsoft.com/office/drawing/2014/main" id="{0680F1DA-006D-42FF-A735-A96581DE821B}"/>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1616" name="shapetype_202" hidden="1">
          <a:extLst>
            <a:ext uri="{FF2B5EF4-FFF2-40B4-BE49-F238E27FC236}">
              <a16:creationId xmlns:a16="http://schemas.microsoft.com/office/drawing/2014/main" id="{3903D841-8579-4AA1-80E1-AC6BFA3F2300}"/>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1614" name="shapetype_202" hidden="1">
          <a:extLst>
            <a:ext uri="{FF2B5EF4-FFF2-40B4-BE49-F238E27FC236}">
              <a16:creationId xmlns:a16="http://schemas.microsoft.com/office/drawing/2014/main" id="{6273F793-3AD5-41B5-84AE-81F56ECD3503}"/>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1612" name="shapetype_202" hidden="1">
          <a:extLst>
            <a:ext uri="{FF2B5EF4-FFF2-40B4-BE49-F238E27FC236}">
              <a16:creationId xmlns:a16="http://schemas.microsoft.com/office/drawing/2014/main" id="{83BA37DF-5F38-4F1B-8182-A94FC48D07C1}"/>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1610" name="shapetype_202" hidden="1">
          <a:extLst>
            <a:ext uri="{FF2B5EF4-FFF2-40B4-BE49-F238E27FC236}">
              <a16:creationId xmlns:a16="http://schemas.microsoft.com/office/drawing/2014/main" id="{5C4656FE-99A4-4B8B-9C35-4429FB281C7C}"/>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1608" name="shapetype_202" hidden="1">
          <a:extLst>
            <a:ext uri="{FF2B5EF4-FFF2-40B4-BE49-F238E27FC236}">
              <a16:creationId xmlns:a16="http://schemas.microsoft.com/office/drawing/2014/main" id="{D59E5500-F0AD-4CA1-BABD-6BC19C9C73F9}"/>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1606" name="shapetype_202" hidden="1">
          <a:extLst>
            <a:ext uri="{FF2B5EF4-FFF2-40B4-BE49-F238E27FC236}">
              <a16:creationId xmlns:a16="http://schemas.microsoft.com/office/drawing/2014/main" id="{D0A0083B-C73D-470B-B4C2-1D3838B96811}"/>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1604" name="shapetype_202" hidden="1">
          <a:extLst>
            <a:ext uri="{FF2B5EF4-FFF2-40B4-BE49-F238E27FC236}">
              <a16:creationId xmlns:a16="http://schemas.microsoft.com/office/drawing/2014/main" id="{D6F8DC86-6392-4C5B-8E26-8A551AE21A86}"/>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1602" name="shapetype_202" hidden="1">
          <a:extLst>
            <a:ext uri="{FF2B5EF4-FFF2-40B4-BE49-F238E27FC236}">
              <a16:creationId xmlns:a16="http://schemas.microsoft.com/office/drawing/2014/main" id="{BEB9795C-07D7-4DEA-8FB2-AF3CD4608321}"/>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1600" name="shapetype_202" hidden="1">
          <a:extLst>
            <a:ext uri="{FF2B5EF4-FFF2-40B4-BE49-F238E27FC236}">
              <a16:creationId xmlns:a16="http://schemas.microsoft.com/office/drawing/2014/main" id="{47A5ED97-B596-4EF6-99EA-540485073CC6}"/>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1598" name="shapetype_202" hidden="1">
          <a:extLst>
            <a:ext uri="{FF2B5EF4-FFF2-40B4-BE49-F238E27FC236}">
              <a16:creationId xmlns:a16="http://schemas.microsoft.com/office/drawing/2014/main" id="{ABA30F49-0B17-4099-A566-098BE85E2C32}"/>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1596" name="shapetype_202" hidden="1">
          <a:extLst>
            <a:ext uri="{FF2B5EF4-FFF2-40B4-BE49-F238E27FC236}">
              <a16:creationId xmlns:a16="http://schemas.microsoft.com/office/drawing/2014/main" id="{054C28A4-0B53-4E47-B677-C4DF771F3DE1}"/>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1594" name="shapetype_202" hidden="1">
          <a:extLst>
            <a:ext uri="{FF2B5EF4-FFF2-40B4-BE49-F238E27FC236}">
              <a16:creationId xmlns:a16="http://schemas.microsoft.com/office/drawing/2014/main" id="{5CCB5A5F-3167-4969-ACB3-E7F66A929FD8}"/>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1592" name="shapetype_202" hidden="1">
          <a:extLst>
            <a:ext uri="{FF2B5EF4-FFF2-40B4-BE49-F238E27FC236}">
              <a16:creationId xmlns:a16="http://schemas.microsoft.com/office/drawing/2014/main" id="{DBC7FE3C-C410-4986-ABDA-9786D16C3535}"/>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1590" name="shapetype_202" hidden="1">
          <a:extLst>
            <a:ext uri="{FF2B5EF4-FFF2-40B4-BE49-F238E27FC236}">
              <a16:creationId xmlns:a16="http://schemas.microsoft.com/office/drawing/2014/main" id="{0713E3FC-26F6-4B3F-865C-580D2EEADCFC}"/>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1588" name="shapetype_202" hidden="1">
          <a:extLst>
            <a:ext uri="{FF2B5EF4-FFF2-40B4-BE49-F238E27FC236}">
              <a16:creationId xmlns:a16="http://schemas.microsoft.com/office/drawing/2014/main" id="{12C7370B-A514-4D26-8E26-9B306A60F3CF}"/>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1586" name="shapetype_202" hidden="1">
          <a:extLst>
            <a:ext uri="{FF2B5EF4-FFF2-40B4-BE49-F238E27FC236}">
              <a16:creationId xmlns:a16="http://schemas.microsoft.com/office/drawing/2014/main" id="{34140FEE-1A95-4472-B153-432C266D01AC}"/>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1584" name="shapetype_202" hidden="1">
          <a:extLst>
            <a:ext uri="{FF2B5EF4-FFF2-40B4-BE49-F238E27FC236}">
              <a16:creationId xmlns:a16="http://schemas.microsoft.com/office/drawing/2014/main" id="{6DE4041C-B7C8-44D4-BD50-3A70260511C6}"/>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1582" name="shapetype_202" hidden="1">
          <a:extLst>
            <a:ext uri="{FF2B5EF4-FFF2-40B4-BE49-F238E27FC236}">
              <a16:creationId xmlns:a16="http://schemas.microsoft.com/office/drawing/2014/main" id="{DE8358BB-D795-464A-91ED-6531A053D4B6}"/>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1580" name="shapetype_202" hidden="1">
          <a:extLst>
            <a:ext uri="{FF2B5EF4-FFF2-40B4-BE49-F238E27FC236}">
              <a16:creationId xmlns:a16="http://schemas.microsoft.com/office/drawing/2014/main" id="{2B9232A2-0422-48EA-AB03-72B7AC1E3275}"/>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1578" name="shapetype_202" hidden="1">
          <a:extLst>
            <a:ext uri="{FF2B5EF4-FFF2-40B4-BE49-F238E27FC236}">
              <a16:creationId xmlns:a16="http://schemas.microsoft.com/office/drawing/2014/main" id="{BB6A5ACA-5C27-4949-B928-BFC64EDC1984}"/>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1576" name="shapetype_202" hidden="1">
          <a:extLst>
            <a:ext uri="{FF2B5EF4-FFF2-40B4-BE49-F238E27FC236}">
              <a16:creationId xmlns:a16="http://schemas.microsoft.com/office/drawing/2014/main" id="{0E3F457B-4D69-4EA3-98B3-2E54A65B3A6C}"/>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1574" name="shapetype_202" hidden="1">
          <a:extLst>
            <a:ext uri="{FF2B5EF4-FFF2-40B4-BE49-F238E27FC236}">
              <a16:creationId xmlns:a16="http://schemas.microsoft.com/office/drawing/2014/main" id="{61E9F497-3365-4EF9-B61A-F8472870302D}"/>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1572" name="shapetype_202" hidden="1">
          <a:extLst>
            <a:ext uri="{FF2B5EF4-FFF2-40B4-BE49-F238E27FC236}">
              <a16:creationId xmlns:a16="http://schemas.microsoft.com/office/drawing/2014/main" id="{BD8EB4B2-EF96-4991-BABE-0B72B1299E11}"/>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1570" name="shapetype_202" hidden="1">
          <a:extLst>
            <a:ext uri="{FF2B5EF4-FFF2-40B4-BE49-F238E27FC236}">
              <a16:creationId xmlns:a16="http://schemas.microsoft.com/office/drawing/2014/main" id="{9DE7AECA-9F8A-4422-AACF-CA8A9A1259DE}"/>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1568" name="shapetype_202" hidden="1">
          <a:extLst>
            <a:ext uri="{FF2B5EF4-FFF2-40B4-BE49-F238E27FC236}">
              <a16:creationId xmlns:a16="http://schemas.microsoft.com/office/drawing/2014/main" id="{6E4A41C1-6B39-4CFC-A35F-F4B452230D70}"/>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1566" name="shapetype_202" hidden="1">
          <a:extLst>
            <a:ext uri="{FF2B5EF4-FFF2-40B4-BE49-F238E27FC236}">
              <a16:creationId xmlns:a16="http://schemas.microsoft.com/office/drawing/2014/main" id="{C35EB692-F0C0-48BA-951A-FA17B7BBDB2D}"/>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1564" name="shapetype_202" hidden="1">
          <a:extLst>
            <a:ext uri="{FF2B5EF4-FFF2-40B4-BE49-F238E27FC236}">
              <a16:creationId xmlns:a16="http://schemas.microsoft.com/office/drawing/2014/main" id="{D5DB6B5F-1A49-42B6-81C5-5E661FF3B4A4}"/>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1562" name="shapetype_202" hidden="1">
          <a:extLst>
            <a:ext uri="{FF2B5EF4-FFF2-40B4-BE49-F238E27FC236}">
              <a16:creationId xmlns:a16="http://schemas.microsoft.com/office/drawing/2014/main" id="{51EE7898-456E-4464-85CC-74DF4A1720E6}"/>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1560" name="shapetype_202" hidden="1">
          <a:extLst>
            <a:ext uri="{FF2B5EF4-FFF2-40B4-BE49-F238E27FC236}">
              <a16:creationId xmlns:a16="http://schemas.microsoft.com/office/drawing/2014/main" id="{7C225A00-71E0-49C8-BDAA-1A8543D04360}"/>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1558" name="shapetype_202" hidden="1">
          <a:extLst>
            <a:ext uri="{FF2B5EF4-FFF2-40B4-BE49-F238E27FC236}">
              <a16:creationId xmlns:a16="http://schemas.microsoft.com/office/drawing/2014/main" id="{169065C0-9D1D-4AF7-8EDF-002166758AC1}"/>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1556" name="shapetype_202" hidden="1">
          <a:extLst>
            <a:ext uri="{FF2B5EF4-FFF2-40B4-BE49-F238E27FC236}">
              <a16:creationId xmlns:a16="http://schemas.microsoft.com/office/drawing/2014/main" id="{21F0A83F-5661-4292-887F-77630CBEC13D}"/>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1554" name="shapetype_202" hidden="1">
          <a:extLst>
            <a:ext uri="{FF2B5EF4-FFF2-40B4-BE49-F238E27FC236}">
              <a16:creationId xmlns:a16="http://schemas.microsoft.com/office/drawing/2014/main" id="{53A76024-B946-45B7-8A09-C166A5CB192E}"/>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1552" name="shapetype_202" hidden="1">
          <a:extLst>
            <a:ext uri="{FF2B5EF4-FFF2-40B4-BE49-F238E27FC236}">
              <a16:creationId xmlns:a16="http://schemas.microsoft.com/office/drawing/2014/main" id="{EA16407C-CEDF-4A84-AE1C-A5BAEBC679B6}"/>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1550" name="shapetype_202" hidden="1">
          <a:extLst>
            <a:ext uri="{FF2B5EF4-FFF2-40B4-BE49-F238E27FC236}">
              <a16:creationId xmlns:a16="http://schemas.microsoft.com/office/drawing/2014/main" id="{C314CE4F-A1A1-46A0-A59D-7FB2D83647AB}"/>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1548" name="shapetype_202" hidden="1">
          <a:extLst>
            <a:ext uri="{FF2B5EF4-FFF2-40B4-BE49-F238E27FC236}">
              <a16:creationId xmlns:a16="http://schemas.microsoft.com/office/drawing/2014/main" id="{6994701D-9D39-4AFA-A92E-D25662B607E5}"/>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1546" name="shapetype_202" hidden="1">
          <a:extLst>
            <a:ext uri="{FF2B5EF4-FFF2-40B4-BE49-F238E27FC236}">
              <a16:creationId xmlns:a16="http://schemas.microsoft.com/office/drawing/2014/main" id="{296C2CCD-C1C1-46F3-9A7A-7C6AE025C0FE}"/>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1544" name="shapetype_202" hidden="1">
          <a:extLst>
            <a:ext uri="{FF2B5EF4-FFF2-40B4-BE49-F238E27FC236}">
              <a16:creationId xmlns:a16="http://schemas.microsoft.com/office/drawing/2014/main" id="{91764FC5-DB88-4859-9CF3-6D1EA85ADF71}"/>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1542" name="shapetype_202" hidden="1">
          <a:extLst>
            <a:ext uri="{FF2B5EF4-FFF2-40B4-BE49-F238E27FC236}">
              <a16:creationId xmlns:a16="http://schemas.microsoft.com/office/drawing/2014/main" id="{103B2341-F7F3-49C0-B78D-BAECC8690BCE}"/>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1540" name="shapetype_202" hidden="1">
          <a:extLst>
            <a:ext uri="{FF2B5EF4-FFF2-40B4-BE49-F238E27FC236}">
              <a16:creationId xmlns:a16="http://schemas.microsoft.com/office/drawing/2014/main" id="{B9FF0E10-4C11-4CEB-98A4-41459C963EC7}"/>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1538" name="shapetype_202" hidden="1">
          <a:extLst>
            <a:ext uri="{FF2B5EF4-FFF2-40B4-BE49-F238E27FC236}">
              <a16:creationId xmlns:a16="http://schemas.microsoft.com/office/drawing/2014/main" id="{6F7BF7B4-BCB5-4E27-ABED-08DB62922375}"/>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1536" name="shapetype_202" hidden="1">
          <a:extLst>
            <a:ext uri="{FF2B5EF4-FFF2-40B4-BE49-F238E27FC236}">
              <a16:creationId xmlns:a16="http://schemas.microsoft.com/office/drawing/2014/main" id="{09E61BD4-53E2-4A83-919E-03E71A1A40B7}"/>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1534" name="shapetype_202" hidden="1">
          <a:extLst>
            <a:ext uri="{FF2B5EF4-FFF2-40B4-BE49-F238E27FC236}">
              <a16:creationId xmlns:a16="http://schemas.microsoft.com/office/drawing/2014/main" id="{43F6EBFB-F57B-40A6-91BC-41D402A3EB4E}"/>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1532" name="shapetype_202" hidden="1">
          <a:extLst>
            <a:ext uri="{FF2B5EF4-FFF2-40B4-BE49-F238E27FC236}">
              <a16:creationId xmlns:a16="http://schemas.microsoft.com/office/drawing/2014/main" id="{348403AD-20C9-47ED-98AC-7C8B502A067C}"/>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1530" name="shapetype_202" hidden="1">
          <a:extLst>
            <a:ext uri="{FF2B5EF4-FFF2-40B4-BE49-F238E27FC236}">
              <a16:creationId xmlns:a16="http://schemas.microsoft.com/office/drawing/2014/main" id="{56E5C1E9-2DFE-4D48-B0DE-DBE221B55CD9}"/>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1528" name="shapetype_202" hidden="1">
          <a:extLst>
            <a:ext uri="{FF2B5EF4-FFF2-40B4-BE49-F238E27FC236}">
              <a16:creationId xmlns:a16="http://schemas.microsoft.com/office/drawing/2014/main" id="{C7A37835-AA12-450A-8462-B353F2E53E49}"/>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1526" name="shapetype_202" hidden="1">
          <a:extLst>
            <a:ext uri="{FF2B5EF4-FFF2-40B4-BE49-F238E27FC236}">
              <a16:creationId xmlns:a16="http://schemas.microsoft.com/office/drawing/2014/main" id="{F5A1D955-B616-4C64-8FD8-656EE4CB304A}"/>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1524" name="shapetype_202" hidden="1">
          <a:extLst>
            <a:ext uri="{FF2B5EF4-FFF2-40B4-BE49-F238E27FC236}">
              <a16:creationId xmlns:a16="http://schemas.microsoft.com/office/drawing/2014/main" id="{B126CA6C-55CA-4616-A0EF-D88BC1C5ABFA}"/>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1522" name="shapetype_202" hidden="1">
          <a:extLst>
            <a:ext uri="{FF2B5EF4-FFF2-40B4-BE49-F238E27FC236}">
              <a16:creationId xmlns:a16="http://schemas.microsoft.com/office/drawing/2014/main" id="{78E6395B-1B7B-49F1-A3B3-7C8E447A6E00}"/>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1520" name="shapetype_202" hidden="1">
          <a:extLst>
            <a:ext uri="{FF2B5EF4-FFF2-40B4-BE49-F238E27FC236}">
              <a16:creationId xmlns:a16="http://schemas.microsoft.com/office/drawing/2014/main" id="{1AAA45DA-93B1-4D84-879F-591B8377B04E}"/>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1518" name="shapetype_202" hidden="1">
          <a:extLst>
            <a:ext uri="{FF2B5EF4-FFF2-40B4-BE49-F238E27FC236}">
              <a16:creationId xmlns:a16="http://schemas.microsoft.com/office/drawing/2014/main" id="{C7F00B86-FC05-440E-9796-29739441BE81}"/>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1516" name="shapetype_202" hidden="1">
          <a:extLst>
            <a:ext uri="{FF2B5EF4-FFF2-40B4-BE49-F238E27FC236}">
              <a16:creationId xmlns:a16="http://schemas.microsoft.com/office/drawing/2014/main" id="{7B358546-B894-44B3-8ED7-6F1B3A15E5D6}"/>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1514" name="shapetype_202" hidden="1">
          <a:extLst>
            <a:ext uri="{FF2B5EF4-FFF2-40B4-BE49-F238E27FC236}">
              <a16:creationId xmlns:a16="http://schemas.microsoft.com/office/drawing/2014/main" id="{18188AC0-D20C-433B-A4A3-12B21DACF1A0}"/>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1512" name="shapetype_202" hidden="1">
          <a:extLst>
            <a:ext uri="{FF2B5EF4-FFF2-40B4-BE49-F238E27FC236}">
              <a16:creationId xmlns:a16="http://schemas.microsoft.com/office/drawing/2014/main" id="{ABD3D1D3-C917-4652-B4FD-79A18FBF1FF0}"/>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1510" name="shapetype_202" hidden="1">
          <a:extLst>
            <a:ext uri="{FF2B5EF4-FFF2-40B4-BE49-F238E27FC236}">
              <a16:creationId xmlns:a16="http://schemas.microsoft.com/office/drawing/2014/main" id="{CB520694-CFC1-4771-99E5-D2799EB38602}"/>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1508" name="shapetype_202" hidden="1">
          <a:extLst>
            <a:ext uri="{FF2B5EF4-FFF2-40B4-BE49-F238E27FC236}">
              <a16:creationId xmlns:a16="http://schemas.microsoft.com/office/drawing/2014/main" id="{8A962910-7D80-4B3C-9BEA-723E152635B8}"/>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1506" name="shapetype_202" hidden="1">
          <a:extLst>
            <a:ext uri="{FF2B5EF4-FFF2-40B4-BE49-F238E27FC236}">
              <a16:creationId xmlns:a16="http://schemas.microsoft.com/office/drawing/2014/main" id="{73866E04-79D5-4EE8-80A4-E99547E487B2}"/>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1504" name="shapetype_202" hidden="1">
          <a:extLst>
            <a:ext uri="{FF2B5EF4-FFF2-40B4-BE49-F238E27FC236}">
              <a16:creationId xmlns:a16="http://schemas.microsoft.com/office/drawing/2014/main" id="{DC4F6612-97C2-4721-8876-3BF7511F9DCA}"/>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1502" name="shapetype_202" hidden="1">
          <a:extLst>
            <a:ext uri="{FF2B5EF4-FFF2-40B4-BE49-F238E27FC236}">
              <a16:creationId xmlns:a16="http://schemas.microsoft.com/office/drawing/2014/main" id="{51C4AE41-F89C-4C67-85A1-A27B1B397C7B}"/>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1500" name="shapetype_202" hidden="1">
          <a:extLst>
            <a:ext uri="{FF2B5EF4-FFF2-40B4-BE49-F238E27FC236}">
              <a16:creationId xmlns:a16="http://schemas.microsoft.com/office/drawing/2014/main" id="{A125005D-820C-4926-B4FB-74F73EB922E2}"/>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1498" name="shapetype_202" hidden="1">
          <a:extLst>
            <a:ext uri="{FF2B5EF4-FFF2-40B4-BE49-F238E27FC236}">
              <a16:creationId xmlns:a16="http://schemas.microsoft.com/office/drawing/2014/main" id="{029EC871-3C69-4546-90EE-E6F0925E304B}"/>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1496" name="shapetype_202" hidden="1">
          <a:extLst>
            <a:ext uri="{FF2B5EF4-FFF2-40B4-BE49-F238E27FC236}">
              <a16:creationId xmlns:a16="http://schemas.microsoft.com/office/drawing/2014/main" id="{6F71D319-ED34-4AF7-94F4-9A0F74379EAC}"/>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1494" name="shapetype_202" hidden="1">
          <a:extLst>
            <a:ext uri="{FF2B5EF4-FFF2-40B4-BE49-F238E27FC236}">
              <a16:creationId xmlns:a16="http://schemas.microsoft.com/office/drawing/2014/main" id="{ACE74D2F-0209-4FD7-8271-2469E91F4119}"/>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1492" name="shapetype_202" hidden="1">
          <a:extLst>
            <a:ext uri="{FF2B5EF4-FFF2-40B4-BE49-F238E27FC236}">
              <a16:creationId xmlns:a16="http://schemas.microsoft.com/office/drawing/2014/main" id="{C45C1B42-CD03-4513-96D4-F72CF03FC729}"/>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1490" name="shapetype_202" hidden="1">
          <a:extLst>
            <a:ext uri="{FF2B5EF4-FFF2-40B4-BE49-F238E27FC236}">
              <a16:creationId xmlns:a16="http://schemas.microsoft.com/office/drawing/2014/main" id="{B3F0FE37-95B0-4F39-895F-0EAE27F77112}"/>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1488" name="shapetype_202" hidden="1">
          <a:extLst>
            <a:ext uri="{FF2B5EF4-FFF2-40B4-BE49-F238E27FC236}">
              <a16:creationId xmlns:a16="http://schemas.microsoft.com/office/drawing/2014/main" id="{00B69A00-8099-4116-801C-610B6ADD64AA}"/>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1486" name="shapetype_202" hidden="1">
          <a:extLst>
            <a:ext uri="{FF2B5EF4-FFF2-40B4-BE49-F238E27FC236}">
              <a16:creationId xmlns:a16="http://schemas.microsoft.com/office/drawing/2014/main" id="{D0EBE5D3-064C-4845-9E9A-1F6BC14CEB9E}"/>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1484" name="shapetype_202" hidden="1">
          <a:extLst>
            <a:ext uri="{FF2B5EF4-FFF2-40B4-BE49-F238E27FC236}">
              <a16:creationId xmlns:a16="http://schemas.microsoft.com/office/drawing/2014/main" id="{E3244E9A-035A-4493-8D30-FEAF5EFC5772}"/>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1482" name="shapetype_202" hidden="1">
          <a:extLst>
            <a:ext uri="{FF2B5EF4-FFF2-40B4-BE49-F238E27FC236}">
              <a16:creationId xmlns:a16="http://schemas.microsoft.com/office/drawing/2014/main" id="{B1FB2253-0336-4738-8B9C-69ECD35A4CE1}"/>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1480" name="shapetype_202" hidden="1">
          <a:extLst>
            <a:ext uri="{FF2B5EF4-FFF2-40B4-BE49-F238E27FC236}">
              <a16:creationId xmlns:a16="http://schemas.microsoft.com/office/drawing/2014/main" id="{1E1143E9-F233-4D10-A1AB-1078EEED4858}"/>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1478" name="shapetype_202" hidden="1">
          <a:extLst>
            <a:ext uri="{FF2B5EF4-FFF2-40B4-BE49-F238E27FC236}">
              <a16:creationId xmlns:a16="http://schemas.microsoft.com/office/drawing/2014/main" id="{4E134AF4-2EC0-4F00-A406-2D1E32BCD7EF}"/>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1476" name="shapetype_202" hidden="1">
          <a:extLst>
            <a:ext uri="{FF2B5EF4-FFF2-40B4-BE49-F238E27FC236}">
              <a16:creationId xmlns:a16="http://schemas.microsoft.com/office/drawing/2014/main" id="{5F7BE57D-077E-44AB-98E0-DBD419EFA46A}"/>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1474" name="shapetype_202" hidden="1">
          <a:extLst>
            <a:ext uri="{FF2B5EF4-FFF2-40B4-BE49-F238E27FC236}">
              <a16:creationId xmlns:a16="http://schemas.microsoft.com/office/drawing/2014/main" id="{8FB37008-7948-438D-8FF0-2914342A9728}"/>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1472" name="shapetype_202" hidden="1">
          <a:extLst>
            <a:ext uri="{FF2B5EF4-FFF2-40B4-BE49-F238E27FC236}">
              <a16:creationId xmlns:a16="http://schemas.microsoft.com/office/drawing/2014/main" id="{E8203B0A-D3F0-4425-89AB-D8667A7DD7C9}"/>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1470" name="shapetype_202" hidden="1">
          <a:extLst>
            <a:ext uri="{FF2B5EF4-FFF2-40B4-BE49-F238E27FC236}">
              <a16:creationId xmlns:a16="http://schemas.microsoft.com/office/drawing/2014/main" id="{FEBAF174-D9F7-424A-B9FA-EC142010F90A}"/>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1468" name="shapetype_202" hidden="1">
          <a:extLst>
            <a:ext uri="{FF2B5EF4-FFF2-40B4-BE49-F238E27FC236}">
              <a16:creationId xmlns:a16="http://schemas.microsoft.com/office/drawing/2014/main" id="{7683949E-3DCC-4624-8E2A-EAC8E0FA746F}"/>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1466" name="shapetype_202" hidden="1">
          <a:extLst>
            <a:ext uri="{FF2B5EF4-FFF2-40B4-BE49-F238E27FC236}">
              <a16:creationId xmlns:a16="http://schemas.microsoft.com/office/drawing/2014/main" id="{7044219F-9B80-4C35-85D2-F9C00628BDB1}"/>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1464" name="shapetype_202" hidden="1">
          <a:extLst>
            <a:ext uri="{FF2B5EF4-FFF2-40B4-BE49-F238E27FC236}">
              <a16:creationId xmlns:a16="http://schemas.microsoft.com/office/drawing/2014/main" id="{84B4E24F-0103-499A-85C6-ACFBC16C7FA3}"/>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1462" name="shapetype_202" hidden="1">
          <a:extLst>
            <a:ext uri="{FF2B5EF4-FFF2-40B4-BE49-F238E27FC236}">
              <a16:creationId xmlns:a16="http://schemas.microsoft.com/office/drawing/2014/main" id="{47EF194C-16AB-4919-8323-4D6A071841F4}"/>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1460" name="shapetype_202" hidden="1">
          <a:extLst>
            <a:ext uri="{FF2B5EF4-FFF2-40B4-BE49-F238E27FC236}">
              <a16:creationId xmlns:a16="http://schemas.microsoft.com/office/drawing/2014/main" id="{A662CDFC-1F53-46CD-B4B1-571BAAD27BB6}"/>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1458" name="shapetype_202" hidden="1">
          <a:extLst>
            <a:ext uri="{FF2B5EF4-FFF2-40B4-BE49-F238E27FC236}">
              <a16:creationId xmlns:a16="http://schemas.microsoft.com/office/drawing/2014/main" id="{25E6D03B-CAA6-4A6A-84F6-812B6655E73D}"/>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1456" name="shapetype_202" hidden="1">
          <a:extLst>
            <a:ext uri="{FF2B5EF4-FFF2-40B4-BE49-F238E27FC236}">
              <a16:creationId xmlns:a16="http://schemas.microsoft.com/office/drawing/2014/main" id="{91E55B7B-F945-4A4B-98A6-F9CB3DC09EA1}"/>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1454" name="shapetype_202" hidden="1">
          <a:extLst>
            <a:ext uri="{FF2B5EF4-FFF2-40B4-BE49-F238E27FC236}">
              <a16:creationId xmlns:a16="http://schemas.microsoft.com/office/drawing/2014/main" id="{3B38CD10-8723-4EC5-A74F-01D7C6061DB2}"/>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1452" name="shapetype_202" hidden="1">
          <a:extLst>
            <a:ext uri="{FF2B5EF4-FFF2-40B4-BE49-F238E27FC236}">
              <a16:creationId xmlns:a16="http://schemas.microsoft.com/office/drawing/2014/main" id="{B757B15B-8DAD-4D4F-ABD1-825FDBEEF190}"/>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1450" name="shapetype_202" hidden="1">
          <a:extLst>
            <a:ext uri="{FF2B5EF4-FFF2-40B4-BE49-F238E27FC236}">
              <a16:creationId xmlns:a16="http://schemas.microsoft.com/office/drawing/2014/main" id="{56CB49CC-3714-4D60-AB76-85E83A883011}"/>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1448" name="shapetype_202" hidden="1">
          <a:extLst>
            <a:ext uri="{FF2B5EF4-FFF2-40B4-BE49-F238E27FC236}">
              <a16:creationId xmlns:a16="http://schemas.microsoft.com/office/drawing/2014/main" id="{A9472869-04CD-4964-B6F1-07FAB5F407B4}"/>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1446" name="shapetype_202" hidden="1">
          <a:extLst>
            <a:ext uri="{FF2B5EF4-FFF2-40B4-BE49-F238E27FC236}">
              <a16:creationId xmlns:a16="http://schemas.microsoft.com/office/drawing/2014/main" id="{A52750EA-1C28-4794-8A40-E85CEC44CCD4}"/>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1444" name="shapetype_202" hidden="1">
          <a:extLst>
            <a:ext uri="{FF2B5EF4-FFF2-40B4-BE49-F238E27FC236}">
              <a16:creationId xmlns:a16="http://schemas.microsoft.com/office/drawing/2014/main" id="{449C167A-1FF0-4F81-9585-321047784B3F}"/>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1442" name="shapetype_202" hidden="1">
          <a:extLst>
            <a:ext uri="{FF2B5EF4-FFF2-40B4-BE49-F238E27FC236}">
              <a16:creationId xmlns:a16="http://schemas.microsoft.com/office/drawing/2014/main" id="{57F356ED-CCD6-4131-8889-390AA266F90A}"/>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1440" name="shapetype_202" hidden="1">
          <a:extLst>
            <a:ext uri="{FF2B5EF4-FFF2-40B4-BE49-F238E27FC236}">
              <a16:creationId xmlns:a16="http://schemas.microsoft.com/office/drawing/2014/main" id="{A571FEE4-C142-4490-8DA1-317685796FAA}"/>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1438" name="shapetype_202" hidden="1">
          <a:extLst>
            <a:ext uri="{FF2B5EF4-FFF2-40B4-BE49-F238E27FC236}">
              <a16:creationId xmlns:a16="http://schemas.microsoft.com/office/drawing/2014/main" id="{BE4CBB24-B095-49CA-92CB-FE7BD62D6698}"/>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1436" name="shapetype_202" hidden="1">
          <a:extLst>
            <a:ext uri="{FF2B5EF4-FFF2-40B4-BE49-F238E27FC236}">
              <a16:creationId xmlns:a16="http://schemas.microsoft.com/office/drawing/2014/main" id="{5313C2B0-61CC-4305-803D-C879208D91EF}"/>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1434" name="shapetype_202" hidden="1">
          <a:extLst>
            <a:ext uri="{FF2B5EF4-FFF2-40B4-BE49-F238E27FC236}">
              <a16:creationId xmlns:a16="http://schemas.microsoft.com/office/drawing/2014/main" id="{887F116E-7EDB-4183-8DA7-03F6DD2B8372}"/>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1432" name="shapetype_202" hidden="1">
          <a:extLst>
            <a:ext uri="{FF2B5EF4-FFF2-40B4-BE49-F238E27FC236}">
              <a16:creationId xmlns:a16="http://schemas.microsoft.com/office/drawing/2014/main" id="{192CB1DE-4A86-46B0-9352-2CADEBC5550D}"/>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1430" name="shapetype_202" hidden="1">
          <a:extLst>
            <a:ext uri="{FF2B5EF4-FFF2-40B4-BE49-F238E27FC236}">
              <a16:creationId xmlns:a16="http://schemas.microsoft.com/office/drawing/2014/main" id="{237FE5DC-9324-430A-9279-7E5D686CE676}"/>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1428" name="shapetype_202" hidden="1">
          <a:extLst>
            <a:ext uri="{FF2B5EF4-FFF2-40B4-BE49-F238E27FC236}">
              <a16:creationId xmlns:a16="http://schemas.microsoft.com/office/drawing/2014/main" id="{0FC13BE1-9BE5-43D1-8C2D-4A9F771D2AD5}"/>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1426" name="shapetype_202" hidden="1">
          <a:extLst>
            <a:ext uri="{FF2B5EF4-FFF2-40B4-BE49-F238E27FC236}">
              <a16:creationId xmlns:a16="http://schemas.microsoft.com/office/drawing/2014/main" id="{62F0FB64-B1E7-403D-84D7-707972A66B1C}"/>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1424" name="shapetype_202" hidden="1">
          <a:extLst>
            <a:ext uri="{FF2B5EF4-FFF2-40B4-BE49-F238E27FC236}">
              <a16:creationId xmlns:a16="http://schemas.microsoft.com/office/drawing/2014/main" id="{7A4E1004-DE25-4C14-BE95-0925B3ADD5E7}"/>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1422" name="shapetype_202" hidden="1">
          <a:extLst>
            <a:ext uri="{FF2B5EF4-FFF2-40B4-BE49-F238E27FC236}">
              <a16:creationId xmlns:a16="http://schemas.microsoft.com/office/drawing/2014/main" id="{29CC00ED-5EF5-45E5-86DF-6D346B64C17A}"/>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1420" name="shapetype_202" hidden="1">
          <a:extLst>
            <a:ext uri="{FF2B5EF4-FFF2-40B4-BE49-F238E27FC236}">
              <a16:creationId xmlns:a16="http://schemas.microsoft.com/office/drawing/2014/main" id="{F581BCB2-5250-4590-BF72-F3A726955058}"/>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1418" name="shapetype_202" hidden="1">
          <a:extLst>
            <a:ext uri="{FF2B5EF4-FFF2-40B4-BE49-F238E27FC236}">
              <a16:creationId xmlns:a16="http://schemas.microsoft.com/office/drawing/2014/main" id="{BC6BD2BB-1693-470A-AE32-D16982F5E178}"/>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1416" name="shapetype_202" hidden="1">
          <a:extLst>
            <a:ext uri="{FF2B5EF4-FFF2-40B4-BE49-F238E27FC236}">
              <a16:creationId xmlns:a16="http://schemas.microsoft.com/office/drawing/2014/main" id="{B85C36E2-6EBE-4863-B91C-B6A5B0E9741B}"/>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1414" name="shapetype_202" hidden="1">
          <a:extLst>
            <a:ext uri="{FF2B5EF4-FFF2-40B4-BE49-F238E27FC236}">
              <a16:creationId xmlns:a16="http://schemas.microsoft.com/office/drawing/2014/main" id="{94992964-525C-462C-8A98-57E296540EEB}"/>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1412" name="shapetype_202" hidden="1">
          <a:extLst>
            <a:ext uri="{FF2B5EF4-FFF2-40B4-BE49-F238E27FC236}">
              <a16:creationId xmlns:a16="http://schemas.microsoft.com/office/drawing/2014/main" id="{C1E58749-732C-4164-81F5-0419A2F16C3C}"/>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1410" name="shapetype_202" hidden="1">
          <a:extLst>
            <a:ext uri="{FF2B5EF4-FFF2-40B4-BE49-F238E27FC236}">
              <a16:creationId xmlns:a16="http://schemas.microsoft.com/office/drawing/2014/main" id="{422D0936-D504-425B-AF64-8A1BEF0DB064}"/>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1408" name="shapetype_202" hidden="1">
          <a:extLst>
            <a:ext uri="{FF2B5EF4-FFF2-40B4-BE49-F238E27FC236}">
              <a16:creationId xmlns:a16="http://schemas.microsoft.com/office/drawing/2014/main" id="{5BA16258-D84A-4B61-AA24-BEE62622D604}"/>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1406" name="shapetype_202" hidden="1">
          <a:extLst>
            <a:ext uri="{FF2B5EF4-FFF2-40B4-BE49-F238E27FC236}">
              <a16:creationId xmlns:a16="http://schemas.microsoft.com/office/drawing/2014/main" id="{5D1E703A-BFAE-4623-BA2E-C30143676E44}"/>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1404" name="shapetype_202" hidden="1">
          <a:extLst>
            <a:ext uri="{FF2B5EF4-FFF2-40B4-BE49-F238E27FC236}">
              <a16:creationId xmlns:a16="http://schemas.microsoft.com/office/drawing/2014/main" id="{C49E90D7-61BD-4ADB-845E-922CDC8D271D}"/>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1402" name="shapetype_202" hidden="1">
          <a:extLst>
            <a:ext uri="{FF2B5EF4-FFF2-40B4-BE49-F238E27FC236}">
              <a16:creationId xmlns:a16="http://schemas.microsoft.com/office/drawing/2014/main" id="{9246FDAF-6B5A-469E-A8C2-B88C6CD3316E}"/>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1400" name="shapetype_202" hidden="1">
          <a:extLst>
            <a:ext uri="{FF2B5EF4-FFF2-40B4-BE49-F238E27FC236}">
              <a16:creationId xmlns:a16="http://schemas.microsoft.com/office/drawing/2014/main" id="{B0744B7B-11F3-4FC3-857D-EE127CFAAC81}"/>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1398" name="shapetype_202" hidden="1">
          <a:extLst>
            <a:ext uri="{FF2B5EF4-FFF2-40B4-BE49-F238E27FC236}">
              <a16:creationId xmlns:a16="http://schemas.microsoft.com/office/drawing/2014/main" id="{D432A436-1270-47C7-851D-3AE45CF00887}"/>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1396" name="shapetype_202" hidden="1">
          <a:extLst>
            <a:ext uri="{FF2B5EF4-FFF2-40B4-BE49-F238E27FC236}">
              <a16:creationId xmlns:a16="http://schemas.microsoft.com/office/drawing/2014/main" id="{7A2316B7-00E0-4B04-A3F8-21D81FB59AD3}"/>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1394" name="shapetype_202" hidden="1">
          <a:extLst>
            <a:ext uri="{FF2B5EF4-FFF2-40B4-BE49-F238E27FC236}">
              <a16:creationId xmlns:a16="http://schemas.microsoft.com/office/drawing/2014/main" id="{1CD36E2E-E2A8-4850-8287-79CE7A60486C}"/>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1392" name="shapetype_202" hidden="1">
          <a:extLst>
            <a:ext uri="{FF2B5EF4-FFF2-40B4-BE49-F238E27FC236}">
              <a16:creationId xmlns:a16="http://schemas.microsoft.com/office/drawing/2014/main" id="{5A02E3D7-98E7-4E35-B498-68F604B24251}"/>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1390" name="shapetype_202" hidden="1">
          <a:extLst>
            <a:ext uri="{FF2B5EF4-FFF2-40B4-BE49-F238E27FC236}">
              <a16:creationId xmlns:a16="http://schemas.microsoft.com/office/drawing/2014/main" id="{979D9FC2-E167-40B8-8844-9976689E5E6A}"/>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1388" name="shapetype_202" hidden="1">
          <a:extLst>
            <a:ext uri="{FF2B5EF4-FFF2-40B4-BE49-F238E27FC236}">
              <a16:creationId xmlns:a16="http://schemas.microsoft.com/office/drawing/2014/main" id="{A436348C-081E-4625-B108-998286EC95B3}"/>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1386" name="shapetype_202" hidden="1">
          <a:extLst>
            <a:ext uri="{FF2B5EF4-FFF2-40B4-BE49-F238E27FC236}">
              <a16:creationId xmlns:a16="http://schemas.microsoft.com/office/drawing/2014/main" id="{4B717F44-8246-49AD-AE07-34818C007A5D}"/>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1384" name="shapetype_202" hidden="1">
          <a:extLst>
            <a:ext uri="{FF2B5EF4-FFF2-40B4-BE49-F238E27FC236}">
              <a16:creationId xmlns:a16="http://schemas.microsoft.com/office/drawing/2014/main" id="{2AC56102-308B-4DF3-8F7F-A17B23AF87D0}"/>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1382" name="shapetype_202" hidden="1">
          <a:extLst>
            <a:ext uri="{FF2B5EF4-FFF2-40B4-BE49-F238E27FC236}">
              <a16:creationId xmlns:a16="http://schemas.microsoft.com/office/drawing/2014/main" id="{6D801264-6272-43B3-938A-672DECCFD9B4}"/>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1380" name="shapetype_202" hidden="1">
          <a:extLst>
            <a:ext uri="{FF2B5EF4-FFF2-40B4-BE49-F238E27FC236}">
              <a16:creationId xmlns:a16="http://schemas.microsoft.com/office/drawing/2014/main" id="{4135AE85-74C6-49DB-BF81-80FED0DAB49A}"/>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1378" name="shapetype_202" hidden="1">
          <a:extLst>
            <a:ext uri="{FF2B5EF4-FFF2-40B4-BE49-F238E27FC236}">
              <a16:creationId xmlns:a16="http://schemas.microsoft.com/office/drawing/2014/main" id="{8C293625-F1E9-4D67-8DED-CE43C85D12C8}"/>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1376" name="shapetype_202" hidden="1">
          <a:extLst>
            <a:ext uri="{FF2B5EF4-FFF2-40B4-BE49-F238E27FC236}">
              <a16:creationId xmlns:a16="http://schemas.microsoft.com/office/drawing/2014/main" id="{E426F6D0-8A91-4E09-A4BE-15B9A9196445}"/>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1374" name="shapetype_202" hidden="1">
          <a:extLst>
            <a:ext uri="{FF2B5EF4-FFF2-40B4-BE49-F238E27FC236}">
              <a16:creationId xmlns:a16="http://schemas.microsoft.com/office/drawing/2014/main" id="{E9DA7898-51EC-4B28-966A-0F76A9E99C1C}"/>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1372" name="shapetype_202" hidden="1">
          <a:extLst>
            <a:ext uri="{FF2B5EF4-FFF2-40B4-BE49-F238E27FC236}">
              <a16:creationId xmlns:a16="http://schemas.microsoft.com/office/drawing/2014/main" id="{E8C25E40-9246-4802-9516-08AD8827A759}"/>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1370" name="shapetype_202" hidden="1">
          <a:extLst>
            <a:ext uri="{FF2B5EF4-FFF2-40B4-BE49-F238E27FC236}">
              <a16:creationId xmlns:a16="http://schemas.microsoft.com/office/drawing/2014/main" id="{FE63F077-74EC-4E28-967B-400FBEC00D30}"/>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1368" name="shapetype_202" hidden="1">
          <a:extLst>
            <a:ext uri="{FF2B5EF4-FFF2-40B4-BE49-F238E27FC236}">
              <a16:creationId xmlns:a16="http://schemas.microsoft.com/office/drawing/2014/main" id="{4D25E46F-C94B-4BC4-BCE1-3F328F365F95}"/>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1366" name="shapetype_202" hidden="1">
          <a:extLst>
            <a:ext uri="{FF2B5EF4-FFF2-40B4-BE49-F238E27FC236}">
              <a16:creationId xmlns:a16="http://schemas.microsoft.com/office/drawing/2014/main" id="{67890EB4-3046-42D1-BFAF-37F20127187F}"/>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1364" name="shapetype_202" hidden="1">
          <a:extLst>
            <a:ext uri="{FF2B5EF4-FFF2-40B4-BE49-F238E27FC236}">
              <a16:creationId xmlns:a16="http://schemas.microsoft.com/office/drawing/2014/main" id="{7F1D82A7-D88E-4325-BAFD-CABB9C85CB46}"/>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1362" name="shapetype_202" hidden="1">
          <a:extLst>
            <a:ext uri="{FF2B5EF4-FFF2-40B4-BE49-F238E27FC236}">
              <a16:creationId xmlns:a16="http://schemas.microsoft.com/office/drawing/2014/main" id="{4C1CBAE7-0CE2-4B6E-BBF5-2664A4E402F3}"/>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1360" name="shapetype_202" hidden="1">
          <a:extLst>
            <a:ext uri="{FF2B5EF4-FFF2-40B4-BE49-F238E27FC236}">
              <a16:creationId xmlns:a16="http://schemas.microsoft.com/office/drawing/2014/main" id="{E9310E2C-CBA7-4234-9516-CCDEF48EAF04}"/>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1358" name="shapetype_202" hidden="1">
          <a:extLst>
            <a:ext uri="{FF2B5EF4-FFF2-40B4-BE49-F238E27FC236}">
              <a16:creationId xmlns:a16="http://schemas.microsoft.com/office/drawing/2014/main" id="{FFB7A7A1-3F4F-44F7-B523-5B0A4BE29ADB}"/>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1356" name="shapetype_202" hidden="1">
          <a:extLst>
            <a:ext uri="{FF2B5EF4-FFF2-40B4-BE49-F238E27FC236}">
              <a16:creationId xmlns:a16="http://schemas.microsoft.com/office/drawing/2014/main" id="{3B7E9A1A-F125-46FC-8C15-9C11A55F7832}"/>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1354" name="shapetype_202" hidden="1">
          <a:extLst>
            <a:ext uri="{FF2B5EF4-FFF2-40B4-BE49-F238E27FC236}">
              <a16:creationId xmlns:a16="http://schemas.microsoft.com/office/drawing/2014/main" id="{1A4F7B5E-83C9-4D7F-BE1A-464107F3A1D3}"/>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1352" name="shapetype_202" hidden="1">
          <a:extLst>
            <a:ext uri="{FF2B5EF4-FFF2-40B4-BE49-F238E27FC236}">
              <a16:creationId xmlns:a16="http://schemas.microsoft.com/office/drawing/2014/main" id="{96F15F17-612A-4CFC-9A29-2A997A57C6F2}"/>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1350" name="shapetype_202" hidden="1">
          <a:extLst>
            <a:ext uri="{FF2B5EF4-FFF2-40B4-BE49-F238E27FC236}">
              <a16:creationId xmlns:a16="http://schemas.microsoft.com/office/drawing/2014/main" id="{BA1E2A39-CB5A-4770-BDF6-4A7D45014ECE}"/>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1348" name="shapetype_202" hidden="1">
          <a:extLst>
            <a:ext uri="{FF2B5EF4-FFF2-40B4-BE49-F238E27FC236}">
              <a16:creationId xmlns:a16="http://schemas.microsoft.com/office/drawing/2014/main" id="{E1EC5676-4740-40FC-9CF3-E628906B7E78}"/>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1346" name="shapetype_202" hidden="1">
          <a:extLst>
            <a:ext uri="{FF2B5EF4-FFF2-40B4-BE49-F238E27FC236}">
              <a16:creationId xmlns:a16="http://schemas.microsoft.com/office/drawing/2014/main" id="{09C42164-670F-403D-9792-953FF9558555}"/>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1344" name="shapetype_202" hidden="1">
          <a:extLst>
            <a:ext uri="{FF2B5EF4-FFF2-40B4-BE49-F238E27FC236}">
              <a16:creationId xmlns:a16="http://schemas.microsoft.com/office/drawing/2014/main" id="{D765FB74-318B-4C0E-988A-5764AF9056B6}"/>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1342" name="shapetype_202" hidden="1">
          <a:extLst>
            <a:ext uri="{FF2B5EF4-FFF2-40B4-BE49-F238E27FC236}">
              <a16:creationId xmlns:a16="http://schemas.microsoft.com/office/drawing/2014/main" id="{4A6B2179-03CD-4850-AA95-64AC149CAD6F}"/>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1340" name="shapetype_202" hidden="1">
          <a:extLst>
            <a:ext uri="{FF2B5EF4-FFF2-40B4-BE49-F238E27FC236}">
              <a16:creationId xmlns:a16="http://schemas.microsoft.com/office/drawing/2014/main" id="{EC8DC735-3FEA-41DD-AA04-65A9390820DF}"/>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1338" name="shapetype_202" hidden="1">
          <a:extLst>
            <a:ext uri="{FF2B5EF4-FFF2-40B4-BE49-F238E27FC236}">
              <a16:creationId xmlns:a16="http://schemas.microsoft.com/office/drawing/2014/main" id="{F00B1161-2F05-41C0-BEB4-E89FC7D1D65D}"/>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1336" name="shapetype_202" hidden="1">
          <a:extLst>
            <a:ext uri="{FF2B5EF4-FFF2-40B4-BE49-F238E27FC236}">
              <a16:creationId xmlns:a16="http://schemas.microsoft.com/office/drawing/2014/main" id="{54C2F57A-5540-4A61-A01F-22BBED1F8A55}"/>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1334" name="shapetype_202" hidden="1">
          <a:extLst>
            <a:ext uri="{FF2B5EF4-FFF2-40B4-BE49-F238E27FC236}">
              <a16:creationId xmlns:a16="http://schemas.microsoft.com/office/drawing/2014/main" id="{392CAA88-EAA0-4CEC-811B-1F102A8158D6}"/>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1332" name="shapetype_202" hidden="1">
          <a:extLst>
            <a:ext uri="{FF2B5EF4-FFF2-40B4-BE49-F238E27FC236}">
              <a16:creationId xmlns:a16="http://schemas.microsoft.com/office/drawing/2014/main" id="{0736E5E2-B5E0-43AD-8AEB-224BDE80A6E1}"/>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1330" name="shapetype_202" hidden="1">
          <a:extLst>
            <a:ext uri="{FF2B5EF4-FFF2-40B4-BE49-F238E27FC236}">
              <a16:creationId xmlns:a16="http://schemas.microsoft.com/office/drawing/2014/main" id="{BA64B6B2-76DA-46F6-A164-97E264A88D1D}"/>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1328" name="shapetype_202" hidden="1">
          <a:extLst>
            <a:ext uri="{FF2B5EF4-FFF2-40B4-BE49-F238E27FC236}">
              <a16:creationId xmlns:a16="http://schemas.microsoft.com/office/drawing/2014/main" id="{CD58E9C8-9F74-4FB5-ABE7-DF88767B31CB}"/>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1326" name="shapetype_202" hidden="1">
          <a:extLst>
            <a:ext uri="{FF2B5EF4-FFF2-40B4-BE49-F238E27FC236}">
              <a16:creationId xmlns:a16="http://schemas.microsoft.com/office/drawing/2014/main" id="{1A79E777-074C-414A-88A7-BE2F13B48757}"/>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1324" name="shapetype_202" hidden="1">
          <a:extLst>
            <a:ext uri="{FF2B5EF4-FFF2-40B4-BE49-F238E27FC236}">
              <a16:creationId xmlns:a16="http://schemas.microsoft.com/office/drawing/2014/main" id="{101BBB59-02B5-44D8-9DFD-C26714E0AC5B}"/>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1322" name="shapetype_202" hidden="1">
          <a:extLst>
            <a:ext uri="{FF2B5EF4-FFF2-40B4-BE49-F238E27FC236}">
              <a16:creationId xmlns:a16="http://schemas.microsoft.com/office/drawing/2014/main" id="{5E77BE75-2783-4D23-A00B-1D8275996EEC}"/>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1320" name="shapetype_202" hidden="1">
          <a:extLst>
            <a:ext uri="{FF2B5EF4-FFF2-40B4-BE49-F238E27FC236}">
              <a16:creationId xmlns:a16="http://schemas.microsoft.com/office/drawing/2014/main" id="{A78D9CDD-1D50-406F-8F22-A60F13A681CC}"/>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1318" name="shapetype_202" hidden="1">
          <a:extLst>
            <a:ext uri="{FF2B5EF4-FFF2-40B4-BE49-F238E27FC236}">
              <a16:creationId xmlns:a16="http://schemas.microsoft.com/office/drawing/2014/main" id="{38403F8A-2F90-4C5C-A0AD-88BAE60779EB}"/>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1316" name="shapetype_202" hidden="1">
          <a:extLst>
            <a:ext uri="{FF2B5EF4-FFF2-40B4-BE49-F238E27FC236}">
              <a16:creationId xmlns:a16="http://schemas.microsoft.com/office/drawing/2014/main" id="{8135D6F4-B89B-43CC-9CBB-99277493ACC5}"/>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1314" name="shapetype_202" hidden="1">
          <a:extLst>
            <a:ext uri="{FF2B5EF4-FFF2-40B4-BE49-F238E27FC236}">
              <a16:creationId xmlns:a16="http://schemas.microsoft.com/office/drawing/2014/main" id="{1549E791-9947-43AF-8B94-BBEB8BF89A21}"/>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1312" name="shapetype_202" hidden="1">
          <a:extLst>
            <a:ext uri="{FF2B5EF4-FFF2-40B4-BE49-F238E27FC236}">
              <a16:creationId xmlns:a16="http://schemas.microsoft.com/office/drawing/2014/main" id="{5097B1A4-F2B3-4B5B-8E93-66CA9BEF9AC8}"/>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1310" name="shapetype_202" hidden="1">
          <a:extLst>
            <a:ext uri="{FF2B5EF4-FFF2-40B4-BE49-F238E27FC236}">
              <a16:creationId xmlns:a16="http://schemas.microsoft.com/office/drawing/2014/main" id="{24CCE361-2D70-4B66-9CBA-18644430316D}"/>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1308" name="shapetype_202" hidden="1">
          <a:extLst>
            <a:ext uri="{FF2B5EF4-FFF2-40B4-BE49-F238E27FC236}">
              <a16:creationId xmlns:a16="http://schemas.microsoft.com/office/drawing/2014/main" id="{75545B73-E57E-43BA-ACE9-5FF9989BFE53}"/>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1306" name="shapetype_202" hidden="1">
          <a:extLst>
            <a:ext uri="{FF2B5EF4-FFF2-40B4-BE49-F238E27FC236}">
              <a16:creationId xmlns:a16="http://schemas.microsoft.com/office/drawing/2014/main" id="{4B8F38B6-4D59-4658-94F8-FB48F040ED53}"/>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1304" name="shapetype_202" hidden="1">
          <a:extLst>
            <a:ext uri="{FF2B5EF4-FFF2-40B4-BE49-F238E27FC236}">
              <a16:creationId xmlns:a16="http://schemas.microsoft.com/office/drawing/2014/main" id="{09C70496-F9D6-433C-8B77-552FDEEF8930}"/>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1302" name="shapetype_202" hidden="1">
          <a:extLst>
            <a:ext uri="{FF2B5EF4-FFF2-40B4-BE49-F238E27FC236}">
              <a16:creationId xmlns:a16="http://schemas.microsoft.com/office/drawing/2014/main" id="{76E014CC-22D4-4648-9E8B-EEA84BAA80FD}"/>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1300" name="shapetype_202" hidden="1">
          <a:extLst>
            <a:ext uri="{FF2B5EF4-FFF2-40B4-BE49-F238E27FC236}">
              <a16:creationId xmlns:a16="http://schemas.microsoft.com/office/drawing/2014/main" id="{BC8796EE-195D-42CF-B6AE-0E1B11CB6CEB}"/>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1298" name="shapetype_202" hidden="1">
          <a:extLst>
            <a:ext uri="{FF2B5EF4-FFF2-40B4-BE49-F238E27FC236}">
              <a16:creationId xmlns:a16="http://schemas.microsoft.com/office/drawing/2014/main" id="{A164142E-D568-47F4-85D0-14D2BC0FCE9F}"/>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1296" name="shapetype_202" hidden="1">
          <a:extLst>
            <a:ext uri="{FF2B5EF4-FFF2-40B4-BE49-F238E27FC236}">
              <a16:creationId xmlns:a16="http://schemas.microsoft.com/office/drawing/2014/main" id="{DFBC5207-B42E-4A40-9D36-FC9F1CF96525}"/>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1294" name="shapetype_202" hidden="1">
          <a:extLst>
            <a:ext uri="{FF2B5EF4-FFF2-40B4-BE49-F238E27FC236}">
              <a16:creationId xmlns:a16="http://schemas.microsoft.com/office/drawing/2014/main" id="{41F27AEE-A5EE-4919-98DD-90898648F385}"/>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1292" name="shapetype_202" hidden="1">
          <a:extLst>
            <a:ext uri="{FF2B5EF4-FFF2-40B4-BE49-F238E27FC236}">
              <a16:creationId xmlns:a16="http://schemas.microsoft.com/office/drawing/2014/main" id="{0F5AD067-2F1A-471D-A51C-EBA5EBB62DC0}"/>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1290" name="shapetype_202" hidden="1">
          <a:extLst>
            <a:ext uri="{FF2B5EF4-FFF2-40B4-BE49-F238E27FC236}">
              <a16:creationId xmlns:a16="http://schemas.microsoft.com/office/drawing/2014/main" id="{E33BC514-F021-44A1-88D1-74281FB2D522}"/>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1288" name="shapetype_202" hidden="1">
          <a:extLst>
            <a:ext uri="{FF2B5EF4-FFF2-40B4-BE49-F238E27FC236}">
              <a16:creationId xmlns:a16="http://schemas.microsoft.com/office/drawing/2014/main" id="{52B7E5F6-146E-49A6-932E-6216C6E37CA8}"/>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1286" name="shapetype_202" hidden="1">
          <a:extLst>
            <a:ext uri="{FF2B5EF4-FFF2-40B4-BE49-F238E27FC236}">
              <a16:creationId xmlns:a16="http://schemas.microsoft.com/office/drawing/2014/main" id="{B68E17FF-0D3C-43EE-A1C1-226B82BD47FF}"/>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1284" name="shapetype_202" hidden="1">
          <a:extLst>
            <a:ext uri="{FF2B5EF4-FFF2-40B4-BE49-F238E27FC236}">
              <a16:creationId xmlns:a16="http://schemas.microsoft.com/office/drawing/2014/main" id="{FB685125-7DDA-43D9-B72A-91F8247C8635}"/>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1282" name="shapetype_202" hidden="1">
          <a:extLst>
            <a:ext uri="{FF2B5EF4-FFF2-40B4-BE49-F238E27FC236}">
              <a16:creationId xmlns:a16="http://schemas.microsoft.com/office/drawing/2014/main" id="{8DE7AC4A-624A-4678-9D49-28A60BED3AB8}"/>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1280" name="shapetype_202" hidden="1">
          <a:extLst>
            <a:ext uri="{FF2B5EF4-FFF2-40B4-BE49-F238E27FC236}">
              <a16:creationId xmlns:a16="http://schemas.microsoft.com/office/drawing/2014/main" id="{DA03CDB7-8638-42A8-82E4-84A4891739B8}"/>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1278" name="shapetype_202" hidden="1">
          <a:extLst>
            <a:ext uri="{FF2B5EF4-FFF2-40B4-BE49-F238E27FC236}">
              <a16:creationId xmlns:a16="http://schemas.microsoft.com/office/drawing/2014/main" id="{0D1DA629-C7F4-4F24-8B94-6402D8877277}"/>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1276" name="shapetype_202" hidden="1">
          <a:extLst>
            <a:ext uri="{FF2B5EF4-FFF2-40B4-BE49-F238E27FC236}">
              <a16:creationId xmlns:a16="http://schemas.microsoft.com/office/drawing/2014/main" id="{BE7BBB7B-7C6B-432C-A525-E46C616C1D7B}"/>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1274" name="shapetype_202" hidden="1">
          <a:extLst>
            <a:ext uri="{FF2B5EF4-FFF2-40B4-BE49-F238E27FC236}">
              <a16:creationId xmlns:a16="http://schemas.microsoft.com/office/drawing/2014/main" id="{00DDAF3E-55C0-4F7F-9DA3-5842A4904EAF}"/>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1272" name="shapetype_202" hidden="1">
          <a:extLst>
            <a:ext uri="{FF2B5EF4-FFF2-40B4-BE49-F238E27FC236}">
              <a16:creationId xmlns:a16="http://schemas.microsoft.com/office/drawing/2014/main" id="{139C65D3-E3B6-48FA-A1EB-8779F76FA00A}"/>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1270" name="shapetype_202" hidden="1">
          <a:extLst>
            <a:ext uri="{FF2B5EF4-FFF2-40B4-BE49-F238E27FC236}">
              <a16:creationId xmlns:a16="http://schemas.microsoft.com/office/drawing/2014/main" id="{7C14A903-677A-4BD6-8F06-EC36CEF08510}"/>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1268" name="shapetype_202" hidden="1">
          <a:extLst>
            <a:ext uri="{FF2B5EF4-FFF2-40B4-BE49-F238E27FC236}">
              <a16:creationId xmlns:a16="http://schemas.microsoft.com/office/drawing/2014/main" id="{2CC0EB04-DE4E-4814-9609-1D620ED68DB2}"/>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1266" name="shapetype_202" hidden="1">
          <a:extLst>
            <a:ext uri="{FF2B5EF4-FFF2-40B4-BE49-F238E27FC236}">
              <a16:creationId xmlns:a16="http://schemas.microsoft.com/office/drawing/2014/main" id="{A88B4CAF-363B-47F3-A80E-7FA1E14E21ED}"/>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1264" name="shapetype_202" hidden="1">
          <a:extLst>
            <a:ext uri="{FF2B5EF4-FFF2-40B4-BE49-F238E27FC236}">
              <a16:creationId xmlns:a16="http://schemas.microsoft.com/office/drawing/2014/main" id="{F8BF58B2-8B39-4C60-A215-7CEA077120FB}"/>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1262" name="shapetype_202" hidden="1">
          <a:extLst>
            <a:ext uri="{FF2B5EF4-FFF2-40B4-BE49-F238E27FC236}">
              <a16:creationId xmlns:a16="http://schemas.microsoft.com/office/drawing/2014/main" id="{B6C7EB71-642F-440C-9D1F-5F6F842A3ECC}"/>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1260" name="shapetype_202" hidden="1">
          <a:extLst>
            <a:ext uri="{FF2B5EF4-FFF2-40B4-BE49-F238E27FC236}">
              <a16:creationId xmlns:a16="http://schemas.microsoft.com/office/drawing/2014/main" id="{64A92B37-E68F-4FB9-9915-671FBA89F974}"/>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1258" name="shapetype_202" hidden="1">
          <a:extLst>
            <a:ext uri="{FF2B5EF4-FFF2-40B4-BE49-F238E27FC236}">
              <a16:creationId xmlns:a16="http://schemas.microsoft.com/office/drawing/2014/main" id="{6B836EB4-70BC-43A3-A06B-A8D64AFD133F}"/>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1256" name="shapetype_202" hidden="1">
          <a:extLst>
            <a:ext uri="{FF2B5EF4-FFF2-40B4-BE49-F238E27FC236}">
              <a16:creationId xmlns:a16="http://schemas.microsoft.com/office/drawing/2014/main" id="{1F4A75E9-38DF-4238-807E-F3F29A9C29BD}"/>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1254" name="shapetype_202" hidden="1">
          <a:extLst>
            <a:ext uri="{FF2B5EF4-FFF2-40B4-BE49-F238E27FC236}">
              <a16:creationId xmlns:a16="http://schemas.microsoft.com/office/drawing/2014/main" id="{390F74C0-DED3-4ACF-9BD4-87E55FDFDB43}"/>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1252" name="shapetype_202" hidden="1">
          <a:extLst>
            <a:ext uri="{FF2B5EF4-FFF2-40B4-BE49-F238E27FC236}">
              <a16:creationId xmlns:a16="http://schemas.microsoft.com/office/drawing/2014/main" id="{B0AFD0FD-C79F-4928-949C-1E0CC4393789}"/>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1250" name="shapetype_202" hidden="1">
          <a:extLst>
            <a:ext uri="{FF2B5EF4-FFF2-40B4-BE49-F238E27FC236}">
              <a16:creationId xmlns:a16="http://schemas.microsoft.com/office/drawing/2014/main" id="{CAE68B9A-9818-4817-9074-667D41F9D18B}"/>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1248" name="shapetype_202" hidden="1">
          <a:extLst>
            <a:ext uri="{FF2B5EF4-FFF2-40B4-BE49-F238E27FC236}">
              <a16:creationId xmlns:a16="http://schemas.microsoft.com/office/drawing/2014/main" id="{DBD08290-23D1-4886-8C2B-C91A6226E39A}"/>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1246" name="shapetype_202" hidden="1">
          <a:extLst>
            <a:ext uri="{FF2B5EF4-FFF2-40B4-BE49-F238E27FC236}">
              <a16:creationId xmlns:a16="http://schemas.microsoft.com/office/drawing/2014/main" id="{E0134DB4-D680-45D7-BFE2-9FC54764E366}"/>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1244" name="shapetype_202" hidden="1">
          <a:extLst>
            <a:ext uri="{FF2B5EF4-FFF2-40B4-BE49-F238E27FC236}">
              <a16:creationId xmlns:a16="http://schemas.microsoft.com/office/drawing/2014/main" id="{B9026DD3-000F-429F-A99A-F8C16D5D472D}"/>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1242" name="shapetype_202" hidden="1">
          <a:extLst>
            <a:ext uri="{FF2B5EF4-FFF2-40B4-BE49-F238E27FC236}">
              <a16:creationId xmlns:a16="http://schemas.microsoft.com/office/drawing/2014/main" id="{0CC03FCB-91D3-4953-ABAC-0F7E076F8C6F}"/>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1240" name="shapetype_202" hidden="1">
          <a:extLst>
            <a:ext uri="{FF2B5EF4-FFF2-40B4-BE49-F238E27FC236}">
              <a16:creationId xmlns:a16="http://schemas.microsoft.com/office/drawing/2014/main" id="{FFDFBAAF-9021-4680-A319-1BBC1C373724}"/>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1238" name="shapetype_202" hidden="1">
          <a:extLst>
            <a:ext uri="{FF2B5EF4-FFF2-40B4-BE49-F238E27FC236}">
              <a16:creationId xmlns:a16="http://schemas.microsoft.com/office/drawing/2014/main" id="{AF0264A6-D10E-4AB9-ACE4-A5D30BA0F673}"/>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1236" name="shapetype_202" hidden="1">
          <a:extLst>
            <a:ext uri="{FF2B5EF4-FFF2-40B4-BE49-F238E27FC236}">
              <a16:creationId xmlns:a16="http://schemas.microsoft.com/office/drawing/2014/main" id="{7BAF4BC2-29BE-437C-B8AB-53D0D3D05022}"/>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1234" name="shapetype_202" hidden="1">
          <a:extLst>
            <a:ext uri="{FF2B5EF4-FFF2-40B4-BE49-F238E27FC236}">
              <a16:creationId xmlns:a16="http://schemas.microsoft.com/office/drawing/2014/main" id="{FCD8669B-66AE-49BE-9566-C2BBB23C3225}"/>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1232" name="shapetype_202" hidden="1">
          <a:extLst>
            <a:ext uri="{FF2B5EF4-FFF2-40B4-BE49-F238E27FC236}">
              <a16:creationId xmlns:a16="http://schemas.microsoft.com/office/drawing/2014/main" id="{20060C3C-1CA1-4F35-9ACD-4A5C51136B12}"/>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1230" name="shapetype_202" hidden="1">
          <a:extLst>
            <a:ext uri="{FF2B5EF4-FFF2-40B4-BE49-F238E27FC236}">
              <a16:creationId xmlns:a16="http://schemas.microsoft.com/office/drawing/2014/main" id="{0467ED66-9AE2-436A-AFF5-0B2375567AD1}"/>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1228" name="shapetype_202" hidden="1">
          <a:extLst>
            <a:ext uri="{FF2B5EF4-FFF2-40B4-BE49-F238E27FC236}">
              <a16:creationId xmlns:a16="http://schemas.microsoft.com/office/drawing/2014/main" id="{528AA909-095D-4EEE-B978-1ECC17412529}"/>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1226" name="shapetype_202" hidden="1">
          <a:extLst>
            <a:ext uri="{FF2B5EF4-FFF2-40B4-BE49-F238E27FC236}">
              <a16:creationId xmlns:a16="http://schemas.microsoft.com/office/drawing/2014/main" id="{3A21B620-3C78-4DA5-9777-FCB3BFE795A9}"/>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1224" name="shapetype_202" hidden="1">
          <a:extLst>
            <a:ext uri="{FF2B5EF4-FFF2-40B4-BE49-F238E27FC236}">
              <a16:creationId xmlns:a16="http://schemas.microsoft.com/office/drawing/2014/main" id="{DC62B082-51F9-4A00-A0BB-45D35F1D307D}"/>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1222" name="shapetype_202" hidden="1">
          <a:extLst>
            <a:ext uri="{FF2B5EF4-FFF2-40B4-BE49-F238E27FC236}">
              <a16:creationId xmlns:a16="http://schemas.microsoft.com/office/drawing/2014/main" id="{671C86C0-5410-450E-99C5-DDDF16A126A5}"/>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1220" name="shapetype_202" hidden="1">
          <a:extLst>
            <a:ext uri="{FF2B5EF4-FFF2-40B4-BE49-F238E27FC236}">
              <a16:creationId xmlns:a16="http://schemas.microsoft.com/office/drawing/2014/main" id="{DB803039-432D-4DB1-BDB4-67D1DC3BC158}"/>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1218" name="shapetype_202" hidden="1">
          <a:extLst>
            <a:ext uri="{FF2B5EF4-FFF2-40B4-BE49-F238E27FC236}">
              <a16:creationId xmlns:a16="http://schemas.microsoft.com/office/drawing/2014/main" id="{979CF3B0-9CD9-42AB-ADDC-9023E8E69D3E}"/>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1216" name="shapetype_202" hidden="1">
          <a:extLst>
            <a:ext uri="{FF2B5EF4-FFF2-40B4-BE49-F238E27FC236}">
              <a16:creationId xmlns:a16="http://schemas.microsoft.com/office/drawing/2014/main" id="{F9E3F55D-1EC2-4EF0-97C0-C048C97CADEE}"/>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1214" name="shapetype_202" hidden="1">
          <a:extLst>
            <a:ext uri="{FF2B5EF4-FFF2-40B4-BE49-F238E27FC236}">
              <a16:creationId xmlns:a16="http://schemas.microsoft.com/office/drawing/2014/main" id="{EA46D74C-654E-4C3B-8824-B0488D930A3B}"/>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1212" name="shapetype_202" hidden="1">
          <a:extLst>
            <a:ext uri="{FF2B5EF4-FFF2-40B4-BE49-F238E27FC236}">
              <a16:creationId xmlns:a16="http://schemas.microsoft.com/office/drawing/2014/main" id="{F249674F-E3EB-4A9A-B1E9-CE11DB55A7ED}"/>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1210" name="shapetype_202" hidden="1">
          <a:extLst>
            <a:ext uri="{FF2B5EF4-FFF2-40B4-BE49-F238E27FC236}">
              <a16:creationId xmlns:a16="http://schemas.microsoft.com/office/drawing/2014/main" id="{33539F9A-3EE0-4ACA-B2FB-3512BAD72DB3}"/>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1208" name="shapetype_202" hidden="1">
          <a:extLst>
            <a:ext uri="{FF2B5EF4-FFF2-40B4-BE49-F238E27FC236}">
              <a16:creationId xmlns:a16="http://schemas.microsoft.com/office/drawing/2014/main" id="{0505B75B-3983-4DD9-BBDF-27131FFCCB6E}"/>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1206" name="shapetype_202" hidden="1">
          <a:extLst>
            <a:ext uri="{FF2B5EF4-FFF2-40B4-BE49-F238E27FC236}">
              <a16:creationId xmlns:a16="http://schemas.microsoft.com/office/drawing/2014/main" id="{5CF79F9C-1055-4E26-A2EC-81E287B077E8}"/>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1204" name="shapetype_202" hidden="1">
          <a:extLst>
            <a:ext uri="{FF2B5EF4-FFF2-40B4-BE49-F238E27FC236}">
              <a16:creationId xmlns:a16="http://schemas.microsoft.com/office/drawing/2014/main" id="{E9DB5531-4A6A-45E7-A41D-21F74F63766C}"/>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1202" name="shapetype_202" hidden="1">
          <a:extLst>
            <a:ext uri="{FF2B5EF4-FFF2-40B4-BE49-F238E27FC236}">
              <a16:creationId xmlns:a16="http://schemas.microsoft.com/office/drawing/2014/main" id="{D668AF7F-C8F5-4931-A1D7-D90E71BCEEA5}"/>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1200" name="shapetype_202" hidden="1">
          <a:extLst>
            <a:ext uri="{FF2B5EF4-FFF2-40B4-BE49-F238E27FC236}">
              <a16:creationId xmlns:a16="http://schemas.microsoft.com/office/drawing/2014/main" id="{BC9EF592-9237-438D-B8CC-DB4600650175}"/>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1198" name="shapetype_202" hidden="1">
          <a:extLst>
            <a:ext uri="{FF2B5EF4-FFF2-40B4-BE49-F238E27FC236}">
              <a16:creationId xmlns:a16="http://schemas.microsoft.com/office/drawing/2014/main" id="{25A166BE-63A7-414A-8440-8851710A7706}"/>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1196" name="shapetype_202" hidden="1">
          <a:extLst>
            <a:ext uri="{FF2B5EF4-FFF2-40B4-BE49-F238E27FC236}">
              <a16:creationId xmlns:a16="http://schemas.microsoft.com/office/drawing/2014/main" id="{1BEBD0D1-06B1-4354-A9F5-DB0E76BBD30C}"/>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1194" name="shapetype_202" hidden="1">
          <a:extLst>
            <a:ext uri="{FF2B5EF4-FFF2-40B4-BE49-F238E27FC236}">
              <a16:creationId xmlns:a16="http://schemas.microsoft.com/office/drawing/2014/main" id="{BD6A4CEF-B4D0-4F64-B73E-C0901CF13C25}"/>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1192" name="shapetype_202" hidden="1">
          <a:extLst>
            <a:ext uri="{FF2B5EF4-FFF2-40B4-BE49-F238E27FC236}">
              <a16:creationId xmlns:a16="http://schemas.microsoft.com/office/drawing/2014/main" id="{3029F763-95DD-4399-83AB-694DE151812A}"/>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1190" name="shapetype_202" hidden="1">
          <a:extLst>
            <a:ext uri="{FF2B5EF4-FFF2-40B4-BE49-F238E27FC236}">
              <a16:creationId xmlns:a16="http://schemas.microsoft.com/office/drawing/2014/main" id="{5698AB01-7C7B-4F96-BF4E-7468A36B6DE7}"/>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1188" name="shapetype_202" hidden="1">
          <a:extLst>
            <a:ext uri="{FF2B5EF4-FFF2-40B4-BE49-F238E27FC236}">
              <a16:creationId xmlns:a16="http://schemas.microsoft.com/office/drawing/2014/main" id="{F4BEF826-04A5-4C48-A409-5A5940F0F959}"/>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1186" name="shapetype_202" hidden="1">
          <a:extLst>
            <a:ext uri="{FF2B5EF4-FFF2-40B4-BE49-F238E27FC236}">
              <a16:creationId xmlns:a16="http://schemas.microsoft.com/office/drawing/2014/main" id="{AFE036AE-DC94-48DF-B00F-2BD4419E3B72}"/>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1184" name="shapetype_202" hidden="1">
          <a:extLst>
            <a:ext uri="{FF2B5EF4-FFF2-40B4-BE49-F238E27FC236}">
              <a16:creationId xmlns:a16="http://schemas.microsoft.com/office/drawing/2014/main" id="{BEF13B8F-671B-4D97-A626-58D74C1B657A}"/>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1182" name="shapetype_202" hidden="1">
          <a:extLst>
            <a:ext uri="{FF2B5EF4-FFF2-40B4-BE49-F238E27FC236}">
              <a16:creationId xmlns:a16="http://schemas.microsoft.com/office/drawing/2014/main" id="{AA94BF67-87F3-4B9A-A4C5-B31917BD025D}"/>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1180" name="shapetype_202" hidden="1">
          <a:extLst>
            <a:ext uri="{FF2B5EF4-FFF2-40B4-BE49-F238E27FC236}">
              <a16:creationId xmlns:a16="http://schemas.microsoft.com/office/drawing/2014/main" id="{5B4AC6BC-C4AB-47F4-B5C1-29B3D742CD8D}"/>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1178" name="shapetype_202" hidden="1">
          <a:extLst>
            <a:ext uri="{FF2B5EF4-FFF2-40B4-BE49-F238E27FC236}">
              <a16:creationId xmlns:a16="http://schemas.microsoft.com/office/drawing/2014/main" id="{8D5677D0-4C74-46A0-893D-9B6C31A92AD9}"/>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1176" name="shapetype_202" hidden="1">
          <a:extLst>
            <a:ext uri="{FF2B5EF4-FFF2-40B4-BE49-F238E27FC236}">
              <a16:creationId xmlns:a16="http://schemas.microsoft.com/office/drawing/2014/main" id="{6F402AB7-A730-442A-BCA0-E2BED6FD220A}"/>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1174" name="shapetype_202" hidden="1">
          <a:extLst>
            <a:ext uri="{FF2B5EF4-FFF2-40B4-BE49-F238E27FC236}">
              <a16:creationId xmlns:a16="http://schemas.microsoft.com/office/drawing/2014/main" id="{E7B1836B-4512-42BD-B96A-7D8DFC447443}"/>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1172" name="shapetype_202" hidden="1">
          <a:extLst>
            <a:ext uri="{FF2B5EF4-FFF2-40B4-BE49-F238E27FC236}">
              <a16:creationId xmlns:a16="http://schemas.microsoft.com/office/drawing/2014/main" id="{0FCB87C2-D43E-4EB4-9335-4261531C0810}"/>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1170" name="shapetype_202" hidden="1">
          <a:extLst>
            <a:ext uri="{FF2B5EF4-FFF2-40B4-BE49-F238E27FC236}">
              <a16:creationId xmlns:a16="http://schemas.microsoft.com/office/drawing/2014/main" id="{2DF91B1B-F416-40BD-9F9A-4532BCD3B406}"/>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1168" name="shapetype_202" hidden="1">
          <a:extLst>
            <a:ext uri="{FF2B5EF4-FFF2-40B4-BE49-F238E27FC236}">
              <a16:creationId xmlns:a16="http://schemas.microsoft.com/office/drawing/2014/main" id="{20A97286-1BD2-4065-BD54-63395AB0548E}"/>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1166" name="shapetype_202" hidden="1">
          <a:extLst>
            <a:ext uri="{FF2B5EF4-FFF2-40B4-BE49-F238E27FC236}">
              <a16:creationId xmlns:a16="http://schemas.microsoft.com/office/drawing/2014/main" id="{CFBF3CED-386A-4BF0-8B1E-0DAAC0AACADA}"/>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1164" name="shapetype_202" hidden="1">
          <a:extLst>
            <a:ext uri="{FF2B5EF4-FFF2-40B4-BE49-F238E27FC236}">
              <a16:creationId xmlns:a16="http://schemas.microsoft.com/office/drawing/2014/main" id="{518D2C92-DC25-40ED-A147-B376780608B8}"/>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1162" name="shapetype_202" hidden="1">
          <a:extLst>
            <a:ext uri="{FF2B5EF4-FFF2-40B4-BE49-F238E27FC236}">
              <a16:creationId xmlns:a16="http://schemas.microsoft.com/office/drawing/2014/main" id="{BE0A4909-3FD2-458C-A06B-14E6A464CD52}"/>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1160" name="shapetype_202" hidden="1">
          <a:extLst>
            <a:ext uri="{FF2B5EF4-FFF2-40B4-BE49-F238E27FC236}">
              <a16:creationId xmlns:a16="http://schemas.microsoft.com/office/drawing/2014/main" id="{B4D95AF1-E006-436F-BAD2-7C044B0069EF}"/>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1158" name="shapetype_202" hidden="1">
          <a:extLst>
            <a:ext uri="{FF2B5EF4-FFF2-40B4-BE49-F238E27FC236}">
              <a16:creationId xmlns:a16="http://schemas.microsoft.com/office/drawing/2014/main" id="{12EF19AF-C45C-4A23-97E8-2DCFBA27D768}"/>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1156" name="shapetype_202" hidden="1">
          <a:extLst>
            <a:ext uri="{FF2B5EF4-FFF2-40B4-BE49-F238E27FC236}">
              <a16:creationId xmlns:a16="http://schemas.microsoft.com/office/drawing/2014/main" id="{680B6610-93AF-4190-8C9B-AB6961CD81EA}"/>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1154" name="shapetype_202" hidden="1">
          <a:extLst>
            <a:ext uri="{FF2B5EF4-FFF2-40B4-BE49-F238E27FC236}">
              <a16:creationId xmlns:a16="http://schemas.microsoft.com/office/drawing/2014/main" id="{A2EAA7FC-D95E-4E6B-BA35-2DB85AC392D7}"/>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1152" name="shapetype_202" hidden="1">
          <a:extLst>
            <a:ext uri="{FF2B5EF4-FFF2-40B4-BE49-F238E27FC236}">
              <a16:creationId xmlns:a16="http://schemas.microsoft.com/office/drawing/2014/main" id="{C2930C13-016F-4FC9-A6E6-F1F852BD4A53}"/>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1150" name="shapetype_202" hidden="1">
          <a:extLst>
            <a:ext uri="{FF2B5EF4-FFF2-40B4-BE49-F238E27FC236}">
              <a16:creationId xmlns:a16="http://schemas.microsoft.com/office/drawing/2014/main" id="{2D8FD835-0E55-47C7-8B6E-7682DD54B0FE}"/>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1148" name="shapetype_202" hidden="1">
          <a:extLst>
            <a:ext uri="{FF2B5EF4-FFF2-40B4-BE49-F238E27FC236}">
              <a16:creationId xmlns:a16="http://schemas.microsoft.com/office/drawing/2014/main" id="{4D91E2A1-4338-4FB6-A960-43EA495CB9CB}"/>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1146" name="shapetype_202" hidden="1">
          <a:extLst>
            <a:ext uri="{FF2B5EF4-FFF2-40B4-BE49-F238E27FC236}">
              <a16:creationId xmlns:a16="http://schemas.microsoft.com/office/drawing/2014/main" id="{5A145B68-23E2-4657-B6D8-047F67DDF1A7}"/>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1144" name="shapetype_202" hidden="1">
          <a:extLst>
            <a:ext uri="{FF2B5EF4-FFF2-40B4-BE49-F238E27FC236}">
              <a16:creationId xmlns:a16="http://schemas.microsoft.com/office/drawing/2014/main" id="{CF934CA4-7400-49B6-8F96-F1DD39B8272A}"/>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1142" name="shapetype_202" hidden="1">
          <a:extLst>
            <a:ext uri="{FF2B5EF4-FFF2-40B4-BE49-F238E27FC236}">
              <a16:creationId xmlns:a16="http://schemas.microsoft.com/office/drawing/2014/main" id="{6685F7DA-A319-4483-B5E5-8E8F7FBFB7CC}"/>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1140" name="shapetype_202" hidden="1">
          <a:extLst>
            <a:ext uri="{FF2B5EF4-FFF2-40B4-BE49-F238E27FC236}">
              <a16:creationId xmlns:a16="http://schemas.microsoft.com/office/drawing/2014/main" id="{215AAA82-E5FB-43A1-A44B-1A82B79921CA}"/>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1138" name="shapetype_202" hidden="1">
          <a:extLst>
            <a:ext uri="{FF2B5EF4-FFF2-40B4-BE49-F238E27FC236}">
              <a16:creationId xmlns:a16="http://schemas.microsoft.com/office/drawing/2014/main" id="{9AF5FDBB-C428-4FE7-996D-306B1449DFE8}"/>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1136" name="shapetype_202" hidden="1">
          <a:extLst>
            <a:ext uri="{FF2B5EF4-FFF2-40B4-BE49-F238E27FC236}">
              <a16:creationId xmlns:a16="http://schemas.microsoft.com/office/drawing/2014/main" id="{4CB93821-C8F8-47A5-9A90-431149B3495F}"/>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1134" name="shapetype_202" hidden="1">
          <a:extLst>
            <a:ext uri="{FF2B5EF4-FFF2-40B4-BE49-F238E27FC236}">
              <a16:creationId xmlns:a16="http://schemas.microsoft.com/office/drawing/2014/main" id="{CF4FA161-19E2-45A4-BDB0-DFC773CC3AB1}"/>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1132" name="shapetype_202" hidden="1">
          <a:extLst>
            <a:ext uri="{FF2B5EF4-FFF2-40B4-BE49-F238E27FC236}">
              <a16:creationId xmlns:a16="http://schemas.microsoft.com/office/drawing/2014/main" id="{8E106192-AAEE-417B-B7CF-F213CD7E9960}"/>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1130" name="shapetype_202" hidden="1">
          <a:extLst>
            <a:ext uri="{FF2B5EF4-FFF2-40B4-BE49-F238E27FC236}">
              <a16:creationId xmlns:a16="http://schemas.microsoft.com/office/drawing/2014/main" id="{A2D45F5F-57B1-43AF-A1A4-6C7C530957D6}"/>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1128" name="shapetype_202" hidden="1">
          <a:extLst>
            <a:ext uri="{FF2B5EF4-FFF2-40B4-BE49-F238E27FC236}">
              <a16:creationId xmlns:a16="http://schemas.microsoft.com/office/drawing/2014/main" id="{0194CFA1-21DA-4FEA-98FB-04BBA1A3A678}"/>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1126" name="shapetype_202" hidden="1">
          <a:extLst>
            <a:ext uri="{FF2B5EF4-FFF2-40B4-BE49-F238E27FC236}">
              <a16:creationId xmlns:a16="http://schemas.microsoft.com/office/drawing/2014/main" id="{59CDDBB9-EBAB-4011-B62E-B2E6573A4385}"/>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1124" name="shapetype_202" hidden="1">
          <a:extLst>
            <a:ext uri="{FF2B5EF4-FFF2-40B4-BE49-F238E27FC236}">
              <a16:creationId xmlns:a16="http://schemas.microsoft.com/office/drawing/2014/main" id="{87291559-505A-43A1-92F9-3150B2DD765D}"/>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1122" name="shapetype_202" hidden="1">
          <a:extLst>
            <a:ext uri="{FF2B5EF4-FFF2-40B4-BE49-F238E27FC236}">
              <a16:creationId xmlns:a16="http://schemas.microsoft.com/office/drawing/2014/main" id="{232881CA-6983-4C7F-9F44-DBAB802D088E}"/>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1120" name="shapetype_202" hidden="1">
          <a:extLst>
            <a:ext uri="{FF2B5EF4-FFF2-40B4-BE49-F238E27FC236}">
              <a16:creationId xmlns:a16="http://schemas.microsoft.com/office/drawing/2014/main" id="{D5C2C1CA-19B9-4731-B8D7-88768CAC0C24}"/>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1118" name="shapetype_202" hidden="1">
          <a:extLst>
            <a:ext uri="{FF2B5EF4-FFF2-40B4-BE49-F238E27FC236}">
              <a16:creationId xmlns:a16="http://schemas.microsoft.com/office/drawing/2014/main" id="{90066805-D17C-4688-A114-83E50A5A74C3}"/>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1116" name="shapetype_202" hidden="1">
          <a:extLst>
            <a:ext uri="{FF2B5EF4-FFF2-40B4-BE49-F238E27FC236}">
              <a16:creationId xmlns:a16="http://schemas.microsoft.com/office/drawing/2014/main" id="{A1F0F132-C828-418C-8289-62091B2A0786}"/>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1114" name="shapetype_202" hidden="1">
          <a:extLst>
            <a:ext uri="{FF2B5EF4-FFF2-40B4-BE49-F238E27FC236}">
              <a16:creationId xmlns:a16="http://schemas.microsoft.com/office/drawing/2014/main" id="{9A1B00B6-783E-4455-9577-D319DA4D2D4E}"/>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1112" name="shapetype_202" hidden="1">
          <a:extLst>
            <a:ext uri="{FF2B5EF4-FFF2-40B4-BE49-F238E27FC236}">
              <a16:creationId xmlns:a16="http://schemas.microsoft.com/office/drawing/2014/main" id="{B9EDD15A-5281-4438-9723-84C91748D3B3}"/>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1110" name="shapetype_202" hidden="1">
          <a:extLst>
            <a:ext uri="{FF2B5EF4-FFF2-40B4-BE49-F238E27FC236}">
              <a16:creationId xmlns:a16="http://schemas.microsoft.com/office/drawing/2014/main" id="{1AA5C301-346E-411A-8757-529DB14DBE0A}"/>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1108" name="shapetype_202" hidden="1">
          <a:extLst>
            <a:ext uri="{FF2B5EF4-FFF2-40B4-BE49-F238E27FC236}">
              <a16:creationId xmlns:a16="http://schemas.microsoft.com/office/drawing/2014/main" id="{4993D575-7070-4187-A1B5-E44117BD96C5}"/>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1106" name="shapetype_202" hidden="1">
          <a:extLst>
            <a:ext uri="{FF2B5EF4-FFF2-40B4-BE49-F238E27FC236}">
              <a16:creationId xmlns:a16="http://schemas.microsoft.com/office/drawing/2014/main" id="{1966D285-C927-4D20-8EA3-4AFFD3BF2882}"/>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1104" name="shapetype_202" hidden="1">
          <a:extLst>
            <a:ext uri="{FF2B5EF4-FFF2-40B4-BE49-F238E27FC236}">
              <a16:creationId xmlns:a16="http://schemas.microsoft.com/office/drawing/2014/main" id="{B3FDAC8A-B879-4BF5-94BA-35FD5FE72797}"/>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1102" name="shapetype_202" hidden="1">
          <a:extLst>
            <a:ext uri="{FF2B5EF4-FFF2-40B4-BE49-F238E27FC236}">
              <a16:creationId xmlns:a16="http://schemas.microsoft.com/office/drawing/2014/main" id="{80565C3E-20D4-4136-9A47-0180585DBC17}"/>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1100" name="shapetype_202" hidden="1">
          <a:extLst>
            <a:ext uri="{FF2B5EF4-FFF2-40B4-BE49-F238E27FC236}">
              <a16:creationId xmlns:a16="http://schemas.microsoft.com/office/drawing/2014/main" id="{ECD7E531-6AF1-47E4-9E49-599914C07511}"/>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1098" name="shapetype_202" hidden="1">
          <a:extLst>
            <a:ext uri="{FF2B5EF4-FFF2-40B4-BE49-F238E27FC236}">
              <a16:creationId xmlns:a16="http://schemas.microsoft.com/office/drawing/2014/main" id="{F172EA35-478D-4720-B957-57643F6CDC0B}"/>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1096" name="shapetype_202" hidden="1">
          <a:extLst>
            <a:ext uri="{FF2B5EF4-FFF2-40B4-BE49-F238E27FC236}">
              <a16:creationId xmlns:a16="http://schemas.microsoft.com/office/drawing/2014/main" id="{402D8690-EE81-4DD4-AC11-49006E53CA63}"/>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1094" name="shapetype_202" hidden="1">
          <a:extLst>
            <a:ext uri="{FF2B5EF4-FFF2-40B4-BE49-F238E27FC236}">
              <a16:creationId xmlns:a16="http://schemas.microsoft.com/office/drawing/2014/main" id="{B60B12A7-71CD-4F48-A1FF-F77263B1F249}"/>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1092" name="shapetype_202" hidden="1">
          <a:extLst>
            <a:ext uri="{FF2B5EF4-FFF2-40B4-BE49-F238E27FC236}">
              <a16:creationId xmlns:a16="http://schemas.microsoft.com/office/drawing/2014/main" id="{C3BFC020-BA1A-4558-9D4F-D647872C787C}"/>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1090" name="shapetype_202" hidden="1">
          <a:extLst>
            <a:ext uri="{FF2B5EF4-FFF2-40B4-BE49-F238E27FC236}">
              <a16:creationId xmlns:a16="http://schemas.microsoft.com/office/drawing/2014/main" id="{DD91B6F6-1925-4E89-9BE2-19EAF86112B4}"/>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1088" name="shapetype_202" hidden="1">
          <a:extLst>
            <a:ext uri="{FF2B5EF4-FFF2-40B4-BE49-F238E27FC236}">
              <a16:creationId xmlns:a16="http://schemas.microsoft.com/office/drawing/2014/main" id="{9273A294-BE75-4AFE-A7D9-0DDE3B336930}"/>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1086" name="shapetype_202" hidden="1">
          <a:extLst>
            <a:ext uri="{FF2B5EF4-FFF2-40B4-BE49-F238E27FC236}">
              <a16:creationId xmlns:a16="http://schemas.microsoft.com/office/drawing/2014/main" id="{8F3F0251-7723-420F-A308-8A6598157435}"/>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1084" name="shapetype_202" hidden="1">
          <a:extLst>
            <a:ext uri="{FF2B5EF4-FFF2-40B4-BE49-F238E27FC236}">
              <a16:creationId xmlns:a16="http://schemas.microsoft.com/office/drawing/2014/main" id="{D9EAD91D-838D-4FD0-82B4-D480006D6554}"/>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1082" name="shapetype_202" hidden="1">
          <a:extLst>
            <a:ext uri="{FF2B5EF4-FFF2-40B4-BE49-F238E27FC236}">
              <a16:creationId xmlns:a16="http://schemas.microsoft.com/office/drawing/2014/main" id="{5EA95799-3489-4CF3-8E51-4C74A275E8F1}"/>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1080" name="shapetype_202" hidden="1">
          <a:extLst>
            <a:ext uri="{FF2B5EF4-FFF2-40B4-BE49-F238E27FC236}">
              <a16:creationId xmlns:a16="http://schemas.microsoft.com/office/drawing/2014/main" id="{3858CCC4-5A9C-43D5-9955-83FC3986349C}"/>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1078" name="shapetype_202" hidden="1">
          <a:extLst>
            <a:ext uri="{FF2B5EF4-FFF2-40B4-BE49-F238E27FC236}">
              <a16:creationId xmlns:a16="http://schemas.microsoft.com/office/drawing/2014/main" id="{0B33BE72-6F06-4764-9E92-BF50396B4581}"/>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1076" name="shapetype_202" hidden="1">
          <a:extLst>
            <a:ext uri="{FF2B5EF4-FFF2-40B4-BE49-F238E27FC236}">
              <a16:creationId xmlns:a16="http://schemas.microsoft.com/office/drawing/2014/main" id="{F7057B17-2927-44F3-A249-B7A23BF0C054}"/>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1074" name="shapetype_202" hidden="1">
          <a:extLst>
            <a:ext uri="{FF2B5EF4-FFF2-40B4-BE49-F238E27FC236}">
              <a16:creationId xmlns:a16="http://schemas.microsoft.com/office/drawing/2014/main" id="{16A24682-FDE8-4C7D-AFDF-FE2579A735C0}"/>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1072" name="shapetype_202" hidden="1">
          <a:extLst>
            <a:ext uri="{FF2B5EF4-FFF2-40B4-BE49-F238E27FC236}">
              <a16:creationId xmlns:a16="http://schemas.microsoft.com/office/drawing/2014/main" id="{3E74A3AF-E9BC-46C1-B862-0AA758D9EB72}"/>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1070" name="shapetype_202" hidden="1">
          <a:extLst>
            <a:ext uri="{FF2B5EF4-FFF2-40B4-BE49-F238E27FC236}">
              <a16:creationId xmlns:a16="http://schemas.microsoft.com/office/drawing/2014/main" id="{3818D016-CCA4-4F58-80FE-82AB6465C922}"/>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1068" name="shapetype_202" hidden="1">
          <a:extLst>
            <a:ext uri="{FF2B5EF4-FFF2-40B4-BE49-F238E27FC236}">
              <a16:creationId xmlns:a16="http://schemas.microsoft.com/office/drawing/2014/main" id="{67F01CB8-BAFD-4DE0-BB49-1823F39D385F}"/>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1066" name="shapetype_202" hidden="1">
          <a:extLst>
            <a:ext uri="{FF2B5EF4-FFF2-40B4-BE49-F238E27FC236}">
              <a16:creationId xmlns:a16="http://schemas.microsoft.com/office/drawing/2014/main" id="{54E1D17A-64F4-4EC7-8D1B-D00152BA8CF4}"/>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1064" name="shapetype_202" hidden="1">
          <a:extLst>
            <a:ext uri="{FF2B5EF4-FFF2-40B4-BE49-F238E27FC236}">
              <a16:creationId xmlns:a16="http://schemas.microsoft.com/office/drawing/2014/main" id="{0C1D76F2-B401-4040-915D-B2346D11E4FD}"/>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1062" name="shapetype_202" hidden="1">
          <a:extLst>
            <a:ext uri="{FF2B5EF4-FFF2-40B4-BE49-F238E27FC236}">
              <a16:creationId xmlns:a16="http://schemas.microsoft.com/office/drawing/2014/main" id="{6AEBBC74-F65C-4138-866F-17DF5BCBDC29}"/>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1060" name="shapetype_202" hidden="1">
          <a:extLst>
            <a:ext uri="{FF2B5EF4-FFF2-40B4-BE49-F238E27FC236}">
              <a16:creationId xmlns:a16="http://schemas.microsoft.com/office/drawing/2014/main" id="{330E3E9A-1CB4-4DAB-9AE3-403649FC8880}"/>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1058" name="shapetype_202" hidden="1">
          <a:extLst>
            <a:ext uri="{FF2B5EF4-FFF2-40B4-BE49-F238E27FC236}">
              <a16:creationId xmlns:a16="http://schemas.microsoft.com/office/drawing/2014/main" id="{D1C27090-B458-47B0-9BA5-EA6438E5F903}"/>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1056" name="shapetype_202" hidden="1">
          <a:extLst>
            <a:ext uri="{FF2B5EF4-FFF2-40B4-BE49-F238E27FC236}">
              <a16:creationId xmlns:a16="http://schemas.microsoft.com/office/drawing/2014/main" id="{C5FD5345-C61C-437B-8054-65414793D117}"/>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1054" name="shapetype_202" hidden="1">
          <a:extLst>
            <a:ext uri="{FF2B5EF4-FFF2-40B4-BE49-F238E27FC236}">
              <a16:creationId xmlns:a16="http://schemas.microsoft.com/office/drawing/2014/main" id="{6D57EDD1-54E8-463C-9993-37E742F43EF3}"/>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1052" name="shapetype_202" hidden="1">
          <a:extLst>
            <a:ext uri="{FF2B5EF4-FFF2-40B4-BE49-F238E27FC236}">
              <a16:creationId xmlns:a16="http://schemas.microsoft.com/office/drawing/2014/main" id="{925085F2-1725-4183-8F26-27B0F849130F}"/>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1050" name="shapetype_202" hidden="1">
          <a:extLst>
            <a:ext uri="{FF2B5EF4-FFF2-40B4-BE49-F238E27FC236}">
              <a16:creationId xmlns:a16="http://schemas.microsoft.com/office/drawing/2014/main" id="{37D23A52-77BE-4F34-B2F2-1218A2E43917}"/>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1048" name="shapetype_202" hidden="1">
          <a:extLst>
            <a:ext uri="{FF2B5EF4-FFF2-40B4-BE49-F238E27FC236}">
              <a16:creationId xmlns:a16="http://schemas.microsoft.com/office/drawing/2014/main" id="{765EF0F7-6D68-48B6-A9DB-78F9A4A3134F}"/>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1046" name="shapetype_202" hidden="1">
          <a:extLst>
            <a:ext uri="{FF2B5EF4-FFF2-40B4-BE49-F238E27FC236}">
              <a16:creationId xmlns:a16="http://schemas.microsoft.com/office/drawing/2014/main" id="{F87815D6-CA88-474A-A6B2-9DDB8132FF4D}"/>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1044" name="shapetype_202" hidden="1">
          <a:extLst>
            <a:ext uri="{FF2B5EF4-FFF2-40B4-BE49-F238E27FC236}">
              <a16:creationId xmlns:a16="http://schemas.microsoft.com/office/drawing/2014/main" id="{FC6BBED7-BB71-4451-AAF3-4399541C10C6}"/>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1042" name="shapetype_202" hidden="1">
          <a:extLst>
            <a:ext uri="{FF2B5EF4-FFF2-40B4-BE49-F238E27FC236}">
              <a16:creationId xmlns:a16="http://schemas.microsoft.com/office/drawing/2014/main" id="{4427037F-1DAE-4DB0-B5BD-D05314916FDB}"/>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1040" name="shapetype_202" hidden="1">
          <a:extLst>
            <a:ext uri="{FF2B5EF4-FFF2-40B4-BE49-F238E27FC236}">
              <a16:creationId xmlns:a16="http://schemas.microsoft.com/office/drawing/2014/main" id="{74E26D68-1138-46F3-84FD-FBD7C6C82613}"/>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1038" name="shapetype_202" hidden="1">
          <a:extLst>
            <a:ext uri="{FF2B5EF4-FFF2-40B4-BE49-F238E27FC236}">
              <a16:creationId xmlns:a16="http://schemas.microsoft.com/office/drawing/2014/main" id="{40A6D2B5-A598-4E70-8C4A-DDCC611CA957}"/>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1036" name="shapetype_202" hidden="1">
          <a:extLst>
            <a:ext uri="{FF2B5EF4-FFF2-40B4-BE49-F238E27FC236}">
              <a16:creationId xmlns:a16="http://schemas.microsoft.com/office/drawing/2014/main" id="{43B15DE5-A0F6-4C76-88D0-C529FEBC9E5D}"/>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1034" name="shapetype_202" hidden="1">
          <a:extLst>
            <a:ext uri="{FF2B5EF4-FFF2-40B4-BE49-F238E27FC236}">
              <a16:creationId xmlns:a16="http://schemas.microsoft.com/office/drawing/2014/main" id="{D5C6CD08-5E52-4E0A-A782-DD2E249607ED}"/>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1032" name="shapetype_202" hidden="1">
          <a:extLst>
            <a:ext uri="{FF2B5EF4-FFF2-40B4-BE49-F238E27FC236}">
              <a16:creationId xmlns:a16="http://schemas.microsoft.com/office/drawing/2014/main" id="{A47949A8-654F-48ED-8FC6-E35628E660F5}"/>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1030" name="shapetype_202" hidden="1">
          <a:extLst>
            <a:ext uri="{FF2B5EF4-FFF2-40B4-BE49-F238E27FC236}">
              <a16:creationId xmlns:a16="http://schemas.microsoft.com/office/drawing/2014/main" id="{4C8F30DA-B0FA-47AD-BD1E-86A29B1D7174}"/>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1028" name="shapetype_202" hidden="1">
          <a:extLst>
            <a:ext uri="{FF2B5EF4-FFF2-40B4-BE49-F238E27FC236}">
              <a16:creationId xmlns:a16="http://schemas.microsoft.com/office/drawing/2014/main" id="{EA5D2752-B735-49FE-B4C2-5E64CE7DD373}"/>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18</xdr:col>
      <xdr:colOff>236220</xdr:colOff>
      <xdr:row>43</xdr:row>
      <xdr:rowOff>15240</xdr:rowOff>
    </xdr:to>
    <xdr:sp macro="" textlink="">
      <xdr:nvSpPr>
        <xdr:cNvPr id="1026" name="shapetype_202" hidden="1">
          <a:extLst>
            <a:ext uri="{FF2B5EF4-FFF2-40B4-BE49-F238E27FC236}">
              <a16:creationId xmlns:a16="http://schemas.microsoft.com/office/drawing/2014/main" id="{6E5CE112-86E8-4053-B181-2EC033DDAFFC}"/>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12</xdr:col>
      <xdr:colOff>487680</xdr:colOff>
      <xdr:row>36</xdr:row>
      <xdr:rowOff>76200</xdr:rowOff>
    </xdr:to>
    <xdr:sp macro="" textlink="">
      <xdr:nvSpPr>
        <xdr:cNvPr id="5122" name="shapetype_202" hidden="1">
          <a:extLst>
            <a:ext uri="{FF2B5EF4-FFF2-40B4-BE49-F238E27FC236}">
              <a16:creationId xmlns:a16="http://schemas.microsoft.com/office/drawing/2014/main" id="{2C2A4ED9-1471-4FEE-9C83-16D1EBA08278}"/>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9</xdr:col>
      <xdr:colOff>403860</xdr:colOff>
      <xdr:row>38</xdr:row>
      <xdr:rowOff>160020</xdr:rowOff>
    </xdr:to>
    <xdr:sp macro="" textlink="">
      <xdr:nvSpPr>
        <xdr:cNvPr id="6146" name="shapetype_202" hidden="1">
          <a:extLst>
            <a:ext uri="{FF2B5EF4-FFF2-40B4-BE49-F238E27FC236}">
              <a16:creationId xmlns:a16="http://schemas.microsoft.com/office/drawing/2014/main" id="{4B99919E-A1D7-4E3E-AF38-4647A6B3E8B5}"/>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99060</xdr:colOff>
      <xdr:row>42</xdr:row>
      <xdr:rowOff>15240</xdr:rowOff>
    </xdr:to>
    <xdr:sp macro="" textlink="">
      <xdr:nvSpPr>
        <xdr:cNvPr id="7170" name="shapetype_202" hidden="1">
          <a:extLst>
            <a:ext uri="{FF2B5EF4-FFF2-40B4-BE49-F238E27FC236}">
              <a16:creationId xmlns:a16="http://schemas.microsoft.com/office/drawing/2014/main" id="{5DCF2AAF-7007-42CA-A29C-6E3D7CC437C3}"/>
            </a:ext>
          </a:extLst>
        </xdr:cNvPr>
        <xdr:cNvSpPr txBox="1">
          <a:spLocks noSelect="1" noChangeArrowheads="1"/>
        </xdr:cNvSpPr>
      </xdr:nvSpPr>
      <xdr:spPr bwMode="auto">
        <a:xfrm>
          <a:off x="0" y="0"/>
          <a:ext cx="7620000" cy="7620000"/>
        </a:xfrm>
        <a:prstGeom prst="rect">
          <a:avLst/>
        </a:prstGeom>
        <a:solidFill>
          <a:srgbClr val="FFFFFF"/>
        </a:solidFill>
        <a:ln w="9525">
          <a:solidFill>
            <a:srgbClr val="000000"/>
          </a:solidFill>
          <a:miter lim="800000"/>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21"/>
  <sheetViews>
    <sheetView topLeftCell="A16" zoomScaleNormal="100" workbookViewId="0">
      <selection activeCell="A22" sqref="A22"/>
    </sheetView>
  </sheetViews>
  <sheetFormatPr defaultRowHeight="12.75" x14ac:dyDescent="0.2"/>
  <cols>
    <col min="1" max="1" width="99.42578125"/>
    <col min="2" max="1025" width="8.7109375"/>
  </cols>
  <sheetData>
    <row r="1" spans="1:2" x14ac:dyDescent="0.2">
      <c r="A1" s="1" t="s">
        <v>0</v>
      </c>
    </row>
    <row r="2" spans="1:2" x14ac:dyDescent="0.2">
      <c r="A2" s="1" t="s">
        <v>1</v>
      </c>
    </row>
    <row r="3" spans="1:2" x14ac:dyDescent="0.2">
      <c r="A3" s="1" t="s">
        <v>2</v>
      </c>
    </row>
    <row r="4" spans="1:2" x14ac:dyDescent="0.2">
      <c r="A4" s="1" t="s">
        <v>3</v>
      </c>
    </row>
    <row r="5" spans="1:2" x14ac:dyDescent="0.2">
      <c r="A5" s="1" t="s">
        <v>4</v>
      </c>
    </row>
    <row r="6" spans="1:2" x14ac:dyDescent="0.2">
      <c r="A6" s="1" t="s">
        <v>5</v>
      </c>
    </row>
    <row r="7" spans="1:2" x14ac:dyDescent="0.2">
      <c r="A7" s="1" t="s">
        <v>6</v>
      </c>
    </row>
    <row r="8" spans="1:2" x14ac:dyDescent="0.2">
      <c r="A8" s="1" t="s">
        <v>7</v>
      </c>
    </row>
    <row r="9" spans="1:2" x14ac:dyDescent="0.2">
      <c r="A9" s="1" t="s">
        <v>8</v>
      </c>
    </row>
    <row r="10" spans="1:2" x14ac:dyDescent="0.2">
      <c r="A10" s="1"/>
    </row>
    <row r="11" spans="1:2" ht="87.75" customHeight="1" x14ac:dyDescent="0.2">
      <c r="A11" s="2" t="s">
        <v>9</v>
      </c>
      <c r="B11" t="s">
        <v>10</v>
      </c>
    </row>
    <row r="12" spans="1:2" ht="29.25" customHeight="1" x14ac:dyDescent="0.2">
      <c r="A12" s="2" t="s">
        <v>11</v>
      </c>
    </row>
    <row r="13" spans="1:2" ht="27.75" customHeight="1" x14ac:dyDescent="0.2">
      <c r="A13" s="2" t="s">
        <v>12</v>
      </c>
    </row>
    <row r="14" spans="1:2" ht="48" customHeight="1" x14ac:dyDescent="0.2">
      <c r="A14" s="2" t="s">
        <v>13</v>
      </c>
    </row>
    <row r="15" spans="1:2" ht="27.75" customHeight="1" x14ac:dyDescent="0.2">
      <c r="A15" s="2"/>
    </row>
    <row r="16" spans="1:2" ht="27.75" customHeight="1" x14ac:dyDescent="0.2">
      <c r="A16" s="2" t="s">
        <v>14</v>
      </c>
    </row>
    <row r="17" spans="1:1" ht="45" customHeight="1" x14ac:dyDescent="0.2">
      <c r="A17" s="2" t="s">
        <v>15</v>
      </c>
    </row>
    <row r="18" spans="1:1" ht="54" customHeight="1" x14ac:dyDescent="0.2">
      <c r="A18" s="2" t="s">
        <v>16</v>
      </c>
    </row>
    <row r="19" spans="1:1" ht="25.5" x14ac:dyDescent="0.2">
      <c r="A19" s="2" t="s">
        <v>17</v>
      </c>
    </row>
    <row r="20" spans="1:1" ht="50.25" customHeight="1" x14ac:dyDescent="0.2">
      <c r="A20" s="2" t="s">
        <v>18</v>
      </c>
    </row>
    <row r="21" spans="1:1" ht="51" x14ac:dyDescent="0.2">
      <c r="A21" s="2" t="s">
        <v>19</v>
      </c>
    </row>
  </sheetData>
  <conditionalFormatting sqref="G27:K27">
    <cfRule type="expression" dxfId="57" priority="2">
      <formula>AND(OR($C$10="ON",$C$10="on",$C$10="On"),LEN(TRIM($E27))&gt;0,$C27=1,$F27&lt;1)</formula>
    </cfRule>
    <cfRule type="expression" dxfId="56" priority="3">
      <formula>AND(OR($C$10="ON",$C$10="on",$C$10="On"),LEN(TRIM($E27))&gt;0,$C27=2,$F27&lt;1)</formula>
    </cfRule>
  </conditionalFormatting>
  <pageMargins left="0.7" right="0.7" top="0.75" bottom="0.75" header="0.51180555555555496" footer="0.51180555555555496"/>
  <pageSetup paperSize="0" scale="0" firstPageNumber="0" orientation="portrait" usePrinterDefaults="0" horizontalDpi="0" verticalDpi="0" copie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K1461"/>
  <sheetViews>
    <sheetView tabSelected="1" topLeftCell="AK1" zoomScaleNormal="100" workbookViewId="0">
      <pane ySplit="6840" topLeftCell="A1259"/>
      <selection activeCell="AP3" sqref="AP3"/>
      <selection pane="bottomLeft" activeCell="BC1444" sqref="BC1444:BD1463"/>
    </sheetView>
  </sheetViews>
  <sheetFormatPr defaultRowHeight="12.75" x14ac:dyDescent="0.2"/>
  <cols>
    <col min="1" max="1" width="8.7109375"/>
    <col min="2" max="2" width="29"/>
    <col min="3" max="5" width="8.7109375"/>
    <col min="6" max="6" width="8.85546875" customWidth="1"/>
    <col min="7" max="19" width="8.85546875" hidden="1" customWidth="1"/>
    <col min="20" max="20" width="8.85546875" customWidth="1"/>
    <col min="21" max="36" width="8.85546875" hidden="1" customWidth="1"/>
    <col min="37" max="37" width="8.85546875" customWidth="1"/>
    <col min="38" max="38" width="11.28515625" customWidth="1"/>
    <col min="39" max="39" width="10.28515625" style="30" customWidth="1"/>
    <col min="40" max="41" width="8.85546875" customWidth="1"/>
    <col min="42" max="42" width="10.28515625" customWidth="1"/>
    <col min="43" max="43" width="9.85546875" customWidth="1"/>
    <col min="44" max="44" width="10.85546875" customWidth="1"/>
    <col min="45" max="55" width="9.140625" customWidth="1"/>
    <col min="56" max="56" width="10.5703125" customWidth="1"/>
    <col min="57" max="57" width="10.42578125" customWidth="1"/>
    <col min="58" max="58" width="11" customWidth="1"/>
    <col min="59" max="59" width="11.28515625" customWidth="1"/>
    <col min="60" max="60" width="10.85546875" customWidth="1"/>
    <col min="61" max="62" width="9.85546875" customWidth="1"/>
    <col min="63" max="63" width="11.140625" customWidth="1"/>
    <col min="64" max="1023" width="8.7109375"/>
  </cols>
  <sheetData>
    <row r="1" spans="1:63" ht="51" x14ac:dyDescent="0.2">
      <c r="C1" s="3"/>
      <c r="D1" s="3"/>
      <c r="E1" s="3"/>
      <c r="AL1" s="30" t="s">
        <v>1397</v>
      </c>
      <c r="AM1" s="30" t="s">
        <v>1398</v>
      </c>
      <c r="AN1" t="s">
        <v>1391</v>
      </c>
      <c r="AO1" t="s">
        <v>1392</v>
      </c>
      <c r="AP1" s="30" t="s">
        <v>1394</v>
      </c>
      <c r="AQ1" s="30" t="s">
        <v>1395</v>
      </c>
      <c r="AR1" s="30" t="s">
        <v>1402</v>
      </c>
      <c r="AS1" s="30" t="s">
        <v>1403</v>
      </c>
      <c r="AT1" s="30" t="s">
        <v>1404</v>
      </c>
      <c r="AU1" s="30" t="s">
        <v>1405</v>
      </c>
      <c r="AV1" s="30" t="s">
        <v>1406</v>
      </c>
      <c r="AW1" s="30" t="s">
        <v>1407</v>
      </c>
      <c r="AX1" s="30" t="s">
        <v>1419</v>
      </c>
      <c r="AY1" s="30" t="s">
        <v>1408</v>
      </c>
      <c r="AZ1" s="30" t="s">
        <v>1409</v>
      </c>
      <c r="BA1" s="30" t="s">
        <v>1410</v>
      </c>
      <c r="BB1" s="30" t="s">
        <v>1411</v>
      </c>
      <c r="BC1" s="30" t="s">
        <v>1413</v>
      </c>
      <c r="BD1" s="30" t="s">
        <v>1412</v>
      </c>
      <c r="BE1" s="30" t="s">
        <v>1414</v>
      </c>
      <c r="BF1" s="30" t="s">
        <v>1415</v>
      </c>
      <c r="BG1" s="30" t="s">
        <v>1416</v>
      </c>
      <c r="BH1" s="30" t="s">
        <v>1417</v>
      </c>
      <c r="BI1" s="30" t="s">
        <v>1418</v>
      </c>
      <c r="BJ1" s="30"/>
      <c r="BK1" s="30"/>
    </row>
    <row r="2" spans="1:63" ht="25.5" x14ac:dyDescent="0.2">
      <c r="C2" s="3" t="s">
        <v>20</v>
      </c>
      <c r="D2" s="3"/>
      <c r="E2" s="3"/>
      <c r="AL2" s="10">
        <f ca="1">SUM(AY9:AY1436)</f>
        <v>95</v>
      </c>
      <c r="AM2" s="30">
        <f ca="1">SUM(BB8:BB1442)</f>
        <v>165</v>
      </c>
      <c r="AN2">
        <f ca="1">1-AL1449/253</f>
        <v>0.62450592885375489</v>
      </c>
      <c r="AO2">
        <f ca="1">1-AM1449/307</f>
        <v>0.46254071661237783</v>
      </c>
      <c r="AP2">
        <f ca="1">SUM(AP8:AP1442)</f>
        <v>36.111904761904761</v>
      </c>
      <c r="AQ2">
        <f ca="1">SUM(AQ8:AQ1442)</f>
        <v>74.122077922077921</v>
      </c>
      <c r="AR2" s="30" t="str">
        <f ca="1">"T1 "&amp;ROUND($AW75,2)&amp;"     T2 "&amp;ROUND($AX75,2)</f>
        <v>T1 3.29     T2 4.4</v>
      </c>
      <c r="AS2" s="30" t="str">
        <f ca="1">"T1 "&amp;ROUND($AW144,2)&amp;"      T2 "&amp;ROUND($AX144,2)</f>
        <v>T1 0      T2 3.36</v>
      </c>
      <c r="AT2" s="30" t="str">
        <f ca="1">"T1 "&amp;ROUND($AW201,2)&amp;"       T2 "&amp;ROUND($AX210,2)</f>
        <v>T1 1       T2 0</v>
      </c>
      <c r="AU2" s="30" t="str">
        <f ca="1">"T1 "&amp;ROUND($AW249,2)&amp;"       T2 "&amp;ROUND($AX249,2)</f>
        <v>T1 0       T2 3</v>
      </c>
      <c r="AV2" s="30" t="str">
        <f ca="1">"T1 "&amp;ROUND($AW313,2)&amp;"       T2 "&amp;ROUND($AX313,2)</f>
        <v>T1 2       T2 1</v>
      </c>
      <c r="AW2" s="30" t="str">
        <f ca="1">"T1 "&amp;ROUND($AW375,2)&amp;"       T2 "&amp;ROUND($AX375,2)</f>
        <v>T1 4       T2 4</v>
      </c>
      <c r="AX2" s="30" t="str">
        <f ca="1">"T1 "&amp;ROUND($AW496,2)&amp;"       T2 "&amp;ROUND($AX496,2)</f>
        <v>T1 3       T2 8</v>
      </c>
      <c r="AY2" s="30" t="str">
        <f ca="1">"T1 "&amp;ROUND($AW615,2)&amp;"      T2 "&amp;ROUND($AX615,2)</f>
        <v>T1 1      T2 2</v>
      </c>
      <c r="AZ2" s="30" t="str">
        <f ca="1">"T1 "&amp;ROUND($AW719,2)&amp;"       T2 "&amp;ROUND($AX719,2)</f>
        <v>T1 0       T2 10</v>
      </c>
      <c r="BA2" s="30" t="str">
        <f ca="1">"T1 "&amp;ROUND($AW763,2)&amp;"       T2 "&amp;ROUND($AX763,2)</f>
        <v>T1 0       T2 0</v>
      </c>
      <c r="BB2" s="30" t="str">
        <f ca="1">"T1 "&amp;ROUND($AW846,2)&amp;"     T2 "&amp;ROUND($AX846,2)</f>
        <v>T1 1.8     T2 1.36</v>
      </c>
      <c r="BC2" s="30" t="str">
        <f ca="1">"T1 "&amp;ROUND($AW876,2)&amp;"       T2 "&amp;ROUND($AX876,2)</f>
        <v>T1 0       T2 0</v>
      </c>
      <c r="BD2" s="30" t="str">
        <f ca="1">"T1 "&amp;ROUND($AW961,2)&amp;"     T2 "&amp;ROUND($AX961,2)</f>
        <v>T1 2.33     T2 7.94</v>
      </c>
      <c r="BE2" s="30" t="str">
        <f ca="1">"T1 "&amp;ROUND($AW1080,2)&amp;"         T2 "&amp;ROUND($AX1080,2)</f>
        <v>T1 0         T2 5.33</v>
      </c>
      <c r="BF2" s="30" t="str">
        <f ca="1">"T1 "&amp;ROUND($AW1127,2)&amp;"     T2 "&amp;ROUND($AX1127,2)</f>
        <v>T1 0     T2 0</v>
      </c>
      <c r="BG2" s="30" t="str">
        <f ca="1">"T1 "&amp;ROUND($AW1265,2)&amp;"          T2 "&amp;ROUND($AX1265,2)</f>
        <v>T1 0          T2 9.73</v>
      </c>
      <c r="BH2" s="30" t="str">
        <f ca="1">"T1 "&amp;ROUND($AW1340,2)&amp;"     T2 "&amp;ROUND($AX1340,2)</f>
        <v>T1 7.55     T2 9</v>
      </c>
      <c r="BI2" s="30" t="str">
        <f ca="1">"T1 "&amp;ROUND($AW1443,2)&amp;"     T2 "&amp;ROUND($AX1443,2)</f>
        <v>T1 10.14     T2 5</v>
      </c>
      <c r="BJ2" s="30"/>
      <c r="BK2" s="30"/>
    </row>
    <row r="3" spans="1:63" ht="227.25" x14ac:dyDescent="0.2">
      <c r="B3" s="2" t="s">
        <v>21</v>
      </c>
      <c r="C3" s="3"/>
      <c r="D3" s="3"/>
      <c r="E3" s="3"/>
      <c r="F3" s="4"/>
      <c r="G3" s="25" t="s">
        <v>1378</v>
      </c>
      <c r="H3" s="25" t="s">
        <v>1390</v>
      </c>
      <c r="I3" s="25" t="s">
        <v>1379</v>
      </c>
      <c r="J3" s="4" t="s">
        <v>1380</v>
      </c>
      <c r="K3" s="4" t="s">
        <v>1381</v>
      </c>
      <c r="L3" s="25" t="s">
        <v>1382</v>
      </c>
      <c r="M3" s="4" t="s">
        <v>1388</v>
      </c>
      <c r="N3" s="25" t="s">
        <v>1383</v>
      </c>
      <c r="O3" s="26" t="s">
        <v>1384</v>
      </c>
      <c r="P3" s="26" t="s">
        <v>1385</v>
      </c>
      <c r="Q3" s="25" t="s">
        <v>1386</v>
      </c>
      <c r="R3" s="27" t="s">
        <v>1387</v>
      </c>
      <c r="S3" s="4" t="s">
        <v>1389</v>
      </c>
      <c r="T3" s="5" t="s">
        <v>1396</v>
      </c>
      <c r="U3" s="5"/>
      <c r="V3" s="5"/>
      <c r="W3" s="5"/>
      <c r="X3" s="5"/>
      <c r="Y3" s="5"/>
      <c r="Z3" s="5"/>
      <c r="AA3" s="5"/>
      <c r="AB3" s="5"/>
      <c r="AC3" s="5"/>
      <c r="AD3" s="5"/>
      <c r="AE3" s="5"/>
      <c r="AF3" s="5"/>
      <c r="AG3" s="5"/>
      <c r="AH3" s="5"/>
      <c r="AI3" s="5"/>
      <c r="AJ3" s="5"/>
    </row>
    <row r="4" spans="1:63" s="10" customFormat="1" x14ac:dyDescent="0.2">
      <c r="B4" s="2"/>
      <c r="C4" s="3"/>
      <c r="D4" s="3"/>
      <c r="E4" s="3"/>
      <c r="F4" s="4"/>
      <c r="G4" s="25"/>
      <c r="H4" s="25"/>
      <c r="I4" s="25"/>
      <c r="J4" s="4"/>
      <c r="K4" s="4"/>
      <c r="L4" s="25"/>
      <c r="M4" s="4"/>
      <c r="N4" s="25"/>
      <c r="O4" s="26"/>
      <c r="P4" s="26"/>
      <c r="Q4" s="25"/>
      <c r="R4" s="27"/>
      <c r="S4" s="4"/>
      <c r="T4" s="5"/>
      <c r="U4" s="5"/>
      <c r="V4" s="5"/>
      <c r="W4" s="5"/>
      <c r="X4" s="5"/>
      <c r="Y4" s="5"/>
      <c r="Z4" s="5"/>
      <c r="AA4" s="5"/>
      <c r="AB4" s="5"/>
      <c r="AC4" s="5"/>
      <c r="AD4" s="5"/>
      <c r="AE4" s="5"/>
      <c r="AF4" s="5"/>
      <c r="AG4" s="5"/>
      <c r="AH4" s="5"/>
      <c r="AI4" s="5"/>
      <c r="AJ4" s="5"/>
      <c r="AM4" s="30"/>
    </row>
    <row r="5" spans="1:63" x14ac:dyDescent="0.2">
      <c r="A5" s="6" t="s">
        <v>22</v>
      </c>
      <c r="B5" s="6" t="s">
        <v>23</v>
      </c>
      <c r="C5" s="6" t="s">
        <v>24</v>
      </c>
      <c r="D5" s="6" t="s">
        <v>25</v>
      </c>
      <c r="E5" s="6" t="s">
        <v>26</v>
      </c>
      <c r="G5" s="10"/>
      <c r="H5" s="10"/>
      <c r="I5" s="10"/>
      <c r="J5" s="10"/>
      <c r="K5" s="10"/>
      <c r="L5" s="10"/>
      <c r="M5" s="10"/>
      <c r="N5" s="10"/>
      <c r="O5" s="10"/>
      <c r="P5" s="10"/>
      <c r="Q5" s="10"/>
      <c r="R5" s="24"/>
      <c r="S5" s="10"/>
    </row>
    <row r="6" spans="1:63" s="10" customFormat="1" x14ac:dyDescent="0.2">
      <c r="A6" s="6"/>
      <c r="B6" s="6"/>
      <c r="C6" s="6"/>
      <c r="D6" s="6"/>
      <c r="E6" s="6"/>
      <c r="R6" s="24"/>
      <c r="AM6" s="30"/>
    </row>
    <row r="7" spans="1:63" x14ac:dyDescent="0.2">
      <c r="A7" s="8" t="s">
        <v>27</v>
      </c>
      <c r="B7" s="8" t="s">
        <v>28</v>
      </c>
      <c r="C7" s="6">
        <v>2</v>
      </c>
      <c r="D7" s="6">
        <v>2</v>
      </c>
      <c r="E7" s="6"/>
      <c r="G7" s="10"/>
      <c r="H7" s="10"/>
      <c r="I7" s="10"/>
      <c r="J7" s="10"/>
      <c r="K7" s="10"/>
      <c r="L7" s="10"/>
      <c r="M7" s="10"/>
      <c r="N7" s="10"/>
      <c r="O7" s="10"/>
      <c r="P7" s="10"/>
      <c r="Q7" s="10"/>
      <c r="R7" s="24"/>
      <c r="S7" s="10"/>
    </row>
    <row r="8" spans="1:63" hidden="1" x14ac:dyDescent="0.2">
      <c r="A8" s="8" t="s">
        <v>27</v>
      </c>
      <c r="B8" s="8" t="s">
        <v>28</v>
      </c>
      <c r="C8" s="8">
        <v>1</v>
      </c>
      <c r="D8" s="9" t="s">
        <v>29</v>
      </c>
      <c r="E8" s="8">
        <v>1</v>
      </c>
      <c r="F8">
        <f t="shared" ref="F8:F19" si="0">COUNTA(G8:AJ8)</f>
        <v>2</v>
      </c>
      <c r="G8" s="10"/>
      <c r="H8" s="10"/>
      <c r="I8" s="10"/>
      <c r="J8" s="10"/>
      <c r="K8" s="10"/>
      <c r="L8" s="10"/>
      <c r="M8" s="10"/>
      <c r="N8" s="10"/>
      <c r="O8" s="10"/>
      <c r="P8" s="10"/>
      <c r="Q8" s="10" t="s">
        <v>1375</v>
      </c>
      <c r="R8" s="24"/>
      <c r="S8" s="10" t="s">
        <v>1376</v>
      </c>
      <c r="AL8" s="10">
        <f t="shared" ref="AL8:AL12" si="1">IF(COUNTA(G8:AJ8)=0,1,0)</f>
        <v>0</v>
      </c>
    </row>
    <row r="9" spans="1:63" hidden="1" x14ac:dyDescent="0.2">
      <c r="A9" s="8" t="s">
        <v>27</v>
      </c>
      <c r="B9" s="8" t="s">
        <v>28</v>
      </c>
      <c r="C9" s="8">
        <v>1</v>
      </c>
      <c r="D9" s="9" t="s">
        <v>30</v>
      </c>
      <c r="E9" s="8">
        <v>2</v>
      </c>
      <c r="F9">
        <f t="shared" si="0"/>
        <v>1</v>
      </c>
      <c r="G9" s="10"/>
      <c r="H9" s="10"/>
      <c r="I9" s="10"/>
      <c r="J9" s="10"/>
      <c r="K9" s="10"/>
      <c r="L9" s="10"/>
      <c r="M9" s="10"/>
      <c r="N9" s="10"/>
      <c r="O9" s="10"/>
      <c r="P9" s="10"/>
      <c r="Q9" s="10" t="s">
        <v>1375</v>
      </c>
      <c r="R9" s="24"/>
      <c r="S9" s="10"/>
      <c r="AL9" s="10">
        <f t="shared" si="1"/>
        <v>0</v>
      </c>
    </row>
    <row r="10" spans="1:63" hidden="1" x14ac:dyDescent="0.2">
      <c r="A10" s="8" t="s">
        <v>27</v>
      </c>
      <c r="B10" s="8" t="s">
        <v>28</v>
      </c>
      <c r="C10" s="8">
        <v>1</v>
      </c>
      <c r="D10" s="9" t="s">
        <v>31</v>
      </c>
      <c r="E10" s="8">
        <v>3</v>
      </c>
      <c r="F10">
        <f t="shared" si="0"/>
        <v>1</v>
      </c>
      <c r="G10" s="10"/>
      <c r="H10" s="10"/>
      <c r="I10" s="10"/>
      <c r="J10" s="10"/>
      <c r="K10" s="10"/>
      <c r="L10" s="10"/>
      <c r="M10" s="10"/>
      <c r="N10" s="10"/>
      <c r="O10" s="10"/>
      <c r="P10" s="10"/>
      <c r="Q10" s="10" t="s">
        <v>1375</v>
      </c>
      <c r="R10" s="24"/>
      <c r="S10" s="10"/>
      <c r="AL10" s="10">
        <f t="shared" si="1"/>
        <v>0</v>
      </c>
    </row>
    <row r="11" spans="1:63" hidden="1" x14ac:dyDescent="0.2">
      <c r="A11" s="8" t="s">
        <v>27</v>
      </c>
      <c r="B11" s="8" t="s">
        <v>28</v>
      </c>
      <c r="C11" s="8">
        <v>1</v>
      </c>
      <c r="D11" s="9" t="s">
        <v>29</v>
      </c>
      <c r="E11" s="8">
        <v>4</v>
      </c>
      <c r="F11">
        <f t="shared" si="0"/>
        <v>1</v>
      </c>
      <c r="G11" s="10"/>
      <c r="H11" s="10"/>
      <c r="I11" s="10"/>
      <c r="J11" s="10"/>
      <c r="K11" s="10"/>
      <c r="L11" s="10"/>
      <c r="M11" s="10"/>
      <c r="N11" s="10"/>
      <c r="O11" s="10"/>
      <c r="P11" s="10"/>
      <c r="Q11" s="10" t="s">
        <v>1375</v>
      </c>
      <c r="R11" s="24"/>
      <c r="S11" s="10"/>
      <c r="AL11" s="10">
        <f t="shared" si="1"/>
        <v>0</v>
      </c>
    </row>
    <row r="12" spans="1:63" hidden="1" x14ac:dyDescent="0.2">
      <c r="A12" s="8" t="s">
        <v>27</v>
      </c>
      <c r="B12" s="8" t="s">
        <v>28</v>
      </c>
      <c r="C12" s="8">
        <v>1</v>
      </c>
      <c r="D12" s="9" t="s">
        <v>29</v>
      </c>
      <c r="E12" s="8">
        <v>5</v>
      </c>
      <c r="F12">
        <f t="shared" si="0"/>
        <v>1</v>
      </c>
      <c r="G12" s="10"/>
      <c r="H12" s="10"/>
      <c r="I12" s="10"/>
      <c r="J12" s="10"/>
      <c r="K12" s="10"/>
      <c r="L12" s="10"/>
      <c r="M12" s="10"/>
      <c r="N12" s="10"/>
      <c r="O12" s="10"/>
      <c r="P12" s="10"/>
      <c r="Q12" s="10" t="s">
        <v>1375</v>
      </c>
      <c r="R12" s="24"/>
      <c r="S12" s="10"/>
      <c r="AL12" s="10">
        <f t="shared" si="1"/>
        <v>0</v>
      </c>
    </row>
    <row r="13" spans="1:63" x14ac:dyDescent="0.2">
      <c r="A13" s="8" t="s">
        <v>27</v>
      </c>
      <c r="B13" s="8" t="s">
        <v>28</v>
      </c>
      <c r="C13" s="8">
        <v>1</v>
      </c>
      <c r="D13" s="9" t="s">
        <v>30</v>
      </c>
      <c r="E13" s="8">
        <v>6</v>
      </c>
      <c r="F13">
        <f t="shared" si="0"/>
        <v>0</v>
      </c>
      <c r="G13" s="10"/>
      <c r="H13" s="10"/>
      <c r="I13" s="10"/>
      <c r="J13" s="10"/>
      <c r="K13" s="10"/>
      <c r="L13" s="10"/>
      <c r="M13" s="10"/>
      <c r="N13" s="10"/>
      <c r="O13" s="10"/>
      <c r="P13" s="10"/>
      <c r="Q13" s="10"/>
      <c r="R13" s="24"/>
      <c r="S13" s="10"/>
      <c r="AL13">
        <f>IF(COUNTA(G13:AJ13)=0,1,0)</f>
        <v>1</v>
      </c>
    </row>
    <row r="14" spans="1:63" hidden="1" x14ac:dyDescent="0.2">
      <c r="A14" s="8" t="s">
        <v>27</v>
      </c>
      <c r="B14" s="8" t="s">
        <v>28</v>
      </c>
      <c r="C14" s="8">
        <v>1</v>
      </c>
      <c r="D14" s="9" t="s">
        <v>29</v>
      </c>
      <c r="E14" s="8">
        <v>7</v>
      </c>
      <c r="F14">
        <f t="shared" si="0"/>
        <v>1</v>
      </c>
      <c r="G14" s="10"/>
      <c r="H14" s="10"/>
      <c r="I14" s="10"/>
      <c r="J14" s="10"/>
      <c r="K14" s="10"/>
      <c r="L14" s="10"/>
      <c r="M14" s="10"/>
      <c r="N14" s="10"/>
      <c r="O14" s="10"/>
      <c r="P14" s="10"/>
      <c r="Q14" s="10" t="s">
        <v>1375</v>
      </c>
      <c r="R14" s="24"/>
      <c r="S14" s="10"/>
      <c r="AL14" s="10">
        <f>IF(COUNTA(G14:AJ14)=0,1,0)</f>
        <v>0</v>
      </c>
    </row>
    <row r="15" spans="1:63" hidden="1" x14ac:dyDescent="0.2">
      <c r="A15" s="8" t="s">
        <v>27</v>
      </c>
      <c r="B15" s="8" t="s">
        <v>28</v>
      </c>
      <c r="C15" s="8">
        <v>2</v>
      </c>
      <c r="D15" s="9" t="s">
        <v>31</v>
      </c>
      <c r="E15" s="8">
        <v>8</v>
      </c>
      <c r="F15">
        <f t="shared" si="0"/>
        <v>1</v>
      </c>
      <c r="G15" s="10"/>
      <c r="H15" s="10"/>
      <c r="I15" s="10"/>
      <c r="J15" s="10"/>
      <c r="K15" s="10"/>
      <c r="L15" s="10"/>
      <c r="M15" s="10"/>
      <c r="N15" s="10"/>
      <c r="O15" s="10"/>
      <c r="P15" s="10"/>
      <c r="Q15" s="10" t="s">
        <v>1375</v>
      </c>
      <c r="R15" s="24"/>
      <c r="S15" s="10"/>
      <c r="AM15" s="30">
        <f>IF(COUNTA(I15:AJ15)=0,1,0)</f>
        <v>0</v>
      </c>
    </row>
    <row r="16" spans="1:63" x14ac:dyDescent="0.2">
      <c r="A16" s="8" t="s">
        <v>27</v>
      </c>
      <c r="B16" s="8" t="s">
        <v>28</v>
      </c>
      <c r="C16" s="8">
        <v>2</v>
      </c>
      <c r="D16" s="9" t="s">
        <v>31</v>
      </c>
      <c r="E16" s="8">
        <v>9</v>
      </c>
      <c r="F16">
        <f t="shared" si="0"/>
        <v>0</v>
      </c>
      <c r="G16" s="10"/>
      <c r="H16" s="10"/>
      <c r="I16" s="10"/>
      <c r="J16" s="10"/>
      <c r="K16" s="10"/>
      <c r="L16" s="10"/>
      <c r="M16" s="10"/>
      <c r="N16" s="10"/>
      <c r="O16" s="10"/>
      <c r="P16" s="10"/>
      <c r="Q16" s="10"/>
      <c r="R16" s="24"/>
      <c r="S16" s="10"/>
      <c r="AM16" s="30">
        <f t="shared" ref="AM16:AM19" si="2">IF(COUNTA(I16:AJ16)=0,1,0)</f>
        <v>1</v>
      </c>
    </row>
    <row r="17" spans="1:54" hidden="1" x14ac:dyDescent="0.2">
      <c r="A17" s="8" t="s">
        <v>27</v>
      </c>
      <c r="B17" s="8" t="s">
        <v>28</v>
      </c>
      <c r="C17" s="8">
        <v>2</v>
      </c>
      <c r="D17" s="9" t="s">
        <v>29</v>
      </c>
      <c r="E17" s="8">
        <v>10</v>
      </c>
      <c r="F17">
        <f t="shared" si="0"/>
        <v>1</v>
      </c>
      <c r="G17" s="10"/>
      <c r="H17" s="10"/>
      <c r="I17" s="10"/>
      <c r="J17" s="10"/>
      <c r="K17" s="10"/>
      <c r="L17" s="10"/>
      <c r="M17" s="10"/>
      <c r="N17" s="10"/>
      <c r="O17" s="10"/>
      <c r="P17" s="10"/>
      <c r="Q17" s="10" t="s">
        <v>1375</v>
      </c>
      <c r="R17" s="24"/>
      <c r="S17" s="10"/>
      <c r="AM17" s="30">
        <f t="shared" si="2"/>
        <v>0</v>
      </c>
    </row>
    <row r="18" spans="1:54" hidden="1" x14ac:dyDescent="0.2">
      <c r="A18" s="8" t="s">
        <v>27</v>
      </c>
      <c r="B18" s="8" t="s">
        <v>28</v>
      </c>
      <c r="C18" s="8">
        <v>2</v>
      </c>
      <c r="D18" s="9" t="s">
        <v>31</v>
      </c>
      <c r="E18" s="8">
        <v>11</v>
      </c>
      <c r="F18">
        <f t="shared" si="0"/>
        <v>1</v>
      </c>
      <c r="G18" s="10"/>
      <c r="H18" s="10"/>
      <c r="I18" s="10"/>
      <c r="J18" s="10"/>
      <c r="K18" s="10"/>
      <c r="L18" s="10"/>
      <c r="M18" s="10"/>
      <c r="N18" s="10"/>
      <c r="O18" s="10"/>
      <c r="P18" s="10"/>
      <c r="Q18" s="10" t="s">
        <v>1375</v>
      </c>
      <c r="R18" s="24"/>
      <c r="S18" s="10"/>
      <c r="AM18" s="30">
        <f t="shared" si="2"/>
        <v>0</v>
      </c>
    </row>
    <row r="19" spans="1:54" hidden="1" x14ac:dyDescent="0.2">
      <c r="A19" s="8" t="s">
        <v>27</v>
      </c>
      <c r="B19" s="8" t="s">
        <v>28</v>
      </c>
      <c r="C19" s="8">
        <v>2</v>
      </c>
      <c r="D19" s="9" t="s">
        <v>31</v>
      </c>
      <c r="E19" s="8">
        <v>12</v>
      </c>
      <c r="F19">
        <f t="shared" si="0"/>
        <v>1</v>
      </c>
      <c r="G19" s="10"/>
      <c r="H19" s="10"/>
      <c r="I19" s="10"/>
      <c r="J19" s="10"/>
      <c r="K19" s="10"/>
      <c r="L19" s="10"/>
      <c r="M19" s="10"/>
      <c r="N19" s="10"/>
      <c r="O19" s="10"/>
      <c r="P19" s="10"/>
      <c r="Q19" s="10" t="s">
        <v>1375</v>
      </c>
      <c r="R19" s="24"/>
      <c r="S19" s="10"/>
      <c r="AL19" s="10"/>
      <c r="AM19" s="30">
        <f t="shared" si="2"/>
        <v>0</v>
      </c>
      <c r="AN19" s="10"/>
      <c r="AO19" s="10"/>
      <c r="AP19" s="10"/>
      <c r="AQ19" s="10"/>
      <c r="AR19" s="10"/>
      <c r="AS19" s="10"/>
      <c r="AT19" s="10"/>
      <c r="AU19" s="10">
        <f ca="1">SUMIF(INDIRECT(INDIRECT(ADDRESS(ROW(),COLUMN()+3))&amp;":"&amp;INDIRECT(ADDRESS(ROW(),COLUMN()+5))),"1",INDIRECT(INDIRECT(ADDRESS(ROW(),COLUMN()+3))&amp;":"&amp;INDIRECT(ADDRESS(ROW(),COLUMN()+5))))</f>
        <v>7</v>
      </c>
      <c r="AV19" s="10">
        <f ca="1">SUMIF(INDIRECT(INDIRECT(ADDRESS(ROW(),COLUMN()+2))&amp;":"&amp;INDIRECT(ADDRESS(ROW(),COLUMN()+4))),2,INDIRECT(INDIRECT(ADDRESS(ROW(),COLUMN()+2))&amp;":"&amp;INDIRECT(ADDRESS(ROW(),COLUMN()+4))))/2</f>
        <v>5</v>
      </c>
      <c r="AW19" s="10">
        <f ca="1">IF(INDIRECT(ADDRESS(ROW(),COLUMN()-2))=0,1, (INDIRECT(ADDRESS(ROW(),COLUMN()-2))-INDIRECT(ADDRESS(ROW()+1,COLUMN()+2)))/INDIRECT(ADDRESS(ROW(),COLUMN()-2)))</f>
        <v>0.8571428571428571</v>
      </c>
      <c r="AX19" s="10" t="str">
        <f ca="1">ADDRESS(ROW()+1-INDIRECT(ADDRESS(ROW()+1,COLUMN()-4)),3)</f>
        <v>$C$8</v>
      </c>
      <c r="AY19" s="10"/>
      <c r="AZ19" s="10" t="str">
        <f>ADDRESS(ROW(),3)</f>
        <v>$C$19</v>
      </c>
      <c r="BA19" s="10">
        <f ca="1">IF( INDIRECT(ADDRESS(ROW(),COLUMN()-5))=0,1, (INDIRECT(ADDRESS(ROW(),COLUMN()-5))-INDIRECT(ADDRESS(ROW()+1,COLUMN()+1)))/INDIRECT(ADDRESS(ROW(),COLUMN()-5)))</f>
        <v>0.8</v>
      </c>
      <c r="BB19" s="10"/>
    </row>
    <row r="20" spans="1:54" x14ac:dyDescent="0.2">
      <c r="A20" s="8"/>
      <c r="B20" s="8"/>
      <c r="C20" s="8"/>
      <c r="D20" s="8"/>
      <c r="E20" s="8"/>
      <c r="G20" s="10"/>
      <c r="H20" s="10"/>
      <c r="I20" s="10"/>
      <c r="J20" s="10"/>
      <c r="K20" s="10"/>
      <c r="L20" s="10"/>
      <c r="M20" s="10"/>
      <c r="N20" s="10"/>
      <c r="O20" s="10"/>
      <c r="P20" s="10"/>
      <c r="Q20" s="10"/>
      <c r="R20" s="24"/>
      <c r="S20" s="10"/>
      <c r="AL20" s="10">
        <f ca="1">1-INDIRECT(ADDRESS(ROW()-1,COLUMN()+11))</f>
        <v>0.1428571428571429</v>
      </c>
      <c r="AM20" s="10">
        <f ca="1">1-INDIRECT(ADDRESS(ROW()-1,COLUMN()+14))</f>
        <v>0.19999999999999996</v>
      </c>
      <c r="AN20" s="10">
        <f ca="1">INDIRECT(ADDRESS(ROW()-1,COLUMN()+9))</f>
        <v>0.8571428571428571</v>
      </c>
      <c r="AO20" s="10">
        <f ca="1">INDIRECT(ADDRESS(ROW()-1,COLUMN()+12))</f>
        <v>0.8</v>
      </c>
      <c r="AP20" s="10">
        <f ca="1">(1-INDIRECT(ADDRESS(ROW(),COLUMN()-2)))*INDIRECT(ADDRESS(ROW(),COLUMN()+2))</f>
        <v>0.28571428571428581</v>
      </c>
      <c r="AQ20" s="10">
        <f ca="1">(1-INDIRECT(ADDRESS(ROW(),COLUMN()-2)))*INDIRECT(ADDRESS(ROW(),COLUMN()+2))</f>
        <v>0.39999999999999991</v>
      </c>
      <c r="AR20" s="10">
        <f ca="1">INDIRECT(ADDRESS(INDIRECT(ADDRESS(ROW(),COLUMN()+3))-INDIRECT(ADDRESS(ROW(),COLUMN()+2)),3))</f>
        <v>2</v>
      </c>
      <c r="AS20" s="10">
        <f ca="1">INDIRECT(ADDRESS(INDIRECT(ADDRESS(ROW(),COLUMN()+2))-INDIRECT(ADDRESS(ROW(),COLUMN()+1)),4))</f>
        <v>2</v>
      </c>
      <c r="AT20" s="10">
        <f ca="1">INDIRECT(ADDRESS(ROW()-1,5))</f>
        <v>12</v>
      </c>
      <c r="AU20" s="10">
        <f>ROW()-1</f>
        <v>19</v>
      </c>
      <c r="AV20" s="10">
        <f ca="1">ROW()-INDIRECT(ADDRESS(ROW(),COLUMN()-2))</f>
        <v>8</v>
      </c>
      <c r="AW20" s="10" t="str">
        <f>ADDRESS(ROW()-1,COLUMN()-11)</f>
        <v>$AL$19</v>
      </c>
      <c r="AX20" s="10" t="str">
        <f ca="1">ADDRESS(ROW() -INDIRECT(ADDRESS(ROW(),COLUMN()-4)),COLUMN()-12)</f>
        <v>$AL$8</v>
      </c>
      <c r="AY20" s="10">
        <f ca="1">SUMIF(INDIRECT(INDIRECT(ADDRESS(ROW(),COLUMN()-1))&amp;":"&amp;INDIRECT(ADDRESS(ROW(),COLUMN()-2))),1,INDIRECT(INDIRECT(ADDRESS(ROW(),COLUMN()-1))&amp;":"&amp;INDIRECT(ADDRESS(ROW(),COLUMN()-2))))</f>
        <v>1</v>
      </c>
      <c r="AZ20" s="10" t="str">
        <f>ADDRESS(ROW()-1,COLUMN()-13)</f>
        <v>$AM$19</v>
      </c>
      <c r="BA20" s="10" t="str">
        <f ca="1">ADDRESS(ROW() -INDIRECT(ADDRESS(ROW(),COLUMN()-7)),COLUMN()-14)</f>
        <v>$AM$8</v>
      </c>
      <c r="BB20" s="10">
        <f ca="1">SUM(INDIRECT(INDIRECT(ADDRESS(ROW(),COLUMN()-1))&amp;":"&amp;INDIRECT(ADDRESS(ROW(),COLUMN()-2))))</f>
        <v>1</v>
      </c>
    </row>
    <row r="21" spans="1:54" x14ac:dyDescent="0.2">
      <c r="A21" s="8" t="s">
        <v>27</v>
      </c>
      <c r="B21" s="8" t="s">
        <v>32</v>
      </c>
      <c r="C21" s="8">
        <v>5</v>
      </c>
      <c r="D21" s="8">
        <v>1</v>
      </c>
      <c r="E21" s="8"/>
      <c r="G21" s="10"/>
      <c r="H21" s="10"/>
      <c r="I21" s="10"/>
      <c r="J21" s="10"/>
      <c r="K21" s="10"/>
      <c r="L21" s="10"/>
      <c r="M21" s="10"/>
      <c r="N21" s="10"/>
      <c r="O21" s="10"/>
      <c r="P21" s="10"/>
      <c r="Q21" s="10"/>
      <c r="R21" s="24"/>
      <c r="S21" s="10"/>
    </row>
    <row r="22" spans="1:54" hidden="1" x14ac:dyDescent="0.2">
      <c r="A22" s="8" t="s">
        <v>27</v>
      </c>
      <c r="B22" s="8" t="s">
        <v>32</v>
      </c>
      <c r="C22" s="8">
        <v>1</v>
      </c>
      <c r="D22" s="9" t="s">
        <v>29</v>
      </c>
      <c r="E22" s="8">
        <v>1</v>
      </c>
      <c r="F22">
        <f t="shared" ref="F22:F31" si="3">COUNTA(G22:AJ22)</f>
        <v>2</v>
      </c>
      <c r="G22" s="10"/>
      <c r="H22" s="10"/>
      <c r="I22" s="10"/>
      <c r="J22" s="10"/>
      <c r="K22" s="10"/>
      <c r="L22" s="10"/>
      <c r="M22" s="10"/>
      <c r="N22" s="10"/>
      <c r="O22" s="10"/>
      <c r="P22" s="10"/>
      <c r="Q22" s="10" t="s">
        <v>1375</v>
      </c>
      <c r="R22" s="24"/>
      <c r="S22" s="10" t="s">
        <v>1376</v>
      </c>
      <c r="AL22" s="10">
        <f t="shared" ref="AL22:AL27" si="4">IF(COUNTA(G22:AJ22)=0,1,0)</f>
        <v>0</v>
      </c>
    </row>
    <row r="23" spans="1:54" hidden="1" x14ac:dyDescent="0.2">
      <c r="A23" s="8" t="s">
        <v>27</v>
      </c>
      <c r="B23" s="8" t="s">
        <v>32</v>
      </c>
      <c r="C23" s="8">
        <v>1</v>
      </c>
      <c r="D23" s="9" t="s">
        <v>30</v>
      </c>
      <c r="E23" s="8">
        <v>2</v>
      </c>
      <c r="F23">
        <f t="shared" si="3"/>
        <v>1</v>
      </c>
      <c r="G23" s="10"/>
      <c r="H23" s="10"/>
      <c r="I23" s="10"/>
      <c r="J23" s="10"/>
      <c r="K23" s="10"/>
      <c r="L23" s="10"/>
      <c r="M23" s="10"/>
      <c r="N23" s="10"/>
      <c r="O23" s="10"/>
      <c r="P23" s="10"/>
      <c r="Q23" s="10" t="s">
        <v>1375</v>
      </c>
      <c r="R23" s="24"/>
      <c r="S23" s="10"/>
      <c r="AL23" s="10">
        <f t="shared" si="4"/>
        <v>0</v>
      </c>
    </row>
    <row r="24" spans="1:54" hidden="1" x14ac:dyDescent="0.2">
      <c r="A24" s="8" t="s">
        <v>27</v>
      </c>
      <c r="B24" s="8" t="s">
        <v>32</v>
      </c>
      <c r="C24" s="8">
        <v>1</v>
      </c>
      <c r="D24" s="9" t="s">
        <v>31</v>
      </c>
      <c r="E24" s="8">
        <v>3</v>
      </c>
      <c r="F24">
        <f t="shared" si="3"/>
        <v>1</v>
      </c>
      <c r="G24" s="10"/>
      <c r="H24" s="10"/>
      <c r="I24" s="10"/>
      <c r="J24" s="10"/>
      <c r="K24" s="10"/>
      <c r="L24" s="10"/>
      <c r="M24" s="10"/>
      <c r="N24" s="10"/>
      <c r="O24" s="10"/>
      <c r="P24" s="10"/>
      <c r="Q24" s="10" t="s">
        <v>1375</v>
      </c>
      <c r="R24" s="24"/>
      <c r="S24" s="10"/>
      <c r="AL24" s="10">
        <f t="shared" si="4"/>
        <v>0</v>
      </c>
    </row>
    <row r="25" spans="1:54" hidden="1" x14ac:dyDescent="0.2">
      <c r="A25" s="8" t="s">
        <v>27</v>
      </c>
      <c r="B25" s="8" t="s">
        <v>32</v>
      </c>
      <c r="C25" s="8">
        <v>1</v>
      </c>
      <c r="D25" s="9" t="s">
        <v>31</v>
      </c>
      <c r="E25" s="8">
        <v>4</v>
      </c>
      <c r="F25">
        <f t="shared" si="3"/>
        <v>1</v>
      </c>
      <c r="G25" s="10"/>
      <c r="H25" s="10"/>
      <c r="I25" s="10"/>
      <c r="J25" s="10"/>
      <c r="K25" s="10"/>
      <c r="L25" s="10"/>
      <c r="M25" s="10"/>
      <c r="N25" s="10"/>
      <c r="O25" s="10"/>
      <c r="P25" s="10"/>
      <c r="Q25" s="10" t="s">
        <v>1375</v>
      </c>
      <c r="R25" s="24"/>
      <c r="S25" s="10"/>
      <c r="AL25" s="10">
        <f t="shared" si="4"/>
        <v>0</v>
      </c>
    </row>
    <row r="26" spans="1:54" hidden="1" x14ac:dyDescent="0.2">
      <c r="A26" s="8" t="s">
        <v>27</v>
      </c>
      <c r="B26" s="8" t="s">
        <v>32</v>
      </c>
      <c r="C26" s="8">
        <v>1</v>
      </c>
      <c r="D26" s="9" t="s">
        <v>31</v>
      </c>
      <c r="E26" s="8">
        <v>5</v>
      </c>
      <c r="F26">
        <f t="shared" si="3"/>
        <v>1</v>
      </c>
      <c r="G26" s="10"/>
      <c r="H26" s="10"/>
      <c r="I26" s="10"/>
      <c r="J26" s="10"/>
      <c r="K26" s="10"/>
      <c r="L26" s="10"/>
      <c r="M26" s="10"/>
      <c r="N26" s="10"/>
      <c r="O26" s="10"/>
      <c r="P26" s="10"/>
      <c r="Q26" s="10" t="s">
        <v>1375</v>
      </c>
      <c r="R26" s="24"/>
      <c r="S26" s="10"/>
      <c r="AL26" s="10">
        <f t="shared" si="4"/>
        <v>0</v>
      </c>
    </row>
    <row r="27" spans="1:54" hidden="1" x14ac:dyDescent="0.2">
      <c r="A27" s="8" t="s">
        <v>27</v>
      </c>
      <c r="B27" s="8" t="s">
        <v>32</v>
      </c>
      <c r="C27" s="8">
        <v>1</v>
      </c>
      <c r="D27" s="9" t="s">
        <v>30</v>
      </c>
      <c r="E27" s="8">
        <v>6</v>
      </c>
      <c r="F27">
        <f t="shared" si="3"/>
        <v>1</v>
      </c>
      <c r="G27" s="10"/>
      <c r="H27" s="10"/>
      <c r="I27" s="10"/>
      <c r="J27" s="10"/>
      <c r="K27" s="10"/>
      <c r="L27" s="10"/>
      <c r="M27" s="10"/>
      <c r="N27" s="10"/>
      <c r="O27" s="10"/>
      <c r="P27" s="10"/>
      <c r="Q27" s="10" t="s">
        <v>1375</v>
      </c>
      <c r="R27" s="24"/>
      <c r="S27" s="10"/>
      <c r="AL27" s="10">
        <f t="shared" si="4"/>
        <v>0</v>
      </c>
    </row>
    <row r="28" spans="1:54" x14ac:dyDescent="0.2">
      <c r="A28" s="8" t="s">
        <v>27</v>
      </c>
      <c r="B28" s="8" t="s">
        <v>32</v>
      </c>
      <c r="C28" s="8">
        <v>2</v>
      </c>
      <c r="D28" s="9" t="s">
        <v>29</v>
      </c>
      <c r="E28" s="8">
        <v>7</v>
      </c>
      <c r="F28">
        <f t="shared" si="3"/>
        <v>0</v>
      </c>
      <c r="G28" s="10"/>
      <c r="H28" s="10"/>
      <c r="I28" s="10"/>
      <c r="J28" s="10"/>
      <c r="K28" s="10"/>
      <c r="L28" s="10"/>
      <c r="M28" s="10"/>
      <c r="N28" s="10"/>
      <c r="O28" s="10"/>
      <c r="P28" s="10"/>
      <c r="Q28" s="10"/>
      <c r="R28" s="29"/>
      <c r="S28" s="10"/>
      <c r="AM28" s="30">
        <f t="shared" ref="AM28:AM31" si="5">IF(COUNTA(I28:AJ28)=0,1,0)</f>
        <v>1</v>
      </c>
    </row>
    <row r="29" spans="1:54" x14ac:dyDescent="0.2">
      <c r="A29" s="8" t="s">
        <v>27</v>
      </c>
      <c r="B29" s="8" t="s">
        <v>32</v>
      </c>
      <c r="C29" s="8">
        <v>2</v>
      </c>
      <c r="D29" s="9" t="s">
        <v>31</v>
      </c>
      <c r="E29" s="8">
        <v>8</v>
      </c>
      <c r="F29">
        <f t="shared" si="3"/>
        <v>0</v>
      </c>
      <c r="G29" s="10"/>
      <c r="H29" s="10"/>
      <c r="I29" s="10"/>
      <c r="J29" s="10"/>
      <c r="K29" s="10"/>
      <c r="L29" s="10"/>
      <c r="M29" s="10"/>
      <c r="N29" s="10"/>
      <c r="O29" s="10"/>
      <c r="P29" s="10"/>
      <c r="Q29" s="10"/>
      <c r="R29" s="24"/>
      <c r="S29" s="10"/>
      <c r="AM29" s="30">
        <f t="shared" si="5"/>
        <v>1</v>
      </c>
    </row>
    <row r="30" spans="1:54" x14ac:dyDescent="0.2">
      <c r="A30" s="8" t="s">
        <v>27</v>
      </c>
      <c r="B30" s="8" t="s">
        <v>32</v>
      </c>
      <c r="C30" s="8">
        <v>2</v>
      </c>
      <c r="D30" s="9" t="s">
        <v>30</v>
      </c>
      <c r="E30" s="8">
        <v>9</v>
      </c>
      <c r="F30">
        <f t="shared" si="3"/>
        <v>0</v>
      </c>
      <c r="G30" s="10"/>
      <c r="H30" s="10"/>
      <c r="I30" s="10"/>
      <c r="J30" s="10"/>
      <c r="K30" s="10"/>
      <c r="L30" s="10"/>
      <c r="M30" s="10"/>
      <c r="N30" s="10"/>
      <c r="O30" s="10"/>
      <c r="P30" s="10"/>
      <c r="Q30" s="10"/>
      <c r="R30" s="24"/>
      <c r="S30" s="10"/>
      <c r="AM30" s="30">
        <f t="shared" si="5"/>
        <v>1</v>
      </c>
    </row>
    <row r="31" spans="1:54" x14ac:dyDescent="0.2">
      <c r="A31" s="8" t="s">
        <v>27</v>
      </c>
      <c r="B31" s="8" t="s">
        <v>32</v>
      </c>
      <c r="C31" s="8">
        <v>2</v>
      </c>
      <c r="D31" s="9" t="s">
        <v>29</v>
      </c>
      <c r="E31" s="8">
        <v>10</v>
      </c>
      <c r="F31">
        <f t="shared" si="3"/>
        <v>0</v>
      </c>
      <c r="G31" s="10"/>
      <c r="H31" s="10"/>
      <c r="I31" s="10"/>
      <c r="J31" s="10"/>
      <c r="K31" s="10"/>
      <c r="L31" s="10"/>
      <c r="M31" s="10"/>
      <c r="N31" s="10"/>
      <c r="O31" s="10"/>
      <c r="P31" s="10"/>
      <c r="Q31" s="10"/>
      <c r="R31" s="24"/>
      <c r="S31" s="10"/>
      <c r="AL31" s="10"/>
      <c r="AM31" s="30">
        <f t="shared" si="5"/>
        <v>1</v>
      </c>
      <c r="AN31" s="10"/>
      <c r="AO31" s="10"/>
      <c r="AP31" s="10"/>
      <c r="AQ31" s="10"/>
      <c r="AR31" s="10"/>
      <c r="AS31" s="10"/>
      <c r="AT31" s="10"/>
      <c r="AU31" s="10">
        <f ca="1">SUMIF(INDIRECT(INDIRECT(ADDRESS(ROW(),COLUMN()+3))&amp;":"&amp;INDIRECT(ADDRESS(ROW(),COLUMN()+5))),"1",INDIRECT(INDIRECT(ADDRESS(ROW(),COLUMN()+3))&amp;":"&amp;INDIRECT(ADDRESS(ROW(),COLUMN()+5))))</f>
        <v>6</v>
      </c>
      <c r="AV31" s="10">
        <f ca="1">SUMIF(INDIRECT(INDIRECT(ADDRESS(ROW(),COLUMN()+2))&amp;":"&amp;INDIRECT(ADDRESS(ROW(),COLUMN()+4))),2,INDIRECT(INDIRECT(ADDRESS(ROW(),COLUMN()+2))&amp;":"&amp;INDIRECT(ADDRESS(ROW(),COLUMN()+4))))/2</f>
        <v>4</v>
      </c>
      <c r="AW31" s="10">
        <f ca="1">IF(INDIRECT(ADDRESS(ROW(),COLUMN()-2))=0,1, (INDIRECT(ADDRESS(ROW(),COLUMN()-2))-INDIRECT(ADDRESS(ROW()+1,COLUMN()+2)))/INDIRECT(ADDRESS(ROW(),COLUMN()-2)))</f>
        <v>1</v>
      </c>
      <c r="AX31" s="10" t="str">
        <f ca="1">ADDRESS(ROW()+1-INDIRECT(ADDRESS(ROW()+1,COLUMN()-4)),3)</f>
        <v>$C$22</v>
      </c>
      <c r="AY31" s="10"/>
      <c r="AZ31" s="10" t="str">
        <f>ADDRESS(ROW(),3)</f>
        <v>$C$31</v>
      </c>
      <c r="BA31" s="10">
        <f ca="1">IF( INDIRECT(ADDRESS(ROW(),COLUMN()-5))=0,1, (INDIRECT(ADDRESS(ROW(),COLUMN()-5))-INDIRECT(ADDRESS(ROW()+1,COLUMN()+1)))/INDIRECT(ADDRESS(ROW(),COLUMN()-5)))</f>
        <v>0</v>
      </c>
      <c r="BB31" s="10"/>
    </row>
    <row r="32" spans="1:54" x14ac:dyDescent="0.2">
      <c r="A32" s="8"/>
      <c r="B32" s="8"/>
      <c r="C32" s="8"/>
      <c r="D32" s="8"/>
      <c r="E32" s="8"/>
      <c r="G32" s="10"/>
      <c r="H32" s="10"/>
      <c r="I32" s="10"/>
      <c r="J32" s="10"/>
      <c r="K32" s="10"/>
      <c r="L32" s="10"/>
      <c r="M32" s="10"/>
      <c r="N32" s="10"/>
      <c r="O32" s="10"/>
      <c r="P32" s="10"/>
      <c r="Q32" s="10"/>
      <c r="R32" s="24"/>
      <c r="S32" s="10"/>
      <c r="AL32" s="10">
        <f ca="1">1-INDIRECT(ADDRESS(ROW()-1,COLUMN()+11))</f>
        <v>0</v>
      </c>
      <c r="AM32" s="10">
        <f ca="1">1-INDIRECT(ADDRESS(ROW()-1,COLUMN()+14))</f>
        <v>1</v>
      </c>
      <c r="AN32" s="10">
        <f ca="1">INDIRECT(ADDRESS(ROW()-1,COLUMN()+9))</f>
        <v>1</v>
      </c>
      <c r="AO32" s="10">
        <f ca="1">INDIRECT(ADDRESS(ROW()-1,COLUMN()+12))</f>
        <v>0</v>
      </c>
      <c r="AP32" s="10">
        <f ca="1">(1-INDIRECT(ADDRESS(ROW(),COLUMN()-2)))*INDIRECT(ADDRESS(ROW(),COLUMN()+2))</f>
        <v>0</v>
      </c>
      <c r="AQ32" s="10">
        <f ca="1">(1-INDIRECT(ADDRESS(ROW(),COLUMN()-2)))*INDIRECT(ADDRESS(ROW(),COLUMN()+2))</f>
        <v>1</v>
      </c>
      <c r="AR32" s="10">
        <f ca="1">INDIRECT(ADDRESS(INDIRECT(ADDRESS(ROW(),COLUMN()+3))-INDIRECT(ADDRESS(ROW(),COLUMN()+2)),3))</f>
        <v>5</v>
      </c>
      <c r="AS32" s="10">
        <f ca="1">INDIRECT(ADDRESS(INDIRECT(ADDRESS(ROW(),COLUMN()+2))-INDIRECT(ADDRESS(ROW(),COLUMN()+1)),4))</f>
        <v>1</v>
      </c>
      <c r="AT32" s="10">
        <f ca="1">INDIRECT(ADDRESS(ROW()-1,5))</f>
        <v>10</v>
      </c>
      <c r="AU32" s="10">
        <f>ROW()-1</f>
        <v>31</v>
      </c>
      <c r="AV32" s="10">
        <f ca="1">ROW()-INDIRECT(ADDRESS(ROW(),COLUMN()-2))</f>
        <v>22</v>
      </c>
      <c r="AW32" s="10" t="str">
        <f>ADDRESS(ROW()-1,COLUMN()-11)</f>
        <v>$AL$31</v>
      </c>
      <c r="AX32" s="10" t="str">
        <f ca="1">ADDRESS(ROW() -INDIRECT(ADDRESS(ROW(),COLUMN()-4)),COLUMN()-12)</f>
        <v>$AL$22</v>
      </c>
      <c r="AY32" s="10">
        <f ca="1">SUMIF(INDIRECT(INDIRECT(ADDRESS(ROW(),COLUMN()-1))&amp;":"&amp;INDIRECT(ADDRESS(ROW(),COLUMN()-2))),1,INDIRECT(INDIRECT(ADDRESS(ROW(),COLUMN()-1))&amp;":"&amp;INDIRECT(ADDRESS(ROW(),COLUMN()-2))))</f>
        <v>0</v>
      </c>
      <c r="AZ32" s="10" t="str">
        <f>ADDRESS(ROW()-1,COLUMN()-13)</f>
        <v>$AM$31</v>
      </c>
      <c r="BA32" s="10" t="str">
        <f ca="1">ADDRESS(ROW() -INDIRECT(ADDRESS(ROW(),COLUMN()-7)),COLUMN()-14)</f>
        <v>$AM$22</v>
      </c>
      <c r="BB32" s="10">
        <f ca="1">SUM(INDIRECT(INDIRECT(ADDRESS(ROW(),COLUMN()-1))&amp;":"&amp;INDIRECT(ADDRESS(ROW(),COLUMN()-2))))</f>
        <v>4</v>
      </c>
    </row>
    <row r="33" spans="1:54" x14ac:dyDescent="0.2">
      <c r="A33" s="8" t="s">
        <v>27</v>
      </c>
      <c r="B33" s="8" t="s">
        <v>33</v>
      </c>
      <c r="C33" s="8">
        <v>9</v>
      </c>
      <c r="D33" s="8">
        <v>3</v>
      </c>
      <c r="E33" s="8"/>
      <c r="G33" s="10"/>
      <c r="H33" s="10"/>
      <c r="I33" s="10"/>
      <c r="J33" s="10"/>
      <c r="K33" s="10"/>
      <c r="L33" s="10"/>
      <c r="M33" s="10"/>
      <c r="N33" s="10"/>
      <c r="O33" s="10"/>
      <c r="P33" s="10"/>
      <c r="Q33" s="10"/>
      <c r="R33" s="24"/>
      <c r="S33" s="10"/>
    </row>
    <row r="34" spans="1:54" hidden="1" x14ac:dyDescent="0.2">
      <c r="A34" s="8" t="s">
        <v>27</v>
      </c>
      <c r="B34" s="8" t="s">
        <v>33</v>
      </c>
      <c r="C34" s="8">
        <v>1</v>
      </c>
      <c r="D34" s="9" t="s">
        <v>31</v>
      </c>
      <c r="E34" s="8">
        <v>1</v>
      </c>
      <c r="F34">
        <f t="shared" ref="F34:F45" si="6">COUNTA(G34:AJ34)</f>
        <v>1</v>
      </c>
      <c r="G34" s="10"/>
      <c r="H34" s="10"/>
      <c r="I34" s="10"/>
      <c r="J34" s="10"/>
      <c r="K34" s="10"/>
      <c r="L34" s="10"/>
      <c r="M34" s="10"/>
      <c r="N34" s="10"/>
      <c r="O34" s="10"/>
      <c r="P34" s="10"/>
      <c r="Q34" s="10"/>
      <c r="R34" s="24"/>
      <c r="S34" s="10" t="s">
        <v>1376</v>
      </c>
      <c r="AL34" s="10">
        <f t="shared" ref="AL34:AL41" si="7">IF(COUNTA(G34:AJ34)=0,1,0)</f>
        <v>0</v>
      </c>
    </row>
    <row r="35" spans="1:54" hidden="1" x14ac:dyDescent="0.2">
      <c r="A35" s="8" t="s">
        <v>27</v>
      </c>
      <c r="B35" s="8" t="s">
        <v>33</v>
      </c>
      <c r="C35" s="8">
        <v>1</v>
      </c>
      <c r="D35" s="9" t="s">
        <v>30</v>
      </c>
      <c r="E35" s="8">
        <v>2</v>
      </c>
      <c r="F35">
        <f t="shared" si="6"/>
        <v>2</v>
      </c>
      <c r="G35" s="10"/>
      <c r="H35" s="10"/>
      <c r="I35" s="10"/>
      <c r="J35" s="10"/>
      <c r="K35" s="10"/>
      <c r="L35" s="10"/>
      <c r="M35" s="10"/>
      <c r="N35" s="10"/>
      <c r="O35" s="10"/>
      <c r="P35" s="10"/>
      <c r="Q35" s="10" t="s">
        <v>1375</v>
      </c>
      <c r="R35" s="24"/>
      <c r="S35" s="10" t="s">
        <v>1376</v>
      </c>
      <c r="AL35" s="10">
        <f t="shared" si="7"/>
        <v>0</v>
      </c>
    </row>
    <row r="36" spans="1:54" hidden="1" x14ac:dyDescent="0.2">
      <c r="A36" s="8" t="s">
        <v>27</v>
      </c>
      <c r="B36" s="8" t="s">
        <v>33</v>
      </c>
      <c r="C36" s="8">
        <v>1</v>
      </c>
      <c r="D36" s="9" t="s">
        <v>31</v>
      </c>
      <c r="E36" s="8">
        <v>3</v>
      </c>
      <c r="F36">
        <f t="shared" si="6"/>
        <v>2</v>
      </c>
      <c r="G36" s="10"/>
      <c r="H36" s="10"/>
      <c r="I36" s="10"/>
      <c r="J36" s="10"/>
      <c r="K36" s="10"/>
      <c r="L36" s="10"/>
      <c r="M36" s="10"/>
      <c r="N36" s="10"/>
      <c r="O36" s="10"/>
      <c r="P36" s="10"/>
      <c r="Q36" s="10" t="s">
        <v>1375</v>
      </c>
      <c r="R36" s="24"/>
      <c r="S36" s="10" t="s">
        <v>1376</v>
      </c>
      <c r="AL36" s="10">
        <f t="shared" si="7"/>
        <v>0</v>
      </c>
    </row>
    <row r="37" spans="1:54" hidden="1" x14ac:dyDescent="0.2">
      <c r="A37" s="8" t="s">
        <v>27</v>
      </c>
      <c r="B37" s="8" t="s">
        <v>33</v>
      </c>
      <c r="C37" s="8">
        <v>1</v>
      </c>
      <c r="D37" s="9" t="s">
        <v>29</v>
      </c>
      <c r="E37" s="8">
        <v>4</v>
      </c>
      <c r="F37">
        <f t="shared" si="6"/>
        <v>2</v>
      </c>
      <c r="G37" s="10"/>
      <c r="H37" s="10"/>
      <c r="I37" s="10"/>
      <c r="J37" s="10"/>
      <c r="K37" s="10"/>
      <c r="L37" s="10"/>
      <c r="M37" s="10"/>
      <c r="N37" s="10"/>
      <c r="O37" s="10"/>
      <c r="P37" s="10"/>
      <c r="Q37" s="10" t="s">
        <v>1375</v>
      </c>
      <c r="R37" s="24"/>
      <c r="S37" s="10" t="s">
        <v>1376</v>
      </c>
      <c r="AL37" s="10">
        <f t="shared" si="7"/>
        <v>0</v>
      </c>
    </row>
    <row r="38" spans="1:54" hidden="1" x14ac:dyDescent="0.2">
      <c r="A38" s="8" t="s">
        <v>27</v>
      </c>
      <c r="B38" s="8" t="s">
        <v>33</v>
      </c>
      <c r="C38" s="8">
        <v>1</v>
      </c>
      <c r="D38" s="9" t="s">
        <v>29</v>
      </c>
      <c r="E38" s="8">
        <v>5</v>
      </c>
      <c r="F38">
        <f t="shared" si="6"/>
        <v>1</v>
      </c>
      <c r="G38" s="10"/>
      <c r="H38" s="10"/>
      <c r="I38" s="10"/>
      <c r="J38" s="10"/>
      <c r="K38" s="10"/>
      <c r="L38" s="10"/>
      <c r="M38" s="10"/>
      <c r="N38" s="10"/>
      <c r="O38" s="10"/>
      <c r="P38" s="10"/>
      <c r="Q38" s="10" t="s">
        <v>1375</v>
      </c>
      <c r="R38" s="24"/>
      <c r="S38" s="10"/>
      <c r="AL38" s="10">
        <f t="shared" si="7"/>
        <v>0</v>
      </c>
    </row>
    <row r="39" spans="1:54" hidden="1" x14ac:dyDescent="0.2">
      <c r="A39" s="8" t="s">
        <v>27</v>
      </c>
      <c r="B39" s="8" t="s">
        <v>33</v>
      </c>
      <c r="C39" s="8">
        <v>1</v>
      </c>
      <c r="D39" s="9" t="s">
        <v>29</v>
      </c>
      <c r="E39" s="8">
        <v>6</v>
      </c>
      <c r="F39">
        <f t="shared" si="6"/>
        <v>1</v>
      </c>
      <c r="G39" s="10"/>
      <c r="H39" s="10"/>
      <c r="I39" s="10"/>
      <c r="J39" s="10"/>
      <c r="K39" s="10"/>
      <c r="L39" s="10"/>
      <c r="M39" s="10"/>
      <c r="N39" s="10"/>
      <c r="O39" s="10"/>
      <c r="P39" s="10"/>
      <c r="Q39" s="10" t="s">
        <v>1375</v>
      </c>
      <c r="R39" s="24"/>
      <c r="S39" s="10"/>
      <c r="AL39" s="10">
        <f t="shared" si="7"/>
        <v>0</v>
      </c>
    </row>
    <row r="40" spans="1:54" hidden="1" x14ac:dyDescent="0.2">
      <c r="A40" s="8" t="s">
        <v>27</v>
      </c>
      <c r="B40" s="8" t="s">
        <v>33</v>
      </c>
      <c r="C40" s="8">
        <v>1</v>
      </c>
      <c r="D40" s="9" t="s">
        <v>29</v>
      </c>
      <c r="E40" s="8">
        <v>7</v>
      </c>
      <c r="F40">
        <f t="shared" si="6"/>
        <v>1</v>
      </c>
      <c r="G40" s="10"/>
      <c r="H40" s="10"/>
      <c r="I40" s="10"/>
      <c r="J40" s="10"/>
      <c r="K40" s="10"/>
      <c r="L40" s="10"/>
      <c r="M40" s="10"/>
      <c r="N40" s="10"/>
      <c r="O40" s="10"/>
      <c r="P40" s="10"/>
      <c r="Q40" s="10" t="s">
        <v>1375</v>
      </c>
      <c r="R40" s="24"/>
      <c r="S40" s="10"/>
      <c r="AL40" s="10">
        <f t="shared" si="7"/>
        <v>0</v>
      </c>
    </row>
    <row r="41" spans="1:54" hidden="1" x14ac:dyDescent="0.2">
      <c r="A41" s="8" t="s">
        <v>27</v>
      </c>
      <c r="B41" s="8" t="s">
        <v>33</v>
      </c>
      <c r="C41" s="8">
        <v>1</v>
      </c>
      <c r="D41" s="9" t="s">
        <v>31</v>
      </c>
      <c r="E41" s="8">
        <v>8</v>
      </c>
      <c r="F41">
        <f t="shared" si="6"/>
        <v>1</v>
      </c>
      <c r="G41" s="10"/>
      <c r="H41" s="10"/>
      <c r="I41" s="10"/>
      <c r="J41" s="10"/>
      <c r="K41" s="10"/>
      <c r="L41" s="10"/>
      <c r="M41" s="10"/>
      <c r="N41" s="10"/>
      <c r="O41" s="10"/>
      <c r="P41" s="10"/>
      <c r="Q41" s="10" t="s">
        <v>1375</v>
      </c>
      <c r="R41" s="24"/>
      <c r="S41" s="10"/>
      <c r="AL41" s="10">
        <f t="shared" si="7"/>
        <v>0</v>
      </c>
    </row>
    <row r="42" spans="1:54" hidden="1" x14ac:dyDescent="0.2">
      <c r="A42" s="8" t="s">
        <v>27</v>
      </c>
      <c r="B42" s="8" t="s">
        <v>33</v>
      </c>
      <c r="C42" s="8">
        <v>2</v>
      </c>
      <c r="D42" s="9" t="s">
        <v>30</v>
      </c>
      <c r="E42" s="8">
        <v>9</v>
      </c>
      <c r="F42">
        <f t="shared" si="6"/>
        <v>1</v>
      </c>
      <c r="G42" s="10"/>
      <c r="H42" s="10"/>
      <c r="I42" s="10"/>
      <c r="J42" s="10"/>
      <c r="K42" s="10"/>
      <c r="L42" s="10"/>
      <c r="M42" s="10"/>
      <c r="N42" s="10"/>
      <c r="O42" s="10"/>
      <c r="P42" s="10"/>
      <c r="Q42" s="10" t="s">
        <v>1375</v>
      </c>
      <c r="R42" s="24"/>
      <c r="S42" s="10"/>
      <c r="AM42" s="30">
        <f t="shared" ref="AM42:AM45" si="8">IF(COUNTA(I42:AJ42)=0,1,0)</f>
        <v>0</v>
      </c>
    </row>
    <row r="43" spans="1:54" hidden="1" x14ac:dyDescent="0.2">
      <c r="A43" s="8" t="s">
        <v>27</v>
      </c>
      <c r="B43" s="8" t="s">
        <v>33</v>
      </c>
      <c r="C43" s="8">
        <v>2</v>
      </c>
      <c r="D43" s="9" t="s">
        <v>29</v>
      </c>
      <c r="E43" s="8">
        <v>10</v>
      </c>
      <c r="F43">
        <f t="shared" si="6"/>
        <v>1</v>
      </c>
      <c r="G43" s="10"/>
      <c r="H43" s="10"/>
      <c r="I43" s="10"/>
      <c r="J43" s="10"/>
      <c r="K43" s="10"/>
      <c r="L43" s="10"/>
      <c r="M43" s="10"/>
      <c r="N43" s="10"/>
      <c r="O43" s="10"/>
      <c r="P43" s="10"/>
      <c r="Q43" s="10" t="s">
        <v>1375</v>
      </c>
      <c r="R43" s="24"/>
      <c r="S43" s="10"/>
      <c r="AM43" s="30">
        <f t="shared" si="8"/>
        <v>0</v>
      </c>
    </row>
    <row r="44" spans="1:54" hidden="1" x14ac:dyDescent="0.2">
      <c r="A44" s="8" t="s">
        <v>27</v>
      </c>
      <c r="B44" s="8" t="s">
        <v>33</v>
      </c>
      <c r="C44" s="8">
        <v>2</v>
      </c>
      <c r="D44" s="9" t="s">
        <v>31</v>
      </c>
      <c r="E44" s="8">
        <v>11</v>
      </c>
      <c r="F44">
        <f t="shared" si="6"/>
        <v>1</v>
      </c>
      <c r="G44" s="10"/>
      <c r="H44" s="10"/>
      <c r="I44" s="10"/>
      <c r="J44" s="10"/>
      <c r="K44" s="10"/>
      <c r="L44" s="10"/>
      <c r="M44" s="10"/>
      <c r="N44" s="10"/>
      <c r="O44" s="10"/>
      <c r="P44" s="10"/>
      <c r="Q44" s="10" t="s">
        <v>1375</v>
      </c>
      <c r="R44" s="24"/>
      <c r="S44" s="10"/>
      <c r="AM44" s="30">
        <f t="shared" si="8"/>
        <v>0</v>
      </c>
    </row>
    <row r="45" spans="1:54" hidden="1" x14ac:dyDescent="0.2">
      <c r="A45" s="8" t="s">
        <v>27</v>
      </c>
      <c r="B45" s="8" t="s">
        <v>33</v>
      </c>
      <c r="C45" s="8">
        <v>2</v>
      </c>
      <c r="D45" s="9" t="s">
        <v>31</v>
      </c>
      <c r="E45" s="8">
        <v>12</v>
      </c>
      <c r="F45">
        <f t="shared" si="6"/>
        <v>1</v>
      </c>
      <c r="G45" s="10"/>
      <c r="H45" s="10"/>
      <c r="I45" s="10"/>
      <c r="J45" s="10"/>
      <c r="K45" s="10"/>
      <c r="L45" s="10"/>
      <c r="M45" s="10"/>
      <c r="N45" s="10"/>
      <c r="O45" s="10"/>
      <c r="P45" s="10"/>
      <c r="Q45" s="10" t="s">
        <v>1375</v>
      </c>
      <c r="R45" s="24"/>
      <c r="S45" s="10"/>
      <c r="AL45" s="10"/>
      <c r="AM45" s="30">
        <f t="shared" si="8"/>
        <v>0</v>
      </c>
      <c r="AN45" s="10"/>
      <c r="AO45" s="10"/>
      <c r="AP45" s="10"/>
      <c r="AQ45" s="10"/>
      <c r="AR45" s="10"/>
      <c r="AS45" s="10"/>
      <c r="AT45" s="10"/>
      <c r="AU45" s="10">
        <f ca="1">SUMIF(INDIRECT(INDIRECT(ADDRESS(ROW(),COLUMN()+3))&amp;":"&amp;INDIRECT(ADDRESS(ROW(),COLUMN()+5))),"1",INDIRECT(INDIRECT(ADDRESS(ROW(),COLUMN()+3))&amp;":"&amp;INDIRECT(ADDRESS(ROW(),COLUMN()+5))))</f>
        <v>8</v>
      </c>
      <c r="AV45" s="10">
        <f ca="1">SUMIF(INDIRECT(INDIRECT(ADDRESS(ROW(),COLUMN()+2))&amp;":"&amp;INDIRECT(ADDRESS(ROW(),COLUMN()+4))),2,INDIRECT(INDIRECT(ADDRESS(ROW(),COLUMN()+2))&amp;":"&amp;INDIRECT(ADDRESS(ROW(),COLUMN()+4))))/2</f>
        <v>4</v>
      </c>
      <c r="AW45" s="10">
        <f ca="1">IF(INDIRECT(ADDRESS(ROW(),COLUMN()-2))=0,1, (INDIRECT(ADDRESS(ROW(),COLUMN()-2))-INDIRECT(ADDRESS(ROW()+1,COLUMN()+2)))/INDIRECT(ADDRESS(ROW(),COLUMN()-2)))</f>
        <v>1</v>
      </c>
      <c r="AX45" s="10" t="str">
        <f ca="1">ADDRESS(ROW()+1-INDIRECT(ADDRESS(ROW()+1,COLUMN()-4)),3)</f>
        <v>$C$34</v>
      </c>
      <c r="AY45" s="10"/>
      <c r="AZ45" s="10" t="str">
        <f>ADDRESS(ROW(),3)</f>
        <v>$C$45</v>
      </c>
      <c r="BA45" s="10">
        <f ca="1">IF( INDIRECT(ADDRESS(ROW(),COLUMN()-5))=0,1, (INDIRECT(ADDRESS(ROW(),COLUMN()-5))-INDIRECT(ADDRESS(ROW()+1,COLUMN()+1)))/INDIRECT(ADDRESS(ROW(),COLUMN()-5)))</f>
        <v>1</v>
      </c>
      <c r="BB45" s="10"/>
    </row>
    <row r="46" spans="1:54" x14ac:dyDescent="0.2">
      <c r="A46" s="8"/>
      <c r="B46" s="8"/>
      <c r="C46" s="8"/>
      <c r="D46" s="8"/>
      <c r="E46" s="8"/>
      <c r="G46" s="10"/>
      <c r="H46" s="10"/>
      <c r="I46" s="10"/>
      <c r="J46" s="10"/>
      <c r="K46" s="10"/>
      <c r="L46" s="10"/>
      <c r="M46" s="10"/>
      <c r="N46" s="10"/>
      <c r="O46" s="10"/>
      <c r="P46" s="10"/>
      <c r="Q46" s="10"/>
      <c r="R46" s="24"/>
      <c r="S46" s="10"/>
      <c r="AL46" s="10">
        <f ca="1">1-INDIRECT(ADDRESS(ROW()-1,COLUMN()+11))</f>
        <v>0</v>
      </c>
      <c r="AM46" s="10">
        <f ca="1">1-INDIRECT(ADDRESS(ROW()-1,COLUMN()+14))</f>
        <v>0</v>
      </c>
      <c r="AN46" s="10">
        <f ca="1">INDIRECT(ADDRESS(ROW()-1,COLUMN()+9))</f>
        <v>1</v>
      </c>
      <c r="AO46" s="10">
        <f ca="1">INDIRECT(ADDRESS(ROW()-1,COLUMN()+12))</f>
        <v>1</v>
      </c>
      <c r="AP46" s="10">
        <f ca="1">(1-INDIRECT(ADDRESS(ROW(),COLUMN()-2)))*INDIRECT(ADDRESS(ROW(),COLUMN()+2))</f>
        <v>0</v>
      </c>
      <c r="AQ46" s="10">
        <f ca="1">(1-INDIRECT(ADDRESS(ROW(),COLUMN()-2)))*INDIRECT(ADDRESS(ROW(),COLUMN()+2))</f>
        <v>0</v>
      </c>
      <c r="AR46" s="10">
        <f ca="1">INDIRECT(ADDRESS(INDIRECT(ADDRESS(ROW(),COLUMN()+3))-INDIRECT(ADDRESS(ROW(),COLUMN()+2)),3))</f>
        <v>9</v>
      </c>
      <c r="AS46" s="10">
        <f ca="1">INDIRECT(ADDRESS(INDIRECT(ADDRESS(ROW(),COLUMN()+2))-INDIRECT(ADDRESS(ROW(),COLUMN()+1)),4))</f>
        <v>3</v>
      </c>
      <c r="AT46" s="10">
        <f ca="1">INDIRECT(ADDRESS(ROW()-1,5))</f>
        <v>12</v>
      </c>
      <c r="AU46" s="10">
        <f>ROW()-1</f>
        <v>45</v>
      </c>
      <c r="AV46" s="10">
        <f ca="1">ROW()-INDIRECT(ADDRESS(ROW(),COLUMN()-2))</f>
        <v>34</v>
      </c>
      <c r="AW46" s="10" t="str">
        <f>ADDRESS(ROW()-1,COLUMN()-11)</f>
        <v>$AL$45</v>
      </c>
      <c r="AX46" s="10" t="str">
        <f ca="1">ADDRESS(ROW() -INDIRECT(ADDRESS(ROW(),COLUMN()-4)),COLUMN()-12)</f>
        <v>$AL$34</v>
      </c>
      <c r="AY46" s="10">
        <f ca="1">SUMIF(INDIRECT(INDIRECT(ADDRESS(ROW(),COLUMN()-1))&amp;":"&amp;INDIRECT(ADDRESS(ROW(),COLUMN()-2))),1,INDIRECT(INDIRECT(ADDRESS(ROW(),COLUMN()-1))&amp;":"&amp;INDIRECT(ADDRESS(ROW(),COLUMN()-2))))</f>
        <v>0</v>
      </c>
      <c r="AZ46" s="10" t="str">
        <f>ADDRESS(ROW()-1,COLUMN()-13)</f>
        <v>$AM$45</v>
      </c>
      <c r="BA46" s="10" t="str">
        <f ca="1">ADDRESS(ROW() -INDIRECT(ADDRESS(ROW(),COLUMN()-7)),COLUMN()-14)</f>
        <v>$AM$34</v>
      </c>
      <c r="BB46" s="10">
        <f ca="1">SUM(INDIRECT(INDIRECT(ADDRESS(ROW(),COLUMN()-1))&amp;":"&amp;INDIRECT(ADDRESS(ROW(),COLUMN()-2))))</f>
        <v>0</v>
      </c>
    </row>
    <row r="47" spans="1:54" x14ac:dyDescent="0.2">
      <c r="A47" s="8" t="s">
        <v>27</v>
      </c>
      <c r="B47" s="8" t="s">
        <v>34</v>
      </c>
      <c r="C47" s="8">
        <v>3</v>
      </c>
      <c r="D47" s="8">
        <v>3</v>
      </c>
      <c r="E47" s="8"/>
      <c r="G47" s="10"/>
      <c r="H47" s="10"/>
      <c r="I47" s="10"/>
      <c r="J47" s="10"/>
      <c r="K47" s="10"/>
      <c r="L47" s="10"/>
      <c r="M47" s="10"/>
      <c r="N47" s="10"/>
      <c r="O47" s="10"/>
      <c r="P47" s="10"/>
      <c r="Q47" s="10"/>
      <c r="R47" s="24"/>
      <c r="S47" s="10"/>
    </row>
    <row r="48" spans="1:54" x14ac:dyDescent="0.2">
      <c r="A48" s="8" t="s">
        <v>27</v>
      </c>
      <c r="B48" s="8" t="s">
        <v>34</v>
      </c>
      <c r="C48" s="8">
        <v>1</v>
      </c>
      <c r="D48" s="9" t="s">
        <v>29</v>
      </c>
      <c r="E48" s="8">
        <v>1</v>
      </c>
      <c r="F48">
        <f t="shared" ref="F48:F54" si="9">COUNTA(G48:AJ48)</f>
        <v>0</v>
      </c>
      <c r="G48" s="10"/>
      <c r="H48" s="10"/>
      <c r="I48" s="10"/>
      <c r="J48" s="10"/>
      <c r="K48" s="10"/>
      <c r="L48" s="10"/>
      <c r="M48" s="10"/>
      <c r="N48" s="10"/>
      <c r="O48" s="10"/>
      <c r="P48" s="10"/>
      <c r="Q48" s="10"/>
      <c r="R48" s="24"/>
      <c r="S48" s="10"/>
      <c r="AL48" s="10">
        <f t="shared" ref="AL48:AL51" si="10">IF(COUNTA(G48:AJ48)=0,1,0)</f>
        <v>1</v>
      </c>
    </row>
    <row r="49" spans="1:54" x14ac:dyDescent="0.2">
      <c r="A49" s="8" t="s">
        <v>27</v>
      </c>
      <c r="B49" s="8" t="s">
        <v>34</v>
      </c>
      <c r="C49" s="8">
        <v>1</v>
      </c>
      <c r="D49" s="9" t="s">
        <v>31</v>
      </c>
      <c r="E49" s="8">
        <v>2</v>
      </c>
      <c r="F49">
        <f t="shared" si="9"/>
        <v>0</v>
      </c>
      <c r="G49" s="10"/>
      <c r="H49" s="10"/>
      <c r="I49" s="10"/>
      <c r="J49" s="10"/>
      <c r="K49" s="10"/>
      <c r="L49" s="10"/>
      <c r="M49" s="10"/>
      <c r="N49" s="10"/>
      <c r="O49" s="10"/>
      <c r="P49" s="10"/>
      <c r="Q49" s="10"/>
      <c r="R49" s="24"/>
      <c r="S49" s="10"/>
      <c r="AL49" s="10">
        <f t="shared" si="10"/>
        <v>1</v>
      </c>
    </row>
    <row r="50" spans="1:54" x14ac:dyDescent="0.2">
      <c r="A50" s="8" t="s">
        <v>27</v>
      </c>
      <c r="B50" s="8" t="s">
        <v>34</v>
      </c>
      <c r="C50" s="8">
        <v>1</v>
      </c>
      <c r="D50" s="9" t="s">
        <v>31</v>
      </c>
      <c r="E50" s="8">
        <v>3</v>
      </c>
      <c r="F50">
        <f t="shared" si="9"/>
        <v>0</v>
      </c>
      <c r="G50" s="10"/>
      <c r="H50" s="10"/>
      <c r="I50" s="10"/>
      <c r="J50" s="10"/>
      <c r="K50" s="10"/>
      <c r="L50" s="10"/>
      <c r="M50" s="10"/>
      <c r="N50" s="10"/>
      <c r="O50" s="10"/>
      <c r="P50" s="10"/>
      <c r="Q50" s="10"/>
      <c r="R50" s="10"/>
      <c r="S50" s="10"/>
      <c r="AL50" s="10">
        <f t="shared" si="10"/>
        <v>1</v>
      </c>
    </row>
    <row r="51" spans="1:54" x14ac:dyDescent="0.2">
      <c r="A51" s="8" t="s">
        <v>27</v>
      </c>
      <c r="B51" s="8" t="s">
        <v>34</v>
      </c>
      <c r="C51" s="8">
        <v>1</v>
      </c>
      <c r="D51" s="9" t="s">
        <v>29</v>
      </c>
      <c r="E51" s="8">
        <v>4</v>
      </c>
      <c r="F51">
        <f t="shared" si="9"/>
        <v>0</v>
      </c>
      <c r="G51" s="10"/>
      <c r="H51" s="10"/>
      <c r="I51" s="10"/>
      <c r="J51" s="10"/>
      <c r="K51" s="10"/>
      <c r="L51" s="10"/>
      <c r="M51" s="10"/>
      <c r="N51" s="10"/>
      <c r="O51" s="10"/>
      <c r="P51" s="10"/>
      <c r="Q51" s="10"/>
      <c r="R51" s="10"/>
      <c r="S51" s="10"/>
      <c r="AL51" s="10">
        <f t="shared" si="10"/>
        <v>1</v>
      </c>
    </row>
    <row r="52" spans="1:54" x14ac:dyDescent="0.2">
      <c r="A52" s="8" t="s">
        <v>27</v>
      </c>
      <c r="B52" s="8" t="s">
        <v>34</v>
      </c>
      <c r="C52" s="8">
        <v>2</v>
      </c>
      <c r="D52" s="9" t="s">
        <v>31</v>
      </c>
      <c r="E52" s="8">
        <v>5</v>
      </c>
      <c r="F52">
        <f t="shared" si="9"/>
        <v>0</v>
      </c>
      <c r="G52" s="10"/>
      <c r="H52" s="10"/>
      <c r="I52" s="10"/>
      <c r="J52" s="10"/>
      <c r="K52" s="10"/>
      <c r="L52" s="10"/>
      <c r="M52" s="10"/>
      <c r="N52" s="10"/>
      <c r="O52" s="10"/>
      <c r="P52" s="10"/>
      <c r="Q52" s="10"/>
      <c r="R52" s="10"/>
      <c r="S52" s="10"/>
      <c r="AM52" s="30">
        <f t="shared" ref="AM52:AM54" si="11">IF(COUNTA(I52:AJ52)=0,1,0)</f>
        <v>1</v>
      </c>
    </row>
    <row r="53" spans="1:54" x14ac:dyDescent="0.2">
      <c r="A53" s="8" t="s">
        <v>27</v>
      </c>
      <c r="B53" s="8" t="s">
        <v>34</v>
      </c>
      <c r="C53" s="8">
        <v>2</v>
      </c>
      <c r="D53" s="9" t="s">
        <v>29</v>
      </c>
      <c r="E53" s="8">
        <v>6</v>
      </c>
      <c r="F53">
        <f t="shared" si="9"/>
        <v>0</v>
      </c>
      <c r="G53" s="10"/>
      <c r="H53" s="10"/>
      <c r="I53" s="10"/>
      <c r="J53" s="10"/>
      <c r="K53" s="10"/>
      <c r="L53" s="10"/>
      <c r="M53" s="10"/>
      <c r="N53" s="10"/>
      <c r="O53" s="10"/>
      <c r="P53" s="10"/>
      <c r="Q53" s="10"/>
      <c r="R53" s="10"/>
      <c r="S53" s="10"/>
      <c r="AM53" s="30">
        <f t="shared" si="11"/>
        <v>1</v>
      </c>
    </row>
    <row r="54" spans="1:54" x14ac:dyDescent="0.2">
      <c r="A54" s="8" t="s">
        <v>27</v>
      </c>
      <c r="B54" s="8" t="s">
        <v>34</v>
      </c>
      <c r="C54" s="8">
        <v>2</v>
      </c>
      <c r="D54" s="9" t="s">
        <v>29</v>
      </c>
      <c r="E54" s="8">
        <v>7</v>
      </c>
      <c r="F54">
        <f t="shared" si="9"/>
        <v>0</v>
      </c>
      <c r="G54" s="10"/>
      <c r="H54" s="10"/>
      <c r="I54" s="10"/>
      <c r="J54" s="10"/>
      <c r="K54" s="10"/>
      <c r="L54" s="10"/>
      <c r="M54" s="10"/>
      <c r="N54" s="10"/>
      <c r="O54" s="10"/>
      <c r="P54" s="10"/>
      <c r="Q54" s="10"/>
      <c r="R54" s="10"/>
      <c r="S54" s="10"/>
      <c r="AL54" s="10"/>
      <c r="AM54" s="30">
        <f t="shared" si="11"/>
        <v>1</v>
      </c>
      <c r="AN54" s="10"/>
      <c r="AO54" s="10"/>
      <c r="AP54" s="10"/>
      <c r="AQ54" s="10"/>
      <c r="AR54" s="10"/>
      <c r="AS54" s="10"/>
      <c r="AT54" s="10"/>
      <c r="AU54" s="10">
        <f ca="1">SUMIF(INDIRECT(INDIRECT(ADDRESS(ROW(),COLUMN()+3))&amp;":"&amp;INDIRECT(ADDRESS(ROW(),COLUMN()+5))),"1",INDIRECT(INDIRECT(ADDRESS(ROW(),COLUMN()+3))&amp;":"&amp;INDIRECT(ADDRESS(ROW(),COLUMN()+5))))</f>
        <v>4</v>
      </c>
      <c r="AV54" s="10">
        <f ca="1">SUMIF(INDIRECT(INDIRECT(ADDRESS(ROW(),COLUMN()+2))&amp;":"&amp;INDIRECT(ADDRESS(ROW(),COLUMN()+4))),2,INDIRECT(INDIRECT(ADDRESS(ROW(),COLUMN()+2))&amp;":"&amp;INDIRECT(ADDRESS(ROW(),COLUMN()+4))))/2</f>
        <v>3</v>
      </c>
      <c r="AW54" s="10">
        <f ca="1">IF(INDIRECT(ADDRESS(ROW(),COLUMN()-2))=0,1, (INDIRECT(ADDRESS(ROW(),COLUMN()-2))-INDIRECT(ADDRESS(ROW()+1,COLUMN()+2)))/INDIRECT(ADDRESS(ROW(),COLUMN()-2)))</f>
        <v>0</v>
      </c>
      <c r="AX54" s="10" t="str">
        <f ca="1">ADDRESS(ROW()+1-INDIRECT(ADDRESS(ROW()+1,COLUMN()-4)),3)</f>
        <v>$C$48</v>
      </c>
      <c r="AY54" s="10"/>
      <c r="AZ54" s="10" t="str">
        <f>ADDRESS(ROW(),3)</f>
        <v>$C$54</v>
      </c>
      <c r="BA54" s="10">
        <f ca="1">IF( INDIRECT(ADDRESS(ROW(),COLUMN()-5))=0,1, (INDIRECT(ADDRESS(ROW(),COLUMN()-5))-INDIRECT(ADDRESS(ROW()+1,COLUMN()+1)))/INDIRECT(ADDRESS(ROW(),COLUMN()-5)))</f>
        <v>0</v>
      </c>
      <c r="BB54" s="10"/>
    </row>
    <row r="55" spans="1:54" x14ac:dyDescent="0.2">
      <c r="A55" s="8"/>
      <c r="B55" s="8"/>
      <c r="C55" s="8"/>
      <c r="D55" s="8"/>
      <c r="E55" s="8"/>
      <c r="G55" s="10"/>
      <c r="H55" s="10"/>
      <c r="I55" s="10"/>
      <c r="J55" s="10"/>
      <c r="K55" s="10"/>
      <c r="L55" s="10"/>
      <c r="M55" s="10"/>
      <c r="N55" s="10"/>
      <c r="O55" s="10"/>
      <c r="P55" s="10"/>
      <c r="Q55" s="10"/>
      <c r="R55" s="10"/>
      <c r="S55" s="10"/>
      <c r="AL55" s="10">
        <f ca="1">1-INDIRECT(ADDRESS(ROW()-1,COLUMN()+11))</f>
        <v>1</v>
      </c>
      <c r="AM55" s="10">
        <f ca="1">1-INDIRECT(ADDRESS(ROW()-1,COLUMN()+14))</f>
        <v>1</v>
      </c>
      <c r="AN55" s="10">
        <f ca="1">INDIRECT(ADDRESS(ROW()-1,COLUMN()+9))</f>
        <v>0</v>
      </c>
      <c r="AO55" s="10">
        <f ca="1">INDIRECT(ADDRESS(ROW()-1,COLUMN()+12))</f>
        <v>0</v>
      </c>
      <c r="AP55" s="10">
        <f ca="1">(1-INDIRECT(ADDRESS(ROW(),COLUMN()-2)))*INDIRECT(ADDRESS(ROW(),COLUMN()+2))</f>
        <v>3</v>
      </c>
      <c r="AQ55" s="10">
        <f ca="1">(1-INDIRECT(ADDRESS(ROW(),COLUMN()-2)))*INDIRECT(ADDRESS(ROW(),COLUMN()+2))</f>
        <v>3</v>
      </c>
      <c r="AR55" s="10">
        <f ca="1">INDIRECT(ADDRESS(INDIRECT(ADDRESS(ROW(),COLUMN()+3))-INDIRECT(ADDRESS(ROW(),COLUMN()+2)),3))</f>
        <v>3</v>
      </c>
      <c r="AS55" s="10">
        <f ca="1">INDIRECT(ADDRESS(INDIRECT(ADDRESS(ROW(),COLUMN()+2))-INDIRECT(ADDRESS(ROW(),COLUMN()+1)),4))</f>
        <v>3</v>
      </c>
      <c r="AT55" s="10">
        <f ca="1">INDIRECT(ADDRESS(ROW()-1,5))</f>
        <v>7</v>
      </c>
      <c r="AU55" s="10">
        <f>ROW()-1</f>
        <v>54</v>
      </c>
      <c r="AV55" s="10">
        <f ca="1">ROW()-INDIRECT(ADDRESS(ROW(),COLUMN()-2))</f>
        <v>48</v>
      </c>
      <c r="AW55" s="10" t="str">
        <f>ADDRESS(ROW()-1,COLUMN()-11)</f>
        <v>$AL$54</v>
      </c>
      <c r="AX55" s="10" t="str">
        <f ca="1">ADDRESS(ROW() -INDIRECT(ADDRESS(ROW(),COLUMN()-4)),COLUMN()-12)</f>
        <v>$AL$48</v>
      </c>
      <c r="AY55" s="10">
        <f ca="1">SUMIF(INDIRECT(INDIRECT(ADDRESS(ROW(),COLUMN()-1))&amp;":"&amp;INDIRECT(ADDRESS(ROW(),COLUMN()-2))),1,INDIRECT(INDIRECT(ADDRESS(ROW(),COLUMN()-1))&amp;":"&amp;INDIRECT(ADDRESS(ROW(),COLUMN()-2))))</f>
        <v>4</v>
      </c>
      <c r="AZ55" s="10" t="str">
        <f>ADDRESS(ROW()-1,COLUMN()-13)</f>
        <v>$AM$54</v>
      </c>
      <c r="BA55" s="10" t="str">
        <f ca="1">ADDRESS(ROW() -INDIRECT(ADDRESS(ROW(),COLUMN()-7)),COLUMN()-14)</f>
        <v>$AM$48</v>
      </c>
      <c r="BB55" s="10">
        <f ca="1">SUM(INDIRECT(INDIRECT(ADDRESS(ROW(),COLUMN()-1))&amp;":"&amp;INDIRECT(ADDRESS(ROW(),COLUMN()-2))))</f>
        <v>3</v>
      </c>
    </row>
    <row r="56" spans="1:54" x14ac:dyDescent="0.2">
      <c r="A56" s="8" t="s">
        <v>27</v>
      </c>
      <c r="B56" s="8" t="s">
        <v>35</v>
      </c>
      <c r="C56" s="8">
        <v>0</v>
      </c>
      <c r="D56" s="8">
        <v>0</v>
      </c>
      <c r="E56" s="8"/>
      <c r="G56" s="10"/>
      <c r="H56" s="10"/>
      <c r="I56" s="10"/>
      <c r="J56" s="10"/>
      <c r="K56" s="10"/>
      <c r="L56" s="10"/>
      <c r="M56" s="10"/>
      <c r="N56" s="10"/>
      <c r="O56" s="10"/>
      <c r="P56" s="10"/>
      <c r="Q56" s="10"/>
      <c r="R56" s="10"/>
      <c r="S56" s="10"/>
    </row>
    <row r="57" spans="1:54" hidden="1" x14ac:dyDescent="0.2">
      <c r="A57" s="8" t="s">
        <v>27</v>
      </c>
      <c r="B57" s="8" t="s">
        <v>35</v>
      </c>
      <c r="C57" s="8">
        <v>3</v>
      </c>
      <c r="D57" s="9" t="s">
        <v>29</v>
      </c>
      <c r="E57" s="8">
        <v>1</v>
      </c>
      <c r="F57">
        <f>COUNTA(G57:AJ57)</f>
        <v>0</v>
      </c>
      <c r="G57" s="10"/>
      <c r="H57" s="10"/>
      <c r="I57" s="10"/>
      <c r="J57" s="10"/>
      <c r="K57" s="10"/>
      <c r="L57" s="10"/>
      <c r="M57" s="10"/>
      <c r="N57" s="10"/>
      <c r="O57" s="10"/>
      <c r="P57" s="10"/>
      <c r="Q57" s="10"/>
      <c r="R57" s="10"/>
      <c r="S57" s="10"/>
    </row>
    <row r="58" spans="1:54" hidden="1" x14ac:dyDescent="0.2">
      <c r="A58" s="8" t="s">
        <v>27</v>
      </c>
      <c r="B58" s="8" t="s">
        <v>35</v>
      </c>
      <c r="C58" s="8">
        <v>3</v>
      </c>
      <c r="D58" s="9" t="s">
        <v>29</v>
      </c>
      <c r="E58" s="8">
        <v>2</v>
      </c>
      <c r="F58">
        <f>COUNTA(G58:AJ58)</f>
        <v>0</v>
      </c>
      <c r="G58" s="10"/>
      <c r="H58" s="10"/>
      <c r="I58" s="10"/>
      <c r="J58" s="10"/>
      <c r="K58" s="10"/>
      <c r="L58" s="10"/>
      <c r="M58" s="10"/>
      <c r="N58" s="10"/>
      <c r="O58" s="10"/>
      <c r="P58" s="10"/>
      <c r="Q58" s="10"/>
      <c r="R58" s="10"/>
      <c r="S58" s="10"/>
    </row>
    <row r="59" spans="1:54" hidden="1" x14ac:dyDescent="0.2">
      <c r="A59" s="8" t="s">
        <v>27</v>
      </c>
      <c r="B59" s="8" t="s">
        <v>35</v>
      </c>
      <c r="C59" s="8">
        <v>3</v>
      </c>
      <c r="D59" s="9" t="s">
        <v>29</v>
      </c>
      <c r="E59" s="8">
        <v>3</v>
      </c>
      <c r="F59">
        <f>COUNTA(G59:AJ59)</f>
        <v>0</v>
      </c>
      <c r="G59" s="10"/>
      <c r="H59" s="10"/>
      <c r="I59" s="10"/>
      <c r="J59" s="10"/>
      <c r="K59" s="10"/>
      <c r="L59" s="10"/>
      <c r="M59" s="10"/>
      <c r="N59" s="10"/>
      <c r="O59" s="10"/>
      <c r="P59" s="10"/>
      <c r="Q59" s="10"/>
      <c r="R59" s="10"/>
      <c r="S59" s="10"/>
    </row>
    <row r="60" spans="1:54" hidden="1" x14ac:dyDescent="0.2">
      <c r="A60" s="8" t="s">
        <v>27</v>
      </c>
      <c r="B60" s="8" t="s">
        <v>35</v>
      </c>
      <c r="C60" s="8">
        <v>3</v>
      </c>
      <c r="D60" s="9" t="s">
        <v>29</v>
      </c>
      <c r="E60" s="8">
        <v>4</v>
      </c>
      <c r="F60">
        <f>COUNTA(G60:AJ60)</f>
        <v>0</v>
      </c>
      <c r="G60" s="10"/>
      <c r="H60" s="10"/>
      <c r="I60" s="10"/>
      <c r="J60" s="10"/>
      <c r="K60" s="10"/>
      <c r="L60" s="10"/>
      <c r="M60" s="10"/>
      <c r="N60" s="10"/>
      <c r="O60" s="10"/>
      <c r="P60" s="10"/>
      <c r="Q60" s="10"/>
      <c r="R60" s="10"/>
      <c r="S60" s="10"/>
    </row>
    <row r="61" spans="1:54" hidden="1" x14ac:dyDescent="0.2">
      <c r="A61" s="8" t="s">
        <v>27</v>
      </c>
      <c r="B61" s="8" t="s">
        <v>35</v>
      </c>
      <c r="C61" s="8">
        <v>3</v>
      </c>
      <c r="D61" s="9" t="s">
        <v>31</v>
      </c>
      <c r="E61" s="8">
        <v>5</v>
      </c>
      <c r="F61">
        <f>COUNTA(G61:AJ61)</f>
        <v>0</v>
      </c>
      <c r="G61" s="10"/>
      <c r="H61" s="10"/>
      <c r="I61" s="10"/>
      <c r="J61" s="10"/>
      <c r="K61" s="10"/>
      <c r="L61" s="10"/>
      <c r="M61" s="10"/>
      <c r="N61" s="10"/>
      <c r="O61" s="10"/>
      <c r="P61" s="10"/>
      <c r="Q61" s="10"/>
      <c r="R61" s="10"/>
      <c r="S61" s="10"/>
      <c r="AL61" s="10"/>
      <c r="AN61" s="10"/>
      <c r="AO61" s="10"/>
      <c r="AP61" s="10"/>
      <c r="AQ61" s="10"/>
      <c r="AR61" s="10"/>
      <c r="AS61" s="10"/>
      <c r="AT61" s="10"/>
      <c r="AU61" s="10">
        <f ca="1">SUMIF(INDIRECT(INDIRECT(ADDRESS(ROW(),COLUMN()+3))&amp;":"&amp;INDIRECT(ADDRESS(ROW(),COLUMN()+5))),"1",INDIRECT(INDIRECT(ADDRESS(ROW(),COLUMN()+3))&amp;":"&amp;INDIRECT(ADDRESS(ROW(),COLUMN()+5))))</f>
        <v>0</v>
      </c>
      <c r="AV61" s="10">
        <f ca="1">SUMIF(INDIRECT(INDIRECT(ADDRESS(ROW(),COLUMN()+2))&amp;":"&amp;INDIRECT(ADDRESS(ROW(),COLUMN()+4))),2,INDIRECT(INDIRECT(ADDRESS(ROW(),COLUMN()+2))&amp;":"&amp;INDIRECT(ADDRESS(ROW(),COLUMN()+4))))/2</f>
        <v>0</v>
      </c>
      <c r="AW61" s="10">
        <f ca="1">IF(INDIRECT(ADDRESS(ROW(),COLUMN()-2))=0,1, (INDIRECT(ADDRESS(ROW(),COLUMN()-2))-INDIRECT(ADDRESS(ROW()+1,COLUMN()+2)))/INDIRECT(ADDRESS(ROW(),COLUMN()-2)))</f>
        <v>1</v>
      </c>
      <c r="AX61" s="10" t="str">
        <f ca="1">ADDRESS(ROW()+1-INDIRECT(ADDRESS(ROW()+1,COLUMN()-4)),3)</f>
        <v>$C$57</v>
      </c>
      <c r="AY61" s="10"/>
      <c r="AZ61" s="10" t="str">
        <f>ADDRESS(ROW(),3)</f>
        <v>$C$61</v>
      </c>
      <c r="BA61" s="10">
        <f ca="1">IF( INDIRECT(ADDRESS(ROW(),COLUMN()-5))=0,1, (INDIRECT(ADDRESS(ROW(),COLUMN()-5))-INDIRECT(ADDRESS(ROW()+1,COLUMN()+1)))/INDIRECT(ADDRESS(ROW(),COLUMN()-5)))</f>
        <v>1</v>
      </c>
      <c r="BB61" s="10"/>
    </row>
    <row r="62" spans="1:54" x14ac:dyDescent="0.2">
      <c r="A62" s="8"/>
      <c r="B62" s="8"/>
      <c r="C62" s="8"/>
      <c r="D62" s="8"/>
      <c r="E62" s="8"/>
      <c r="G62" s="10"/>
      <c r="H62" s="10"/>
      <c r="I62" s="10"/>
      <c r="J62" s="10"/>
      <c r="K62" s="10"/>
      <c r="L62" s="10"/>
      <c r="M62" s="10"/>
      <c r="N62" s="10"/>
      <c r="O62" s="10"/>
      <c r="P62" s="10"/>
      <c r="Q62" s="10"/>
      <c r="R62" s="10"/>
      <c r="S62" s="10"/>
      <c r="AL62" s="10">
        <f ca="1">1-INDIRECT(ADDRESS(ROW()-1,COLUMN()+11))</f>
        <v>0</v>
      </c>
      <c r="AM62" s="10">
        <f ca="1">1-INDIRECT(ADDRESS(ROW()-1,COLUMN()+14))</f>
        <v>0</v>
      </c>
      <c r="AN62" s="10">
        <f ca="1">INDIRECT(ADDRESS(ROW()-1,COLUMN()+9))</f>
        <v>1</v>
      </c>
      <c r="AO62" s="10">
        <f ca="1">INDIRECT(ADDRESS(ROW()-1,COLUMN()+12))</f>
        <v>1</v>
      </c>
      <c r="AP62" s="10">
        <f ca="1">(1-INDIRECT(ADDRESS(ROW(),COLUMN()-2)))*INDIRECT(ADDRESS(ROW(),COLUMN()+2))</f>
        <v>0</v>
      </c>
      <c r="AQ62" s="10">
        <f ca="1">(1-INDIRECT(ADDRESS(ROW(),COLUMN()-2)))*INDIRECT(ADDRESS(ROW(),COLUMN()+2))</f>
        <v>0</v>
      </c>
      <c r="AR62" s="10">
        <f ca="1">INDIRECT(ADDRESS(INDIRECT(ADDRESS(ROW(),COLUMN()+3))-INDIRECT(ADDRESS(ROW(),COLUMN()+2)),3))</f>
        <v>0</v>
      </c>
      <c r="AS62" s="10">
        <f ca="1">INDIRECT(ADDRESS(INDIRECT(ADDRESS(ROW(),COLUMN()+2))-INDIRECT(ADDRESS(ROW(),COLUMN()+1)),4))</f>
        <v>0</v>
      </c>
      <c r="AT62" s="10">
        <f ca="1">INDIRECT(ADDRESS(ROW()-1,5))</f>
        <v>5</v>
      </c>
      <c r="AU62" s="10">
        <f>ROW()-1</f>
        <v>61</v>
      </c>
      <c r="AV62" s="10">
        <f ca="1">ROW()-INDIRECT(ADDRESS(ROW(),COLUMN()-2))</f>
        <v>57</v>
      </c>
      <c r="AW62" s="10" t="str">
        <f>ADDRESS(ROW()-1,COLUMN()-11)</f>
        <v>$AL$61</v>
      </c>
      <c r="AX62" s="10" t="str">
        <f ca="1">ADDRESS(ROW() -INDIRECT(ADDRESS(ROW(),COLUMN()-4)),COLUMN()-12)</f>
        <v>$AL$57</v>
      </c>
      <c r="AY62" s="10">
        <f ca="1">SUMIF(INDIRECT(INDIRECT(ADDRESS(ROW(),COLUMN()-1))&amp;":"&amp;INDIRECT(ADDRESS(ROW(),COLUMN()-2))),1,INDIRECT(INDIRECT(ADDRESS(ROW(),COLUMN()-1))&amp;":"&amp;INDIRECT(ADDRESS(ROW(),COLUMN()-2))))</f>
        <v>0</v>
      </c>
      <c r="AZ62" s="10" t="str">
        <f>ADDRESS(ROW()-1,COLUMN()-13)</f>
        <v>$AM$61</v>
      </c>
      <c r="BA62" s="10" t="str">
        <f ca="1">ADDRESS(ROW() -INDIRECT(ADDRESS(ROW(),COLUMN()-7)),COLUMN()-14)</f>
        <v>$AM$57</v>
      </c>
      <c r="BB62" s="10">
        <f ca="1">SUM(INDIRECT(INDIRECT(ADDRESS(ROW(),COLUMN()-1))&amp;":"&amp;INDIRECT(ADDRESS(ROW(),COLUMN()-2))))</f>
        <v>0</v>
      </c>
    </row>
    <row r="63" spans="1:54" x14ac:dyDescent="0.2">
      <c r="A63" s="8" t="s">
        <v>27</v>
      </c>
      <c r="B63" s="8" t="s">
        <v>36</v>
      </c>
      <c r="C63" s="8">
        <v>0</v>
      </c>
      <c r="D63" s="8">
        <v>0</v>
      </c>
      <c r="E63" s="8"/>
      <c r="G63" s="10"/>
      <c r="H63" s="10"/>
      <c r="I63" s="10"/>
      <c r="J63" s="10"/>
      <c r="K63" s="10"/>
      <c r="L63" s="10"/>
      <c r="M63" s="10"/>
      <c r="N63" s="10"/>
      <c r="O63" s="10"/>
      <c r="P63" s="10"/>
      <c r="Q63" s="10"/>
      <c r="R63" s="10"/>
      <c r="S63" s="10"/>
    </row>
    <row r="64" spans="1:54" hidden="1" x14ac:dyDescent="0.2">
      <c r="A64" s="8" t="s">
        <v>27</v>
      </c>
      <c r="B64" s="8" t="s">
        <v>36</v>
      </c>
      <c r="C64" s="8">
        <v>3</v>
      </c>
      <c r="D64" s="9" t="s">
        <v>30</v>
      </c>
      <c r="E64" s="8">
        <v>1</v>
      </c>
      <c r="F64">
        <f t="shared" ref="F64:F69" si="12">COUNTA(G64:AJ64)</f>
        <v>0</v>
      </c>
      <c r="G64" s="10"/>
      <c r="H64" s="10"/>
      <c r="I64" s="10"/>
      <c r="J64" s="10"/>
      <c r="K64" s="10"/>
      <c r="L64" s="10"/>
      <c r="M64" s="10"/>
      <c r="N64" s="10"/>
      <c r="O64" s="10"/>
      <c r="P64" s="10"/>
      <c r="Q64" s="10"/>
      <c r="R64" s="10"/>
      <c r="S64" s="10"/>
    </row>
    <row r="65" spans="1:54" hidden="1" x14ac:dyDescent="0.2">
      <c r="A65" s="8" t="s">
        <v>27</v>
      </c>
      <c r="B65" s="8" t="s">
        <v>36</v>
      </c>
      <c r="C65" s="8">
        <v>3</v>
      </c>
      <c r="D65" s="9" t="s">
        <v>31</v>
      </c>
      <c r="E65" s="8">
        <v>2</v>
      </c>
      <c r="F65">
        <f t="shared" si="12"/>
        <v>0</v>
      </c>
      <c r="G65" s="10"/>
      <c r="H65" s="10"/>
      <c r="I65" s="10"/>
      <c r="J65" s="10"/>
      <c r="K65" s="10"/>
      <c r="L65" s="10"/>
      <c r="M65" s="10"/>
      <c r="N65" s="10"/>
      <c r="O65" s="10"/>
      <c r="P65" s="10"/>
      <c r="Q65" s="10"/>
      <c r="R65" s="10"/>
      <c r="S65" s="10"/>
    </row>
    <row r="66" spans="1:54" hidden="1" x14ac:dyDescent="0.2">
      <c r="A66" s="8" t="s">
        <v>27</v>
      </c>
      <c r="B66" s="8" t="s">
        <v>36</v>
      </c>
      <c r="C66" s="8">
        <v>3</v>
      </c>
      <c r="D66" s="9" t="s">
        <v>29</v>
      </c>
      <c r="E66" s="8">
        <v>3</v>
      </c>
      <c r="F66">
        <f t="shared" si="12"/>
        <v>0</v>
      </c>
      <c r="G66" s="10"/>
      <c r="H66" s="10"/>
      <c r="I66" s="10"/>
      <c r="J66" s="10"/>
      <c r="K66" s="10"/>
      <c r="L66" s="10"/>
      <c r="M66" s="10"/>
      <c r="N66" s="10"/>
      <c r="O66" s="10"/>
      <c r="P66" s="10"/>
      <c r="Q66" s="10"/>
      <c r="R66" s="24"/>
      <c r="S66" s="10"/>
    </row>
    <row r="67" spans="1:54" hidden="1" x14ac:dyDescent="0.2">
      <c r="A67" s="8" t="s">
        <v>27</v>
      </c>
      <c r="B67" s="8" t="s">
        <v>36</v>
      </c>
      <c r="C67" s="8">
        <v>3</v>
      </c>
      <c r="D67" s="9" t="s">
        <v>29</v>
      </c>
      <c r="E67" s="8">
        <v>4</v>
      </c>
      <c r="F67">
        <f t="shared" si="12"/>
        <v>0</v>
      </c>
      <c r="G67" s="10"/>
      <c r="H67" s="10"/>
      <c r="I67" s="10"/>
      <c r="J67" s="10"/>
      <c r="K67" s="10"/>
      <c r="L67" s="10"/>
      <c r="M67" s="10"/>
      <c r="N67" s="10"/>
      <c r="O67" s="10"/>
      <c r="P67" s="10"/>
      <c r="Q67" s="10"/>
      <c r="R67" s="24"/>
      <c r="S67" s="10"/>
    </row>
    <row r="68" spans="1:54" hidden="1" x14ac:dyDescent="0.2">
      <c r="A68" s="8" t="s">
        <v>27</v>
      </c>
      <c r="B68" s="8" t="s">
        <v>36</v>
      </c>
      <c r="C68" s="8">
        <v>3</v>
      </c>
      <c r="D68" s="9" t="s">
        <v>29</v>
      </c>
      <c r="E68" s="8">
        <v>5</v>
      </c>
      <c r="F68">
        <f t="shared" si="12"/>
        <v>0</v>
      </c>
      <c r="G68" s="10"/>
      <c r="H68" s="10"/>
      <c r="I68" s="10"/>
      <c r="J68" s="10"/>
      <c r="K68" s="10"/>
      <c r="L68" s="10"/>
      <c r="M68" s="10"/>
      <c r="N68" s="10"/>
      <c r="O68" s="10"/>
      <c r="P68" s="10"/>
      <c r="Q68" s="10"/>
      <c r="R68" s="24"/>
      <c r="S68" s="10"/>
    </row>
    <row r="69" spans="1:54" hidden="1" x14ac:dyDescent="0.2">
      <c r="A69" s="8" t="s">
        <v>27</v>
      </c>
      <c r="B69" s="8" t="s">
        <v>36</v>
      </c>
      <c r="C69" s="8">
        <v>3</v>
      </c>
      <c r="D69" s="9" t="s">
        <v>31</v>
      </c>
      <c r="E69" s="8">
        <v>6</v>
      </c>
      <c r="F69">
        <f t="shared" si="12"/>
        <v>0</v>
      </c>
      <c r="G69" s="10"/>
      <c r="H69" s="10"/>
      <c r="I69" s="10"/>
      <c r="J69" s="10"/>
      <c r="K69" s="10"/>
      <c r="L69" s="10"/>
      <c r="M69" s="10"/>
      <c r="N69" s="10"/>
      <c r="O69" s="10"/>
      <c r="P69" s="10"/>
      <c r="Q69" s="10"/>
      <c r="R69" s="24"/>
      <c r="S69" s="10"/>
      <c r="AL69" s="10"/>
      <c r="AN69" s="10"/>
      <c r="AO69" s="10"/>
      <c r="AP69" s="10"/>
      <c r="AQ69" s="10"/>
      <c r="AR69" s="10"/>
      <c r="AS69" s="10"/>
      <c r="AT69" s="10"/>
      <c r="AU69" s="10">
        <f ca="1">SUMIF(INDIRECT(INDIRECT(ADDRESS(ROW(),COLUMN()+3))&amp;":"&amp;INDIRECT(ADDRESS(ROW(),COLUMN()+5))),"1",INDIRECT(INDIRECT(ADDRESS(ROW(),COLUMN()+3))&amp;":"&amp;INDIRECT(ADDRESS(ROW(),COLUMN()+5))))</f>
        <v>0</v>
      </c>
      <c r="AV69" s="10">
        <f ca="1">SUMIF(INDIRECT(INDIRECT(ADDRESS(ROW(),COLUMN()+2))&amp;":"&amp;INDIRECT(ADDRESS(ROW(),COLUMN()+4))),2,INDIRECT(INDIRECT(ADDRESS(ROW(),COLUMN()+2))&amp;":"&amp;INDIRECT(ADDRESS(ROW(),COLUMN()+4))))/2</f>
        <v>0</v>
      </c>
      <c r="AW69" s="10">
        <f ca="1">IF(INDIRECT(ADDRESS(ROW(),COLUMN()-2))=0,1, (INDIRECT(ADDRESS(ROW(),COLUMN()-2))-INDIRECT(ADDRESS(ROW()+1,COLUMN()+2)))/INDIRECT(ADDRESS(ROW(),COLUMN()-2)))</f>
        <v>1</v>
      </c>
      <c r="AX69" s="10" t="str">
        <f ca="1">ADDRESS(ROW()+1-INDIRECT(ADDRESS(ROW()+1,COLUMN()-4)),3)</f>
        <v>$C$64</v>
      </c>
      <c r="AY69" s="10"/>
      <c r="AZ69" s="10" t="str">
        <f>ADDRESS(ROW(),3)</f>
        <v>$C$69</v>
      </c>
      <c r="BA69" s="10">
        <f ca="1">IF( INDIRECT(ADDRESS(ROW(),COLUMN()-5))=0,1, (INDIRECT(ADDRESS(ROW(),COLUMN()-5))-INDIRECT(ADDRESS(ROW()+1,COLUMN()+1)))/INDIRECT(ADDRESS(ROW(),COLUMN()-5)))</f>
        <v>1</v>
      </c>
      <c r="BB69" s="10"/>
    </row>
    <row r="70" spans="1:54" x14ac:dyDescent="0.2">
      <c r="A70" s="8"/>
      <c r="B70" s="8"/>
      <c r="C70" s="8"/>
      <c r="D70" s="8"/>
      <c r="E70" s="8"/>
      <c r="G70" s="10"/>
      <c r="H70" s="10"/>
      <c r="I70" s="10"/>
      <c r="J70" s="10"/>
      <c r="K70" s="10"/>
      <c r="L70" s="10"/>
      <c r="M70" s="10"/>
      <c r="N70" s="10"/>
      <c r="O70" s="10"/>
      <c r="P70" s="10"/>
      <c r="Q70" s="10"/>
      <c r="R70" s="24"/>
      <c r="S70" s="10"/>
      <c r="AL70" s="10">
        <f ca="1">1-INDIRECT(ADDRESS(ROW()-1,COLUMN()+11))</f>
        <v>0</v>
      </c>
      <c r="AM70" s="10">
        <f ca="1">1-INDIRECT(ADDRESS(ROW()-1,COLUMN()+14))</f>
        <v>0</v>
      </c>
      <c r="AN70" s="10">
        <f ca="1">INDIRECT(ADDRESS(ROW()-1,COLUMN()+9))</f>
        <v>1</v>
      </c>
      <c r="AO70" s="10">
        <f ca="1">INDIRECT(ADDRESS(ROW()-1,COLUMN()+12))</f>
        <v>1</v>
      </c>
      <c r="AP70" s="10">
        <f ca="1">(1-INDIRECT(ADDRESS(ROW(),COLUMN()-2)))*INDIRECT(ADDRESS(ROW(),COLUMN()+2))</f>
        <v>0</v>
      </c>
      <c r="AQ70" s="10">
        <f ca="1">(1-INDIRECT(ADDRESS(ROW(),COLUMN()-2)))*INDIRECT(ADDRESS(ROW(),COLUMN()+2))</f>
        <v>0</v>
      </c>
      <c r="AR70" s="10">
        <f ca="1">INDIRECT(ADDRESS(INDIRECT(ADDRESS(ROW(),COLUMN()+3))-INDIRECT(ADDRESS(ROW(),COLUMN()+2)),3))</f>
        <v>0</v>
      </c>
      <c r="AS70" s="10">
        <f ca="1">INDIRECT(ADDRESS(INDIRECT(ADDRESS(ROW(),COLUMN()+2))-INDIRECT(ADDRESS(ROW(),COLUMN()+1)),4))</f>
        <v>0</v>
      </c>
      <c r="AT70" s="10">
        <f ca="1">INDIRECT(ADDRESS(ROW()-1,5))</f>
        <v>6</v>
      </c>
      <c r="AU70" s="10">
        <f>ROW()-1</f>
        <v>69</v>
      </c>
      <c r="AV70" s="10">
        <f ca="1">ROW()-INDIRECT(ADDRESS(ROW(),COLUMN()-2))</f>
        <v>64</v>
      </c>
      <c r="AW70" s="10" t="str">
        <f>ADDRESS(ROW()-1,COLUMN()-11)</f>
        <v>$AL$69</v>
      </c>
      <c r="AX70" s="10" t="str">
        <f ca="1">ADDRESS(ROW() -INDIRECT(ADDRESS(ROW(),COLUMN()-4)),COLUMN()-12)</f>
        <v>$AL$64</v>
      </c>
      <c r="AY70" s="10">
        <f ca="1">SUMIF(INDIRECT(INDIRECT(ADDRESS(ROW(),COLUMN()-1))&amp;":"&amp;INDIRECT(ADDRESS(ROW(),COLUMN()-2))),1,INDIRECT(INDIRECT(ADDRESS(ROW(),COLUMN()-1))&amp;":"&amp;INDIRECT(ADDRESS(ROW(),COLUMN()-2))))</f>
        <v>0</v>
      </c>
      <c r="AZ70" s="10" t="str">
        <f>ADDRESS(ROW()-1,COLUMN()-13)</f>
        <v>$AM$69</v>
      </c>
      <c r="BA70" s="10" t="str">
        <f ca="1">ADDRESS(ROW() -INDIRECT(ADDRESS(ROW(),COLUMN()-7)),COLUMN()-14)</f>
        <v>$AM$64</v>
      </c>
      <c r="BB70" s="10">
        <f ca="1">SUM(INDIRECT(INDIRECT(ADDRESS(ROW(),COLUMN()-1))&amp;":"&amp;INDIRECT(ADDRESS(ROW(),COLUMN()-2))))</f>
        <v>0</v>
      </c>
    </row>
    <row r="71" spans="1:54" x14ac:dyDescent="0.2">
      <c r="A71" s="8" t="s">
        <v>27</v>
      </c>
      <c r="B71" s="8" t="s">
        <v>37</v>
      </c>
      <c r="C71" s="8">
        <v>0</v>
      </c>
      <c r="D71" s="8">
        <v>0</v>
      </c>
      <c r="E71" s="8"/>
      <c r="G71" s="10"/>
      <c r="H71" s="10"/>
      <c r="I71" s="10"/>
      <c r="J71" s="10"/>
      <c r="K71" s="10"/>
      <c r="L71" s="10"/>
      <c r="M71" s="10"/>
      <c r="N71" s="10"/>
      <c r="O71" s="10"/>
      <c r="P71" s="10"/>
      <c r="Q71" s="10"/>
      <c r="R71" s="24"/>
      <c r="S71" s="10"/>
    </row>
    <row r="72" spans="1:54" hidden="1" x14ac:dyDescent="0.2">
      <c r="A72" s="8" t="s">
        <v>27</v>
      </c>
      <c r="B72" s="8" t="s">
        <v>37</v>
      </c>
      <c r="C72" s="8">
        <v>3</v>
      </c>
      <c r="D72" s="9" t="s">
        <v>30</v>
      </c>
      <c r="E72" s="8">
        <v>1</v>
      </c>
      <c r="F72">
        <f>COUNTA(G72:AJ72)</f>
        <v>1</v>
      </c>
      <c r="G72" s="10"/>
      <c r="H72" s="10"/>
      <c r="I72" s="10"/>
      <c r="J72" s="10"/>
      <c r="K72" s="10"/>
      <c r="L72" s="10"/>
      <c r="M72" s="10"/>
      <c r="N72" s="10"/>
      <c r="O72" s="10"/>
      <c r="P72" s="10"/>
      <c r="Q72" s="10" t="s">
        <v>1375</v>
      </c>
      <c r="R72" s="24"/>
      <c r="S72" s="10"/>
    </row>
    <row r="73" spans="1:54" hidden="1" x14ac:dyDescent="0.2">
      <c r="A73" s="8" t="s">
        <v>27</v>
      </c>
      <c r="B73" s="8" t="s">
        <v>37</v>
      </c>
      <c r="C73" s="8">
        <v>3</v>
      </c>
      <c r="D73" s="9" t="s">
        <v>30</v>
      </c>
      <c r="E73" s="8">
        <v>2</v>
      </c>
      <c r="F73">
        <f>COUNTA(G73:AJ73)</f>
        <v>0</v>
      </c>
      <c r="G73" s="10"/>
      <c r="H73" s="10"/>
      <c r="I73" s="10"/>
      <c r="J73" s="10"/>
      <c r="K73" s="10"/>
      <c r="L73" s="10"/>
      <c r="M73" s="10"/>
      <c r="N73" s="10"/>
      <c r="O73" s="10"/>
      <c r="P73" s="10"/>
      <c r="Q73" s="10"/>
      <c r="R73" s="24"/>
      <c r="S73" s="10"/>
    </row>
    <row r="74" spans="1:54" hidden="1" x14ac:dyDescent="0.2">
      <c r="A74" s="8" t="s">
        <v>27</v>
      </c>
      <c r="B74" s="8" t="s">
        <v>37</v>
      </c>
      <c r="C74" s="8">
        <v>3</v>
      </c>
      <c r="D74" s="9" t="s">
        <v>30</v>
      </c>
      <c r="E74" s="8">
        <v>3</v>
      </c>
      <c r="F74">
        <f>COUNTA(G74:AJ74)</f>
        <v>0</v>
      </c>
      <c r="G74" s="10"/>
      <c r="H74" s="10"/>
      <c r="I74" s="10"/>
      <c r="J74" s="10"/>
      <c r="K74" s="10"/>
      <c r="L74" s="10"/>
      <c r="M74" s="10"/>
      <c r="N74" s="10"/>
      <c r="O74" s="10"/>
      <c r="P74" s="10"/>
      <c r="Q74" s="10"/>
      <c r="R74" s="24"/>
      <c r="S74" s="10"/>
      <c r="AL74" s="10"/>
      <c r="AN74" s="10"/>
      <c r="AO74" s="10"/>
      <c r="AP74" s="10"/>
      <c r="AQ74" s="10"/>
    </row>
    <row r="75" spans="1:54" x14ac:dyDescent="0.2">
      <c r="A75" s="8" t="s">
        <v>27</v>
      </c>
      <c r="B75" s="8"/>
      <c r="C75" s="8"/>
      <c r="D75" s="8"/>
      <c r="E75" s="8"/>
      <c r="G75" s="10"/>
      <c r="H75" s="10"/>
      <c r="I75" s="10"/>
      <c r="J75" s="10"/>
      <c r="K75" s="10"/>
      <c r="L75" s="10"/>
      <c r="M75" s="10"/>
      <c r="N75" s="10"/>
      <c r="O75" s="10"/>
      <c r="P75" s="10"/>
      <c r="Q75" s="10"/>
      <c r="R75" s="24"/>
      <c r="S75" s="10"/>
      <c r="AL75" s="10">
        <f ca="1">1-INDIRECT(ADDRESS(ROW()-1,COLUMN()+11))</f>
        <v>1</v>
      </c>
      <c r="AM75" s="10">
        <f ca="1">1-INDIRECT(ADDRESS(ROW()-1,COLUMN()+14))</f>
        <v>1</v>
      </c>
      <c r="AN75" s="10">
        <f ca="1">INDIRECT(ADDRESS(ROW()-1,COLUMN()+9))</f>
        <v>0</v>
      </c>
      <c r="AO75" s="10">
        <f ca="1">INDIRECT(ADDRESS(ROW()-1,COLUMN()+12))</f>
        <v>0</v>
      </c>
      <c r="AP75" s="10">
        <f ca="1">(1-INDIRECT(ADDRESS(ROW(),COLUMN()-2)))*INDIRECT(ADDRESS(ROW(),COLUMN()+2))</f>
        <v>0</v>
      </c>
      <c r="AQ75" s="10">
        <f ca="1">(1-INDIRECT(ADDRESS(ROW(),COLUMN()-2)))*INDIRECT(ADDRESS(ROW(),COLUMN()+2))</f>
        <v>0</v>
      </c>
      <c r="AW75">
        <f ca="1">SUM(AP4:AP75)</f>
        <v>3.2857142857142856</v>
      </c>
      <c r="AX75" s="10">
        <f ca="1">SUM(AQ4:AQ75)</f>
        <v>4.4000000000000004</v>
      </c>
    </row>
    <row r="76" spans="1:54" x14ac:dyDescent="0.2">
      <c r="A76" s="8" t="s">
        <v>38</v>
      </c>
      <c r="B76" s="8" t="s">
        <v>39</v>
      </c>
      <c r="C76" s="8">
        <v>0</v>
      </c>
      <c r="D76" s="8">
        <v>3</v>
      </c>
      <c r="E76" s="8"/>
      <c r="G76" s="10"/>
      <c r="H76" s="10"/>
      <c r="I76" s="10"/>
      <c r="J76" s="10"/>
      <c r="K76" s="10"/>
      <c r="L76" s="10"/>
      <c r="M76" s="10"/>
      <c r="N76" s="10"/>
      <c r="O76" s="10"/>
      <c r="P76" s="10"/>
      <c r="Q76" s="10"/>
      <c r="R76" s="24"/>
      <c r="S76" s="10"/>
    </row>
    <row r="77" spans="1:54" hidden="1" x14ac:dyDescent="0.2">
      <c r="A77" s="8" t="s">
        <v>38</v>
      </c>
      <c r="B77" s="8" t="s">
        <v>39</v>
      </c>
      <c r="C77" s="8">
        <v>2</v>
      </c>
      <c r="D77" s="9" t="s">
        <v>29</v>
      </c>
      <c r="E77" s="8">
        <v>1</v>
      </c>
      <c r="F77">
        <f t="shared" ref="F77:F83" si="13">COUNTA(G77:AJ77)</f>
        <v>1</v>
      </c>
      <c r="G77" s="10"/>
      <c r="H77" s="10"/>
      <c r="I77" s="10"/>
      <c r="J77" s="10"/>
      <c r="K77" s="10" t="s">
        <v>1376</v>
      </c>
      <c r="L77" s="10"/>
      <c r="M77" s="10"/>
      <c r="N77" s="10"/>
      <c r="O77" s="10"/>
      <c r="P77" s="10"/>
      <c r="Q77" s="10"/>
      <c r="R77" s="24"/>
      <c r="S77" s="10"/>
      <c r="AM77" s="30">
        <f t="shared" ref="AM77:AM83" si="14">IF(COUNTA(I77:AJ77)=0,1,0)</f>
        <v>0</v>
      </c>
    </row>
    <row r="78" spans="1:54" x14ac:dyDescent="0.2">
      <c r="A78" s="8" t="s">
        <v>38</v>
      </c>
      <c r="B78" s="8" t="s">
        <v>39</v>
      </c>
      <c r="C78" s="8">
        <v>2</v>
      </c>
      <c r="D78" s="9" t="s">
        <v>29</v>
      </c>
      <c r="E78" s="8">
        <v>2</v>
      </c>
      <c r="F78">
        <f t="shared" si="13"/>
        <v>0</v>
      </c>
      <c r="G78" s="10"/>
      <c r="H78" s="10"/>
      <c r="I78" s="10"/>
      <c r="J78" s="10"/>
      <c r="K78" s="10"/>
      <c r="L78" s="10"/>
      <c r="M78" s="10"/>
      <c r="N78" s="10"/>
      <c r="O78" s="10"/>
      <c r="P78" s="10"/>
      <c r="Q78" s="10"/>
      <c r="R78" s="24"/>
      <c r="S78" s="10"/>
      <c r="AM78" s="30">
        <f t="shared" si="14"/>
        <v>1</v>
      </c>
    </row>
    <row r="79" spans="1:54" hidden="1" x14ac:dyDescent="0.2">
      <c r="A79" s="8" t="s">
        <v>38</v>
      </c>
      <c r="B79" s="8" t="s">
        <v>39</v>
      </c>
      <c r="C79" s="8">
        <v>2</v>
      </c>
      <c r="D79" s="9" t="s">
        <v>29</v>
      </c>
      <c r="E79" s="8">
        <v>3</v>
      </c>
      <c r="F79">
        <f t="shared" si="13"/>
        <v>1</v>
      </c>
      <c r="G79" s="10"/>
      <c r="H79" s="10"/>
      <c r="I79" s="10"/>
      <c r="J79" s="10"/>
      <c r="K79" s="10" t="s">
        <v>1376</v>
      </c>
      <c r="L79" s="10"/>
      <c r="M79" s="10"/>
      <c r="N79" s="10"/>
      <c r="O79" s="10"/>
      <c r="P79" s="10"/>
      <c r="Q79" s="10"/>
      <c r="R79" s="24"/>
      <c r="S79" s="10"/>
      <c r="AM79" s="30">
        <f t="shared" si="14"/>
        <v>0</v>
      </c>
    </row>
    <row r="80" spans="1:54" hidden="1" x14ac:dyDescent="0.2">
      <c r="A80" s="8" t="s">
        <v>38</v>
      </c>
      <c r="B80" s="8" t="s">
        <v>39</v>
      </c>
      <c r="C80" s="8">
        <v>2</v>
      </c>
      <c r="D80" s="9" t="s">
        <v>29</v>
      </c>
      <c r="E80" s="8">
        <v>4</v>
      </c>
      <c r="F80">
        <f t="shared" si="13"/>
        <v>1</v>
      </c>
      <c r="G80" s="10"/>
      <c r="H80" s="10"/>
      <c r="I80" s="10"/>
      <c r="J80" s="10"/>
      <c r="K80" s="10" t="s">
        <v>1376</v>
      </c>
      <c r="L80" s="10"/>
      <c r="M80" s="10"/>
      <c r="N80" s="10"/>
      <c r="O80" s="10"/>
      <c r="P80" s="10"/>
      <c r="Q80" s="10"/>
      <c r="R80" s="24"/>
      <c r="S80" s="10"/>
      <c r="AM80" s="30">
        <f t="shared" si="14"/>
        <v>0</v>
      </c>
    </row>
    <row r="81" spans="1:54" hidden="1" x14ac:dyDescent="0.2">
      <c r="A81" s="8" t="s">
        <v>38</v>
      </c>
      <c r="B81" s="8" t="s">
        <v>39</v>
      </c>
      <c r="C81" s="8">
        <v>2</v>
      </c>
      <c r="D81" s="9" t="s">
        <v>31</v>
      </c>
      <c r="E81" s="8">
        <v>5</v>
      </c>
      <c r="F81">
        <f t="shared" si="13"/>
        <v>1</v>
      </c>
      <c r="G81" s="10"/>
      <c r="H81" s="10"/>
      <c r="I81" s="10"/>
      <c r="J81" s="10"/>
      <c r="K81" s="10" t="s">
        <v>1376</v>
      </c>
      <c r="L81" s="10"/>
      <c r="M81" s="10"/>
      <c r="N81" s="10"/>
      <c r="O81" s="10"/>
      <c r="P81" s="10"/>
      <c r="Q81" s="10"/>
      <c r="R81" s="24"/>
      <c r="S81" s="10"/>
      <c r="AM81" s="30">
        <f t="shared" si="14"/>
        <v>0</v>
      </c>
    </row>
    <row r="82" spans="1:54" x14ac:dyDescent="0.2">
      <c r="A82" s="8" t="s">
        <v>38</v>
      </c>
      <c r="B82" s="8" t="s">
        <v>39</v>
      </c>
      <c r="C82" s="8">
        <v>2</v>
      </c>
      <c r="D82" s="9" t="s">
        <v>31</v>
      </c>
      <c r="E82" s="8">
        <v>6</v>
      </c>
      <c r="F82">
        <f t="shared" si="13"/>
        <v>0</v>
      </c>
      <c r="G82" s="10"/>
      <c r="H82" s="10"/>
      <c r="I82" s="10"/>
      <c r="J82" s="10"/>
      <c r="K82" s="10"/>
      <c r="L82" s="10"/>
      <c r="M82" s="10"/>
      <c r="N82" s="10"/>
      <c r="O82" s="10"/>
      <c r="P82" s="10"/>
      <c r="Q82" s="10"/>
      <c r="R82" s="10"/>
      <c r="S82" s="10"/>
      <c r="AM82" s="30">
        <f t="shared" si="14"/>
        <v>1</v>
      </c>
    </row>
    <row r="83" spans="1:54" hidden="1" x14ac:dyDescent="0.2">
      <c r="A83" s="8" t="s">
        <v>38</v>
      </c>
      <c r="B83" s="8" t="s">
        <v>39</v>
      </c>
      <c r="C83" s="8">
        <v>2</v>
      </c>
      <c r="D83" s="9" t="s">
        <v>30</v>
      </c>
      <c r="E83" s="8">
        <v>7</v>
      </c>
      <c r="F83">
        <f t="shared" si="13"/>
        <v>1</v>
      </c>
      <c r="G83" s="10"/>
      <c r="H83" s="10"/>
      <c r="I83" s="10"/>
      <c r="J83" s="10"/>
      <c r="K83" s="10" t="s">
        <v>1376</v>
      </c>
      <c r="L83" s="10"/>
      <c r="M83" s="10"/>
      <c r="N83" s="10"/>
      <c r="O83" s="10"/>
      <c r="P83" s="10"/>
      <c r="Q83" s="10"/>
      <c r="R83" s="10"/>
      <c r="S83" s="10"/>
      <c r="AL83" s="10"/>
      <c r="AM83" s="30">
        <f t="shared" si="14"/>
        <v>0</v>
      </c>
      <c r="AN83" s="10"/>
      <c r="AO83" s="10"/>
      <c r="AP83" s="10"/>
      <c r="AQ83" s="10"/>
      <c r="AR83" s="10"/>
      <c r="AS83" s="10"/>
      <c r="AT83" s="10"/>
      <c r="AU83" s="10">
        <f ca="1">SUMIF(INDIRECT(INDIRECT(ADDRESS(ROW(),COLUMN()+3))&amp;":"&amp;INDIRECT(ADDRESS(ROW(),COLUMN()+5))),"1",INDIRECT(INDIRECT(ADDRESS(ROW(),COLUMN()+3))&amp;":"&amp;INDIRECT(ADDRESS(ROW(),COLUMN()+5))))</f>
        <v>0</v>
      </c>
      <c r="AV83" s="10">
        <f ca="1">SUMIF(INDIRECT(INDIRECT(ADDRESS(ROW(),COLUMN()+2))&amp;":"&amp;INDIRECT(ADDRESS(ROW(),COLUMN()+4))),2,INDIRECT(INDIRECT(ADDRESS(ROW(),COLUMN()+2))&amp;":"&amp;INDIRECT(ADDRESS(ROW(),COLUMN()+4))))/2</f>
        <v>7</v>
      </c>
      <c r="AW83" s="10">
        <f ca="1">IF(INDIRECT(ADDRESS(ROW(),COLUMN()-2))=0,1, (INDIRECT(ADDRESS(ROW(),COLUMN()-2))-INDIRECT(ADDRESS(ROW()+1,COLUMN()+2)))/INDIRECT(ADDRESS(ROW(),COLUMN()-2)))</f>
        <v>1</v>
      </c>
      <c r="AX83" s="10" t="str">
        <f ca="1">ADDRESS(ROW()+1-INDIRECT(ADDRESS(ROW()+1,COLUMN()-4)),3)</f>
        <v>$C$77</v>
      </c>
      <c r="AY83" s="10"/>
      <c r="AZ83" s="10" t="str">
        <f>ADDRESS(ROW(),3)</f>
        <v>$C$83</v>
      </c>
      <c r="BA83" s="10">
        <f ca="1">IF( INDIRECT(ADDRESS(ROW(),COLUMN()-5))=0,1, (INDIRECT(ADDRESS(ROW(),COLUMN()-5))-INDIRECT(ADDRESS(ROW()+1,COLUMN()+1)))/INDIRECT(ADDRESS(ROW(),COLUMN()-5)))</f>
        <v>0.7142857142857143</v>
      </c>
      <c r="BB83" s="10"/>
    </row>
    <row r="84" spans="1:54" x14ac:dyDescent="0.2">
      <c r="A84" s="8"/>
      <c r="B84" s="8"/>
      <c r="C84" s="8"/>
      <c r="D84" s="8"/>
      <c r="E84" s="8"/>
      <c r="G84" s="10"/>
      <c r="H84" s="10"/>
      <c r="I84" s="10"/>
      <c r="J84" s="10"/>
      <c r="K84" s="10"/>
      <c r="L84" s="10"/>
      <c r="M84" s="10"/>
      <c r="N84" s="10"/>
      <c r="O84" s="10"/>
      <c r="P84" s="10"/>
      <c r="Q84" s="10"/>
      <c r="R84" s="10"/>
      <c r="S84" s="10"/>
      <c r="AL84" s="10">
        <f ca="1">1-INDIRECT(ADDRESS(ROW()-1,COLUMN()+11))</f>
        <v>0</v>
      </c>
      <c r="AM84" s="10">
        <f ca="1">1-INDIRECT(ADDRESS(ROW()-1,COLUMN()+14))</f>
        <v>0.2857142857142857</v>
      </c>
      <c r="AN84" s="10">
        <f ca="1">INDIRECT(ADDRESS(ROW()-1,COLUMN()+9))</f>
        <v>1</v>
      </c>
      <c r="AO84" s="10">
        <f ca="1">INDIRECT(ADDRESS(ROW()-1,COLUMN()+12))</f>
        <v>0.7142857142857143</v>
      </c>
      <c r="AP84" s="10">
        <f ca="1">(1-INDIRECT(ADDRESS(ROW(),COLUMN()-2)))*INDIRECT(ADDRESS(ROW(),COLUMN()+2))</f>
        <v>0</v>
      </c>
      <c r="AQ84" s="10">
        <f ca="1">(1-INDIRECT(ADDRESS(ROW(),COLUMN()-2)))*INDIRECT(ADDRESS(ROW(),COLUMN()+2))</f>
        <v>0.8571428571428571</v>
      </c>
      <c r="AR84" s="10">
        <f ca="1">INDIRECT(ADDRESS(INDIRECT(ADDRESS(ROW(),COLUMN()+3))-INDIRECT(ADDRESS(ROW(),COLUMN()+2)),3))</f>
        <v>0</v>
      </c>
      <c r="AS84" s="10">
        <f ca="1">INDIRECT(ADDRESS(INDIRECT(ADDRESS(ROW(),COLUMN()+2))-INDIRECT(ADDRESS(ROW(),COLUMN()+1)),4))</f>
        <v>3</v>
      </c>
      <c r="AT84" s="10">
        <f ca="1">INDIRECT(ADDRESS(ROW()-1,5))</f>
        <v>7</v>
      </c>
      <c r="AU84" s="10">
        <f>ROW()-1</f>
        <v>83</v>
      </c>
      <c r="AV84" s="10">
        <f ca="1">ROW()-INDIRECT(ADDRESS(ROW(),COLUMN()-2))</f>
        <v>77</v>
      </c>
      <c r="AW84" s="10" t="str">
        <f>ADDRESS(ROW()-1,COLUMN()-11)</f>
        <v>$AL$83</v>
      </c>
      <c r="AX84" s="10" t="str">
        <f ca="1">ADDRESS(ROW() -INDIRECT(ADDRESS(ROW(),COLUMN()-4)),COLUMN()-12)</f>
        <v>$AL$77</v>
      </c>
      <c r="AY84" s="10">
        <f ca="1">SUMIF(INDIRECT(INDIRECT(ADDRESS(ROW(),COLUMN()-1))&amp;":"&amp;INDIRECT(ADDRESS(ROW(),COLUMN()-2))),1,INDIRECT(INDIRECT(ADDRESS(ROW(),COLUMN()-1))&amp;":"&amp;INDIRECT(ADDRESS(ROW(),COLUMN()-2))))</f>
        <v>0</v>
      </c>
      <c r="AZ84" s="10" t="str">
        <f>ADDRESS(ROW()-1,COLUMN()-13)</f>
        <v>$AM$83</v>
      </c>
      <c r="BA84" s="10" t="str">
        <f ca="1">ADDRESS(ROW() -INDIRECT(ADDRESS(ROW(),COLUMN()-7)),COLUMN()-14)</f>
        <v>$AM$77</v>
      </c>
      <c r="BB84" s="10">
        <f ca="1">SUM(INDIRECT(INDIRECT(ADDRESS(ROW(),COLUMN()-1))&amp;":"&amp;INDIRECT(ADDRESS(ROW(),COLUMN()-2))))</f>
        <v>2</v>
      </c>
    </row>
    <row r="85" spans="1:54" x14ac:dyDescent="0.2">
      <c r="A85" s="8" t="s">
        <v>38</v>
      </c>
      <c r="B85" s="9" t="s">
        <v>40</v>
      </c>
      <c r="C85" s="8">
        <v>0</v>
      </c>
      <c r="D85" s="8">
        <v>3</v>
      </c>
      <c r="E85" s="8"/>
      <c r="G85" s="10"/>
      <c r="H85" s="10"/>
      <c r="I85" s="10"/>
      <c r="J85" s="10"/>
      <c r="K85" s="10"/>
      <c r="L85" s="10"/>
      <c r="M85" s="10"/>
      <c r="N85" s="10"/>
      <c r="O85" s="10"/>
      <c r="P85" s="10"/>
      <c r="Q85" s="10"/>
      <c r="R85" s="10"/>
      <c r="S85" s="10"/>
    </row>
    <row r="86" spans="1:54" hidden="1" x14ac:dyDescent="0.2">
      <c r="A86" s="8" t="s">
        <v>38</v>
      </c>
      <c r="B86" s="9" t="s">
        <v>40</v>
      </c>
      <c r="C86" s="8">
        <v>2</v>
      </c>
      <c r="D86" s="9" t="s">
        <v>29</v>
      </c>
      <c r="E86" s="8">
        <v>1</v>
      </c>
      <c r="F86">
        <f t="shared" ref="F86:F92" si="15">COUNTA(G86:AJ86)</f>
        <v>1</v>
      </c>
      <c r="G86" s="10"/>
      <c r="H86" s="10"/>
      <c r="I86" s="10"/>
      <c r="J86" s="10"/>
      <c r="K86" s="10" t="s">
        <v>1376</v>
      </c>
      <c r="L86" s="10"/>
      <c r="M86" s="10"/>
      <c r="N86" s="10"/>
      <c r="O86" s="10"/>
      <c r="P86" s="10"/>
      <c r="Q86" s="10"/>
      <c r="R86" s="10"/>
      <c r="S86" s="10"/>
      <c r="AM86" s="30">
        <f t="shared" ref="AM86:AM92" si="16">IF(COUNTA(I86:AJ86)=0,1,0)</f>
        <v>0</v>
      </c>
    </row>
    <row r="87" spans="1:54" hidden="1" x14ac:dyDescent="0.2">
      <c r="A87" s="8" t="s">
        <v>38</v>
      </c>
      <c r="B87" s="9" t="s">
        <v>40</v>
      </c>
      <c r="C87" s="8">
        <v>2</v>
      </c>
      <c r="D87" s="9" t="s">
        <v>29</v>
      </c>
      <c r="E87" s="8">
        <v>2</v>
      </c>
      <c r="F87">
        <f t="shared" si="15"/>
        <v>1</v>
      </c>
      <c r="G87" s="10"/>
      <c r="H87" s="10"/>
      <c r="I87" s="10"/>
      <c r="J87" s="10"/>
      <c r="K87" s="10" t="s">
        <v>1376</v>
      </c>
      <c r="L87" s="10"/>
      <c r="M87" s="10"/>
      <c r="N87" s="10"/>
      <c r="O87" s="10"/>
      <c r="P87" s="10"/>
      <c r="Q87" s="10"/>
      <c r="R87" s="10"/>
      <c r="S87" s="10"/>
      <c r="AM87" s="30">
        <f t="shared" si="16"/>
        <v>0</v>
      </c>
    </row>
    <row r="88" spans="1:54" hidden="1" x14ac:dyDescent="0.2">
      <c r="A88" s="8" t="s">
        <v>38</v>
      </c>
      <c r="B88" s="9" t="s">
        <v>40</v>
      </c>
      <c r="C88" s="8">
        <v>2</v>
      </c>
      <c r="D88" s="9" t="s">
        <v>29</v>
      </c>
      <c r="E88" s="8">
        <v>3</v>
      </c>
      <c r="F88">
        <f t="shared" si="15"/>
        <v>1</v>
      </c>
      <c r="G88" s="10"/>
      <c r="H88" s="10"/>
      <c r="I88" s="10"/>
      <c r="J88" s="10"/>
      <c r="K88" s="10" t="s">
        <v>1376</v>
      </c>
      <c r="L88" s="10"/>
      <c r="M88" s="10"/>
      <c r="N88" s="10"/>
      <c r="O88" s="10"/>
      <c r="P88" s="10"/>
      <c r="Q88" s="10"/>
      <c r="R88" s="10"/>
      <c r="S88" s="10"/>
      <c r="AM88" s="30">
        <f t="shared" si="16"/>
        <v>0</v>
      </c>
    </row>
    <row r="89" spans="1:54" hidden="1" x14ac:dyDescent="0.2">
      <c r="A89" s="8" t="s">
        <v>38</v>
      </c>
      <c r="B89" s="9" t="s">
        <v>40</v>
      </c>
      <c r="C89" s="8">
        <v>2</v>
      </c>
      <c r="D89" s="9" t="s">
        <v>29</v>
      </c>
      <c r="E89" s="8">
        <v>4</v>
      </c>
      <c r="F89">
        <f t="shared" si="15"/>
        <v>1</v>
      </c>
      <c r="G89" s="10"/>
      <c r="H89" s="10"/>
      <c r="I89" s="10"/>
      <c r="J89" s="10"/>
      <c r="K89" s="10" t="s">
        <v>1376</v>
      </c>
      <c r="L89" s="10"/>
      <c r="M89" s="10"/>
      <c r="N89" s="10"/>
      <c r="O89" s="10"/>
      <c r="P89" s="10"/>
      <c r="Q89" s="10"/>
      <c r="R89" s="10"/>
      <c r="S89" s="10"/>
      <c r="AM89" s="30">
        <f t="shared" si="16"/>
        <v>0</v>
      </c>
    </row>
    <row r="90" spans="1:54" hidden="1" x14ac:dyDescent="0.2">
      <c r="A90" s="8" t="s">
        <v>38</v>
      </c>
      <c r="B90" s="9" t="s">
        <v>40</v>
      </c>
      <c r="C90" s="8">
        <v>2</v>
      </c>
      <c r="D90" s="9" t="s">
        <v>29</v>
      </c>
      <c r="E90" s="8">
        <v>5</v>
      </c>
      <c r="F90">
        <f t="shared" si="15"/>
        <v>1</v>
      </c>
      <c r="G90" s="10"/>
      <c r="H90" s="10"/>
      <c r="I90" s="10"/>
      <c r="J90" s="10"/>
      <c r="K90" s="10" t="s">
        <v>1376</v>
      </c>
      <c r="L90" s="10"/>
      <c r="M90" s="10"/>
      <c r="N90" s="10"/>
      <c r="O90" s="10"/>
      <c r="P90" s="10"/>
      <c r="Q90" s="10"/>
      <c r="R90" s="10"/>
      <c r="S90" s="10"/>
      <c r="AM90" s="30">
        <f t="shared" si="16"/>
        <v>0</v>
      </c>
    </row>
    <row r="91" spans="1:54" hidden="1" x14ac:dyDescent="0.2">
      <c r="A91" s="8" t="s">
        <v>38</v>
      </c>
      <c r="B91" s="9" t="s">
        <v>40</v>
      </c>
      <c r="C91" s="8">
        <v>2</v>
      </c>
      <c r="D91" s="9" t="s">
        <v>31</v>
      </c>
      <c r="E91" s="8">
        <v>6</v>
      </c>
      <c r="F91">
        <f t="shared" si="15"/>
        <v>1</v>
      </c>
      <c r="G91" s="10"/>
      <c r="H91" s="10"/>
      <c r="I91" s="10"/>
      <c r="J91" s="10"/>
      <c r="K91" s="10" t="s">
        <v>1376</v>
      </c>
      <c r="L91" s="10"/>
      <c r="M91" s="10"/>
      <c r="N91" s="10"/>
      <c r="O91" s="10"/>
      <c r="P91" s="10"/>
      <c r="Q91" s="10"/>
      <c r="R91" s="10"/>
      <c r="S91" s="10"/>
      <c r="AM91" s="30">
        <f t="shared" si="16"/>
        <v>0</v>
      </c>
    </row>
    <row r="92" spans="1:54" hidden="1" x14ac:dyDescent="0.2">
      <c r="A92" s="8" t="s">
        <v>38</v>
      </c>
      <c r="B92" s="9" t="s">
        <v>40</v>
      </c>
      <c r="C92" s="8">
        <v>2</v>
      </c>
      <c r="D92" s="9" t="s">
        <v>31</v>
      </c>
      <c r="E92" s="8">
        <v>7</v>
      </c>
      <c r="F92">
        <f t="shared" si="15"/>
        <v>1</v>
      </c>
      <c r="G92" s="10"/>
      <c r="H92" s="10"/>
      <c r="I92" s="10"/>
      <c r="J92" s="10"/>
      <c r="K92" s="10" t="s">
        <v>1376</v>
      </c>
      <c r="L92" s="10"/>
      <c r="M92" s="10"/>
      <c r="N92" s="10"/>
      <c r="O92" s="10"/>
      <c r="P92" s="10"/>
      <c r="Q92" s="10"/>
      <c r="R92" s="10"/>
      <c r="S92" s="10"/>
      <c r="AL92" s="10"/>
      <c r="AM92" s="30">
        <f t="shared" si="16"/>
        <v>0</v>
      </c>
      <c r="AN92" s="10"/>
      <c r="AO92" s="10"/>
      <c r="AP92" s="10"/>
      <c r="AQ92" s="10"/>
      <c r="AR92" s="10"/>
      <c r="AS92" s="10"/>
      <c r="AT92" s="10"/>
      <c r="AU92" s="10">
        <f ca="1">SUMIF(INDIRECT(INDIRECT(ADDRESS(ROW(),COLUMN()+3))&amp;":"&amp;INDIRECT(ADDRESS(ROW(),COLUMN()+5))),"1",INDIRECT(INDIRECT(ADDRESS(ROW(),COLUMN()+3))&amp;":"&amp;INDIRECT(ADDRESS(ROW(),COLUMN()+5))))</f>
        <v>0</v>
      </c>
      <c r="AV92" s="10">
        <f ca="1">SUMIF(INDIRECT(INDIRECT(ADDRESS(ROW(),COLUMN()+2))&amp;":"&amp;INDIRECT(ADDRESS(ROW(),COLUMN()+4))),2,INDIRECT(INDIRECT(ADDRESS(ROW(),COLUMN()+2))&amp;":"&amp;INDIRECT(ADDRESS(ROW(),COLUMN()+4))))/2</f>
        <v>7</v>
      </c>
      <c r="AW92" s="10">
        <f ca="1">IF(INDIRECT(ADDRESS(ROW(),COLUMN()-2))=0,1, (INDIRECT(ADDRESS(ROW(),COLUMN()-2))-INDIRECT(ADDRESS(ROW()+1,COLUMN()+2)))/INDIRECT(ADDRESS(ROW(),COLUMN()-2)))</f>
        <v>1</v>
      </c>
      <c r="AX92" s="10" t="str">
        <f ca="1">ADDRESS(ROW()+1-INDIRECT(ADDRESS(ROW()+1,COLUMN()-4)),3)</f>
        <v>$C$86</v>
      </c>
      <c r="AY92" s="10"/>
      <c r="AZ92" s="10" t="str">
        <f>ADDRESS(ROW(),3)</f>
        <v>$C$92</v>
      </c>
      <c r="BA92" s="10">
        <f ca="1">IF( INDIRECT(ADDRESS(ROW(),COLUMN()-5))=0,1, (INDIRECT(ADDRESS(ROW(),COLUMN()-5))-INDIRECT(ADDRESS(ROW()+1,COLUMN()+1)))/INDIRECT(ADDRESS(ROW(),COLUMN()-5)))</f>
        <v>1</v>
      </c>
      <c r="BB92" s="10"/>
    </row>
    <row r="93" spans="1:54" x14ac:dyDescent="0.2">
      <c r="A93" s="8"/>
      <c r="B93" s="8"/>
      <c r="C93" s="8"/>
      <c r="D93" s="8"/>
      <c r="E93" s="8"/>
      <c r="G93" s="10"/>
      <c r="H93" s="10"/>
      <c r="I93" s="10"/>
      <c r="J93" s="10"/>
      <c r="K93" s="10"/>
      <c r="L93" s="10"/>
      <c r="M93" s="10"/>
      <c r="N93" s="10"/>
      <c r="O93" s="10"/>
      <c r="P93" s="10"/>
      <c r="Q93" s="10"/>
      <c r="R93" s="10"/>
      <c r="S93" s="10"/>
      <c r="AL93" s="10">
        <f ca="1">1-INDIRECT(ADDRESS(ROW()-1,COLUMN()+11))</f>
        <v>0</v>
      </c>
      <c r="AM93" s="10">
        <f ca="1">1-INDIRECT(ADDRESS(ROW()-1,COLUMN()+14))</f>
        <v>0</v>
      </c>
      <c r="AN93" s="10">
        <f ca="1">INDIRECT(ADDRESS(ROW()-1,COLUMN()+9))</f>
        <v>1</v>
      </c>
      <c r="AO93" s="10">
        <f ca="1">INDIRECT(ADDRESS(ROW()-1,COLUMN()+12))</f>
        <v>1</v>
      </c>
      <c r="AP93" s="10">
        <f ca="1">(1-INDIRECT(ADDRESS(ROW(),COLUMN()-2)))*INDIRECT(ADDRESS(ROW(),COLUMN()+2))</f>
        <v>0</v>
      </c>
      <c r="AQ93" s="10">
        <f ca="1">(1-INDIRECT(ADDRESS(ROW(),COLUMN()-2)))*INDIRECT(ADDRESS(ROW(),COLUMN()+2))</f>
        <v>0</v>
      </c>
      <c r="AR93" s="10">
        <f ca="1">INDIRECT(ADDRESS(INDIRECT(ADDRESS(ROW(),COLUMN()+3))-INDIRECT(ADDRESS(ROW(),COLUMN()+2)),3))</f>
        <v>0</v>
      </c>
      <c r="AS93" s="10">
        <f ca="1">INDIRECT(ADDRESS(INDIRECT(ADDRESS(ROW(),COLUMN()+2))-INDIRECT(ADDRESS(ROW(),COLUMN()+1)),4))</f>
        <v>3</v>
      </c>
      <c r="AT93" s="10">
        <f ca="1">INDIRECT(ADDRESS(ROW()-1,5))</f>
        <v>7</v>
      </c>
      <c r="AU93" s="10">
        <f>ROW()-1</f>
        <v>92</v>
      </c>
      <c r="AV93" s="10">
        <f ca="1">ROW()-INDIRECT(ADDRESS(ROW(),COLUMN()-2))</f>
        <v>86</v>
      </c>
      <c r="AW93" s="10" t="str">
        <f>ADDRESS(ROW()-1,COLUMN()-11)</f>
        <v>$AL$92</v>
      </c>
      <c r="AX93" s="10" t="str">
        <f ca="1">ADDRESS(ROW() -INDIRECT(ADDRESS(ROW(),COLUMN()-4)),COLUMN()-12)</f>
        <v>$AL$86</v>
      </c>
      <c r="AY93" s="10">
        <f ca="1">SUMIF(INDIRECT(INDIRECT(ADDRESS(ROW(),COLUMN()-1))&amp;":"&amp;INDIRECT(ADDRESS(ROW(),COLUMN()-2))),1,INDIRECT(INDIRECT(ADDRESS(ROW(),COLUMN()-1))&amp;":"&amp;INDIRECT(ADDRESS(ROW(),COLUMN()-2))))</f>
        <v>0</v>
      </c>
      <c r="AZ93" s="10" t="str">
        <f>ADDRESS(ROW()-1,COLUMN()-13)</f>
        <v>$AM$92</v>
      </c>
      <c r="BA93" s="10" t="str">
        <f ca="1">ADDRESS(ROW() -INDIRECT(ADDRESS(ROW(),COLUMN()-7)),COLUMN()-14)</f>
        <v>$AM$86</v>
      </c>
      <c r="BB93" s="10">
        <f ca="1">SUM(INDIRECT(INDIRECT(ADDRESS(ROW(),COLUMN()-1))&amp;":"&amp;INDIRECT(ADDRESS(ROW(),COLUMN()-2))))</f>
        <v>0</v>
      </c>
    </row>
    <row r="94" spans="1:54" x14ac:dyDescent="0.2">
      <c r="A94" s="8" t="s">
        <v>38</v>
      </c>
      <c r="B94" s="8" t="s">
        <v>41</v>
      </c>
      <c r="C94" s="8">
        <v>0</v>
      </c>
      <c r="D94" s="8">
        <v>6</v>
      </c>
      <c r="E94" s="8"/>
      <c r="G94" s="10"/>
      <c r="H94" s="10"/>
      <c r="I94" s="10"/>
      <c r="J94" s="10"/>
      <c r="K94" s="10"/>
      <c r="L94" s="10"/>
      <c r="M94" s="10"/>
      <c r="N94" s="10"/>
      <c r="O94" s="10"/>
      <c r="P94" s="10"/>
      <c r="Q94" s="10"/>
      <c r="R94" s="10"/>
      <c r="S94" s="10"/>
    </row>
    <row r="95" spans="1:54" hidden="1" x14ac:dyDescent="0.2">
      <c r="A95" s="8" t="s">
        <v>38</v>
      </c>
      <c r="B95" s="8" t="s">
        <v>41</v>
      </c>
      <c r="C95" s="8">
        <v>2</v>
      </c>
      <c r="D95" s="9" t="s">
        <v>29</v>
      </c>
      <c r="E95" s="8">
        <v>1</v>
      </c>
      <c r="F95">
        <f t="shared" ref="F95:F104" si="17">COUNTA(G95:AJ95)</f>
        <v>1</v>
      </c>
      <c r="G95" s="10"/>
      <c r="H95" s="10"/>
      <c r="I95" s="10"/>
      <c r="J95" s="10"/>
      <c r="K95" s="10" t="s">
        <v>1376</v>
      </c>
      <c r="L95" s="10"/>
      <c r="M95" s="10"/>
      <c r="N95" s="10"/>
      <c r="O95" s="10"/>
      <c r="P95" s="10"/>
      <c r="Q95" s="10"/>
      <c r="R95" s="10"/>
      <c r="S95" s="10"/>
      <c r="AM95" s="30">
        <f t="shared" ref="AM95:AM104" si="18">IF(COUNTA(I95:AJ95)=0,1,0)</f>
        <v>0</v>
      </c>
    </row>
    <row r="96" spans="1:54" hidden="1" x14ac:dyDescent="0.2">
      <c r="A96" s="8" t="s">
        <v>38</v>
      </c>
      <c r="B96" s="8" t="s">
        <v>41</v>
      </c>
      <c r="C96" s="8">
        <v>2</v>
      </c>
      <c r="D96" s="9" t="s">
        <v>29</v>
      </c>
      <c r="E96" s="8">
        <v>2</v>
      </c>
      <c r="F96">
        <f t="shared" si="17"/>
        <v>1</v>
      </c>
      <c r="G96" s="10"/>
      <c r="H96" s="10"/>
      <c r="I96" s="10"/>
      <c r="J96" s="10"/>
      <c r="K96" s="10" t="s">
        <v>1376</v>
      </c>
      <c r="L96" s="10"/>
      <c r="M96" s="10"/>
      <c r="N96" s="10"/>
      <c r="O96" s="10"/>
      <c r="P96" s="10"/>
      <c r="Q96" s="10"/>
      <c r="R96" s="10"/>
      <c r="S96" s="10"/>
      <c r="AM96" s="30">
        <f t="shared" si="18"/>
        <v>0</v>
      </c>
    </row>
    <row r="97" spans="1:54" hidden="1" x14ac:dyDescent="0.2">
      <c r="A97" s="8" t="s">
        <v>38</v>
      </c>
      <c r="B97" s="8" t="s">
        <v>41</v>
      </c>
      <c r="C97" s="8">
        <v>2</v>
      </c>
      <c r="D97" s="9" t="s">
        <v>29</v>
      </c>
      <c r="E97" s="8">
        <v>3</v>
      </c>
      <c r="F97">
        <f t="shared" si="17"/>
        <v>1</v>
      </c>
      <c r="G97" s="10"/>
      <c r="H97" s="10"/>
      <c r="I97" s="10"/>
      <c r="J97" s="10"/>
      <c r="K97" s="10" t="s">
        <v>1376</v>
      </c>
      <c r="L97" s="10"/>
      <c r="M97" s="10"/>
      <c r="N97" s="10"/>
      <c r="O97" s="10"/>
      <c r="P97" s="10"/>
      <c r="Q97" s="10"/>
      <c r="R97" s="10"/>
      <c r="S97" s="10"/>
      <c r="AM97" s="30">
        <f t="shared" si="18"/>
        <v>0</v>
      </c>
    </row>
    <row r="98" spans="1:54" hidden="1" x14ac:dyDescent="0.2">
      <c r="A98" s="8" t="s">
        <v>38</v>
      </c>
      <c r="B98" s="8" t="s">
        <v>41</v>
      </c>
      <c r="C98" s="8">
        <v>2</v>
      </c>
      <c r="D98" s="9" t="s">
        <v>29</v>
      </c>
      <c r="E98" s="8">
        <v>4</v>
      </c>
      <c r="F98">
        <f t="shared" si="17"/>
        <v>1</v>
      </c>
      <c r="G98" s="10"/>
      <c r="H98" s="10"/>
      <c r="I98" s="10"/>
      <c r="J98" s="10"/>
      <c r="K98" s="10" t="s">
        <v>1376</v>
      </c>
      <c r="L98" s="10"/>
      <c r="M98" s="10"/>
      <c r="N98" s="10"/>
      <c r="O98" s="10"/>
      <c r="P98" s="10"/>
      <c r="Q98" s="10"/>
      <c r="R98" s="24"/>
      <c r="S98" s="10"/>
      <c r="AM98" s="30">
        <f t="shared" si="18"/>
        <v>0</v>
      </c>
    </row>
    <row r="99" spans="1:54" hidden="1" x14ac:dyDescent="0.2">
      <c r="A99" s="8" t="s">
        <v>38</v>
      </c>
      <c r="B99" s="8" t="s">
        <v>41</v>
      </c>
      <c r="C99" s="8">
        <v>2</v>
      </c>
      <c r="D99" s="9" t="s">
        <v>29</v>
      </c>
      <c r="E99" s="8">
        <v>5</v>
      </c>
      <c r="F99">
        <f t="shared" si="17"/>
        <v>1</v>
      </c>
      <c r="G99" s="10"/>
      <c r="H99" s="10"/>
      <c r="I99" s="10"/>
      <c r="J99" s="10"/>
      <c r="K99" s="10" t="s">
        <v>1376</v>
      </c>
      <c r="L99" s="10"/>
      <c r="M99" s="10"/>
      <c r="N99" s="10"/>
      <c r="O99" s="10"/>
      <c r="P99" s="10"/>
      <c r="Q99" s="10"/>
      <c r="R99" s="24"/>
      <c r="S99" s="10"/>
      <c r="AM99" s="30">
        <f t="shared" si="18"/>
        <v>0</v>
      </c>
    </row>
    <row r="100" spans="1:54" hidden="1" x14ac:dyDescent="0.2">
      <c r="A100" s="8" t="s">
        <v>38</v>
      </c>
      <c r="B100" s="8" t="s">
        <v>41</v>
      </c>
      <c r="C100" s="8">
        <v>2</v>
      </c>
      <c r="D100" s="9" t="s">
        <v>29</v>
      </c>
      <c r="E100" s="8">
        <v>6</v>
      </c>
      <c r="F100">
        <f t="shared" si="17"/>
        <v>1</v>
      </c>
      <c r="G100" s="10"/>
      <c r="H100" s="10"/>
      <c r="I100" s="10"/>
      <c r="J100" s="10"/>
      <c r="K100" s="10" t="s">
        <v>1376</v>
      </c>
      <c r="L100" s="10"/>
      <c r="M100" s="10"/>
      <c r="N100" s="10"/>
      <c r="O100" s="10"/>
      <c r="P100" s="10"/>
      <c r="Q100" s="10"/>
      <c r="R100" s="24"/>
      <c r="S100" s="10"/>
      <c r="AM100" s="30">
        <f t="shared" si="18"/>
        <v>0</v>
      </c>
    </row>
    <row r="101" spans="1:54" hidden="1" x14ac:dyDescent="0.2">
      <c r="A101" s="8" t="s">
        <v>38</v>
      </c>
      <c r="B101" s="8" t="s">
        <v>41</v>
      </c>
      <c r="C101" s="8">
        <v>2</v>
      </c>
      <c r="D101" s="9" t="s">
        <v>29</v>
      </c>
      <c r="E101" s="8">
        <v>7</v>
      </c>
      <c r="F101">
        <f t="shared" si="17"/>
        <v>1</v>
      </c>
      <c r="G101" s="10"/>
      <c r="H101" s="10"/>
      <c r="I101" s="10"/>
      <c r="J101" s="10"/>
      <c r="K101" s="10" t="s">
        <v>1376</v>
      </c>
      <c r="L101" s="10"/>
      <c r="M101" s="10"/>
      <c r="N101" s="10"/>
      <c r="O101" s="10"/>
      <c r="P101" s="10"/>
      <c r="Q101" s="10"/>
      <c r="R101" s="24"/>
      <c r="S101" s="10"/>
      <c r="AM101" s="30">
        <f t="shared" si="18"/>
        <v>0</v>
      </c>
    </row>
    <row r="102" spans="1:54" hidden="1" x14ac:dyDescent="0.2">
      <c r="A102" s="8" t="s">
        <v>38</v>
      </c>
      <c r="B102" s="8" t="s">
        <v>41</v>
      </c>
      <c r="C102" s="8">
        <v>2</v>
      </c>
      <c r="D102" s="9" t="s">
        <v>29</v>
      </c>
      <c r="E102" s="8">
        <v>8</v>
      </c>
      <c r="F102">
        <f t="shared" si="17"/>
        <v>1</v>
      </c>
      <c r="G102" s="10"/>
      <c r="H102" s="10"/>
      <c r="I102" s="10"/>
      <c r="J102" s="10"/>
      <c r="K102" s="10" t="s">
        <v>1376</v>
      </c>
      <c r="L102" s="10"/>
      <c r="M102" s="10"/>
      <c r="N102" s="10"/>
      <c r="O102" s="10"/>
      <c r="P102" s="10"/>
      <c r="Q102" s="10"/>
      <c r="R102" s="24"/>
      <c r="S102" s="10"/>
      <c r="AM102" s="30">
        <f t="shared" si="18"/>
        <v>0</v>
      </c>
    </row>
    <row r="103" spans="1:54" hidden="1" x14ac:dyDescent="0.2">
      <c r="A103" s="8" t="s">
        <v>38</v>
      </c>
      <c r="B103" s="8" t="s">
        <v>41</v>
      </c>
      <c r="C103" s="8">
        <v>2</v>
      </c>
      <c r="D103" s="9" t="s">
        <v>31</v>
      </c>
      <c r="E103" s="8">
        <v>9</v>
      </c>
      <c r="F103">
        <f t="shared" si="17"/>
        <v>1</v>
      </c>
      <c r="G103" s="10"/>
      <c r="H103" s="10"/>
      <c r="I103" s="10"/>
      <c r="J103" s="10"/>
      <c r="K103" s="10" t="s">
        <v>1376</v>
      </c>
      <c r="L103" s="10"/>
      <c r="M103" s="10"/>
      <c r="N103" s="10"/>
      <c r="O103" s="10"/>
      <c r="P103" s="10"/>
      <c r="Q103" s="10"/>
      <c r="R103" s="24"/>
      <c r="S103" s="10"/>
      <c r="AM103" s="30">
        <f t="shared" si="18"/>
        <v>0</v>
      </c>
    </row>
    <row r="104" spans="1:54" hidden="1" x14ac:dyDescent="0.2">
      <c r="A104" s="8" t="s">
        <v>38</v>
      </c>
      <c r="B104" s="8" t="s">
        <v>41</v>
      </c>
      <c r="C104" s="8">
        <v>2</v>
      </c>
      <c r="D104" s="9" t="s">
        <v>31</v>
      </c>
      <c r="E104" s="8">
        <v>10</v>
      </c>
      <c r="F104">
        <f t="shared" si="17"/>
        <v>1</v>
      </c>
      <c r="G104" s="10"/>
      <c r="H104" s="10"/>
      <c r="I104" s="10"/>
      <c r="J104" s="10"/>
      <c r="K104" s="10" t="s">
        <v>1376</v>
      </c>
      <c r="L104" s="10"/>
      <c r="M104" s="10"/>
      <c r="N104" s="10"/>
      <c r="O104" s="10"/>
      <c r="P104" s="10"/>
      <c r="Q104" s="10"/>
      <c r="R104" s="24"/>
      <c r="S104" s="10"/>
      <c r="AL104" s="10"/>
      <c r="AM104" s="30">
        <f t="shared" si="18"/>
        <v>0</v>
      </c>
      <c r="AN104" s="10"/>
      <c r="AO104" s="10"/>
      <c r="AP104" s="10"/>
      <c r="AQ104" s="10"/>
      <c r="AR104" s="10"/>
      <c r="AS104" s="10"/>
      <c r="AT104" s="10"/>
      <c r="AU104" s="10">
        <f ca="1">SUMIF(INDIRECT(INDIRECT(ADDRESS(ROW(),COLUMN()+3))&amp;":"&amp;INDIRECT(ADDRESS(ROW(),COLUMN()+5))),"1",INDIRECT(INDIRECT(ADDRESS(ROW(),COLUMN()+3))&amp;":"&amp;INDIRECT(ADDRESS(ROW(),COLUMN()+5))))</f>
        <v>0</v>
      </c>
      <c r="AV104" s="10">
        <f ca="1">SUMIF(INDIRECT(INDIRECT(ADDRESS(ROW(),COLUMN()+2))&amp;":"&amp;INDIRECT(ADDRESS(ROW(),COLUMN()+4))),2,INDIRECT(INDIRECT(ADDRESS(ROW(),COLUMN()+2))&amp;":"&amp;INDIRECT(ADDRESS(ROW(),COLUMN()+4))))/2</f>
        <v>10</v>
      </c>
      <c r="AW104" s="10">
        <f ca="1">IF(INDIRECT(ADDRESS(ROW(),COLUMN()-2))=0,1, (INDIRECT(ADDRESS(ROW(),COLUMN()-2))-INDIRECT(ADDRESS(ROW()+1,COLUMN()+2)))/INDIRECT(ADDRESS(ROW(),COLUMN()-2)))</f>
        <v>1</v>
      </c>
      <c r="AX104" s="10" t="str">
        <f ca="1">ADDRESS(ROW()+1-INDIRECT(ADDRESS(ROW()+1,COLUMN()-4)),3)</f>
        <v>$C$95</v>
      </c>
      <c r="AY104" s="10"/>
      <c r="AZ104" s="10" t="str">
        <f>ADDRESS(ROW(),3)</f>
        <v>$C$104</v>
      </c>
      <c r="BA104" s="10">
        <f ca="1">IF( INDIRECT(ADDRESS(ROW(),COLUMN()-5))=0,1, (INDIRECT(ADDRESS(ROW(),COLUMN()-5))-INDIRECT(ADDRESS(ROW()+1,COLUMN()+1)))/INDIRECT(ADDRESS(ROW(),COLUMN()-5)))</f>
        <v>1</v>
      </c>
      <c r="BB104" s="10"/>
    </row>
    <row r="105" spans="1:54" x14ac:dyDescent="0.2">
      <c r="A105" s="8"/>
      <c r="B105" s="8"/>
      <c r="C105" s="8"/>
      <c r="D105" s="8"/>
      <c r="E105" s="8"/>
      <c r="G105" s="10"/>
      <c r="H105" s="10"/>
      <c r="I105" s="10"/>
      <c r="J105" s="10"/>
      <c r="K105" s="10"/>
      <c r="L105" s="10"/>
      <c r="M105" s="10"/>
      <c r="N105" s="10"/>
      <c r="O105" s="10"/>
      <c r="P105" s="10"/>
      <c r="Q105" s="10"/>
      <c r="R105" s="24"/>
      <c r="S105" s="10"/>
      <c r="AL105" s="10">
        <f ca="1">1-INDIRECT(ADDRESS(ROW()-1,COLUMN()+11))</f>
        <v>0</v>
      </c>
      <c r="AM105" s="10">
        <f ca="1">1-INDIRECT(ADDRESS(ROW()-1,COLUMN()+14))</f>
        <v>0</v>
      </c>
      <c r="AN105" s="10">
        <f ca="1">INDIRECT(ADDRESS(ROW()-1,COLUMN()+9))</f>
        <v>1</v>
      </c>
      <c r="AO105" s="10">
        <f ca="1">INDIRECT(ADDRESS(ROW()-1,COLUMN()+12))</f>
        <v>1</v>
      </c>
      <c r="AP105" s="10">
        <f ca="1">(1-INDIRECT(ADDRESS(ROW(),COLUMN()-2)))*INDIRECT(ADDRESS(ROW(),COLUMN()+2))</f>
        <v>0</v>
      </c>
      <c r="AQ105" s="10">
        <f ca="1">(1-INDIRECT(ADDRESS(ROW(),COLUMN()-2)))*INDIRECT(ADDRESS(ROW(),COLUMN()+2))</f>
        <v>0</v>
      </c>
      <c r="AR105" s="10">
        <f ca="1">INDIRECT(ADDRESS(INDIRECT(ADDRESS(ROW(),COLUMN()+3))-INDIRECT(ADDRESS(ROW(),COLUMN()+2)),3))</f>
        <v>0</v>
      </c>
      <c r="AS105" s="10">
        <f ca="1">INDIRECT(ADDRESS(INDIRECT(ADDRESS(ROW(),COLUMN()+2))-INDIRECT(ADDRESS(ROW(),COLUMN()+1)),4))</f>
        <v>6</v>
      </c>
      <c r="AT105" s="10">
        <f ca="1">INDIRECT(ADDRESS(ROW()-1,5))</f>
        <v>10</v>
      </c>
      <c r="AU105" s="10">
        <f>ROW()-1</f>
        <v>104</v>
      </c>
      <c r="AV105" s="10">
        <f ca="1">ROW()-INDIRECT(ADDRESS(ROW(),COLUMN()-2))</f>
        <v>95</v>
      </c>
      <c r="AW105" s="10" t="str">
        <f>ADDRESS(ROW()-1,COLUMN()-11)</f>
        <v>$AL$104</v>
      </c>
      <c r="AX105" s="10" t="str">
        <f ca="1">ADDRESS(ROW() -INDIRECT(ADDRESS(ROW(),COLUMN()-4)),COLUMN()-12)</f>
        <v>$AL$95</v>
      </c>
      <c r="AY105" s="10">
        <f ca="1">SUMIF(INDIRECT(INDIRECT(ADDRESS(ROW(),COLUMN()-1))&amp;":"&amp;INDIRECT(ADDRESS(ROW(),COLUMN()-2))),1,INDIRECT(INDIRECT(ADDRESS(ROW(),COLUMN()-1))&amp;":"&amp;INDIRECT(ADDRESS(ROW(),COLUMN()-2))))</f>
        <v>0</v>
      </c>
      <c r="AZ105" s="10" t="str">
        <f>ADDRESS(ROW()-1,COLUMN()-13)</f>
        <v>$AM$104</v>
      </c>
      <c r="BA105" s="10" t="str">
        <f ca="1">ADDRESS(ROW() -INDIRECT(ADDRESS(ROW(),COLUMN()-7)),COLUMN()-14)</f>
        <v>$AM$95</v>
      </c>
      <c r="BB105" s="10">
        <f ca="1">SUM(INDIRECT(INDIRECT(ADDRESS(ROW(),COLUMN()-1))&amp;":"&amp;INDIRECT(ADDRESS(ROW(),COLUMN()-2))))</f>
        <v>0</v>
      </c>
    </row>
    <row r="106" spans="1:54" x14ac:dyDescent="0.2">
      <c r="A106" s="8" t="s">
        <v>38</v>
      </c>
      <c r="B106" s="8" t="s">
        <v>42</v>
      </c>
      <c r="C106" s="8">
        <v>0</v>
      </c>
      <c r="D106" s="8">
        <v>3</v>
      </c>
      <c r="E106" s="8"/>
      <c r="G106" s="10"/>
      <c r="H106" s="10"/>
      <c r="I106" s="10"/>
      <c r="J106" s="10"/>
      <c r="K106" s="10"/>
      <c r="L106" s="10"/>
      <c r="M106" s="10"/>
      <c r="N106" s="10"/>
      <c r="O106" s="10"/>
      <c r="P106" s="10"/>
      <c r="Q106" s="10"/>
      <c r="R106" s="24"/>
      <c r="S106" s="10"/>
    </row>
    <row r="107" spans="1:54" hidden="1" x14ac:dyDescent="0.2">
      <c r="A107" s="8" t="s">
        <v>38</v>
      </c>
      <c r="B107" s="8" t="s">
        <v>42</v>
      </c>
      <c r="C107" s="8">
        <v>2</v>
      </c>
      <c r="D107" s="9" t="s">
        <v>29</v>
      </c>
      <c r="E107" s="8">
        <v>1</v>
      </c>
      <c r="F107">
        <f t="shared" ref="F107:F112" si="19">COUNTA(G107:AJ107)</f>
        <v>1</v>
      </c>
      <c r="G107" s="10"/>
      <c r="H107" s="10"/>
      <c r="I107" s="10"/>
      <c r="J107" s="10"/>
      <c r="K107" s="10" t="s">
        <v>1376</v>
      </c>
      <c r="L107" s="10"/>
      <c r="M107" s="10"/>
      <c r="N107" s="10"/>
      <c r="O107" s="10"/>
      <c r="P107" s="10"/>
      <c r="Q107" s="10"/>
      <c r="R107" s="24"/>
      <c r="S107" s="10"/>
      <c r="AM107" s="30">
        <f t="shared" ref="AM107:AM112" si="20">IF(COUNTA(I107:AJ107)=0,1,0)</f>
        <v>0</v>
      </c>
    </row>
    <row r="108" spans="1:54" x14ac:dyDescent="0.2">
      <c r="A108" s="8" t="s">
        <v>38</v>
      </c>
      <c r="B108" s="8" t="s">
        <v>42</v>
      </c>
      <c r="C108" s="8">
        <v>2</v>
      </c>
      <c r="D108" s="9" t="s">
        <v>29</v>
      </c>
      <c r="E108" s="8">
        <v>2</v>
      </c>
      <c r="F108">
        <f t="shared" si="19"/>
        <v>0</v>
      </c>
      <c r="G108" s="10"/>
      <c r="H108" s="10"/>
      <c r="I108" s="10"/>
      <c r="J108" s="10"/>
      <c r="K108" s="10"/>
      <c r="L108" s="10"/>
      <c r="M108" s="10"/>
      <c r="N108" s="10"/>
      <c r="O108" s="10"/>
      <c r="P108" s="10"/>
      <c r="Q108" s="10"/>
      <c r="R108" s="24"/>
      <c r="S108" s="10"/>
      <c r="AM108" s="30">
        <f t="shared" si="20"/>
        <v>1</v>
      </c>
    </row>
    <row r="109" spans="1:54" x14ac:dyDescent="0.2">
      <c r="A109" s="8" t="s">
        <v>38</v>
      </c>
      <c r="B109" s="8" t="s">
        <v>42</v>
      </c>
      <c r="C109" s="8">
        <v>2</v>
      </c>
      <c r="D109" s="9" t="s">
        <v>29</v>
      </c>
      <c r="E109" s="8">
        <v>3</v>
      </c>
      <c r="F109">
        <f t="shared" si="19"/>
        <v>0</v>
      </c>
      <c r="G109" s="10"/>
      <c r="H109" s="10"/>
      <c r="I109" s="10"/>
      <c r="J109" s="10"/>
      <c r="K109" s="10"/>
      <c r="L109" s="10"/>
      <c r="M109" s="10"/>
      <c r="N109" s="10"/>
      <c r="O109" s="10"/>
      <c r="P109" s="10"/>
      <c r="Q109" s="10"/>
      <c r="R109" s="24"/>
      <c r="S109" s="10"/>
      <c r="AM109" s="30">
        <f t="shared" si="20"/>
        <v>1</v>
      </c>
    </row>
    <row r="110" spans="1:54" x14ac:dyDescent="0.2">
      <c r="A110" s="8" t="s">
        <v>38</v>
      </c>
      <c r="B110" s="8" t="s">
        <v>42</v>
      </c>
      <c r="C110" s="8">
        <v>2</v>
      </c>
      <c r="D110" s="9" t="s">
        <v>29</v>
      </c>
      <c r="E110" s="8">
        <v>4</v>
      </c>
      <c r="F110">
        <f t="shared" si="19"/>
        <v>0</v>
      </c>
      <c r="G110" s="10"/>
      <c r="H110" s="10"/>
      <c r="I110" s="10"/>
      <c r="J110" s="10"/>
      <c r="K110" s="10"/>
      <c r="L110" s="10"/>
      <c r="M110" s="10"/>
      <c r="N110" s="10"/>
      <c r="O110" s="10"/>
      <c r="P110" s="10"/>
      <c r="Q110" s="10"/>
      <c r="R110" s="24"/>
      <c r="S110" s="10"/>
      <c r="AM110" s="30">
        <f t="shared" si="20"/>
        <v>1</v>
      </c>
    </row>
    <row r="111" spans="1:54" x14ac:dyDescent="0.2">
      <c r="A111" s="8" t="s">
        <v>38</v>
      </c>
      <c r="B111" s="8" t="s">
        <v>42</v>
      </c>
      <c r="C111" s="8">
        <v>2</v>
      </c>
      <c r="D111" s="9" t="s">
        <v>29</v>
      </c>
      <c r="E111" s="8">
        <v>5</v>
      </c>
      <c r="F111">
        <f t="shared" si="19"/>
        <v>0</v>
      </c>
      <c r="G111" s="10"/>
      <c r="H111" s="10"/>
      <c r="I111" s="10"/>
      <c r="J111" s="10"/>
      <c r="K111" s="10"/>
      <c r="L111" s="10"/>
      <c r="M111" s="10"/>
      <c r="N111" s="10"/>
      <c r="O111" s="10"/>
      <c r="P111" s="10"/>
      <c r="Q111" s="10"/>
      <c r="R111" s="24"/>
      <c r="S111" s="10"/>
      <c r="AM111" s="30">
        <f t="shared" si="20"/>
        <v>1</v>
      </c>
    </row>
    <row r="112" spans="1:54" x14ac:dyDescent="0.2">
      <c r="A112" s="8" t="s">
        <v>38</v>
      </c>
      <c r="B112" s="8" t="s">
        <v>42</v>
      </c>
      <c r="C112" s="8">
        <v>2</v>
      </c>
      <c r="D112" s="9" t="s">
        <v>31</v>
      </c>
      <c r="E112" s="8">
        <v>6</v>
      </c>
      <c r="F112">
        <f t="shared" si="19"/>
        <v>0</v>
      </c>
      <c r="G112" s="10"/>
      <c r="H112" s="10"/>
      <c r="I112" s="10"/>
      <c r="J112" s="10"/>
      <c r="K112" s="10"/>
      <c r="L112" s="10"/>
      <c r="M112" s="10"/>
      <c r="N112" s="10"/>
      <c r="O112" s="10"/>
      <c r="P112" s="10"/>
      <c r="Q112" s="10"/>
      <c r="R112" s="24"/>
      <c r="S112" s="10"/>
      <c r="AL112" s="10"/>
      <c r="AM112" s="30">
        <f t="shared" si="20"/>
        <v>1</v>
      </c>
      <c r="AN112" s="10"/>
      <c r="AO112" s="10"/>
      <c r="AP112" s="10"/>
      <c r="AQ112" s="10"/>
      <c r="AR112" s="10"/>
      <c r="AS112" s="10"/>
      <c r="AT112" s="10"/>
      <c r="AU112" s="10">
        <f ca="1">SUMIF(INDIRECT(INDIRECT(ADDRESS(ROW(),COLUMN()+3))&amp;":"&amp;INDIRECT(ADDRESS(ROW(),COLUMN()+5))),"1",INDIRECT(INDIRECT(ADDRESS(ROW(),COLUMN()+3))&amp;":"&amp;INDIRECT(ADDRESS(ROW(),COLUMN()+5))))</f>
        <v>0</v>
      </c>
      <c r="AV112" s="10">
        <f ca="1">SUMIF(INDIRECT(INDIRECT(ADDRESS(ROW(),COLUMN()+2))&amp;":"&amp;INDIRECT(ADDRESS(ROW(),COLUMN()+4))),2,INDIRECT(INDIRECT(ADDRESS(ROW(),COLUMN()+2))&amp;":"&amp;INDIRECT(ADDRESS(ROW(),COLUMN()+4))))/2</f>
        <v>6</v>
      </c>
      <c r="AW112" s="10">
        <f ca="1">IF(INDIRECT(ADDRESS(ROW(),COLUMN()-2))=0,1, (INDIRECT(ADDRESS(ROW(),COLUMN()-2))-INDIRECT(ADDRESS(ROW()+1,COLUMN()+2)))/INDIRECT(ADDRESS(ROW(),COLUMN()-2)))</f>
        <v>1</v>
      </c>
      <c r="AX112" s="10" t="str">
        <f ca="1">ADDRESS(ROW()+1-INDIRECT(ADDRESS(ROW()+1,COLUMN()-4)),3)</f>
        <v>$C$107</v>
      </c>
      <c r="AY112" s="10"/>
      <c r="AZ112" s="10" t="str">
        <f>ADDRESS(ROW(),3)</f>
        <v>$C$112</v>
      </c>
      <c r="BA112" s="10">
        <f ca="1">IF( INDIRECT(ADDRESS(ROW(),COLUMN()-5))=0,1, (INDIRECT(ADDRESS(ROW(),COLUMN()-5))-INDIRECT(ADDRESS(ROW()+1,COLUMN()+1)))/INDIRECT(ADDRESS(ROW(),COLUMN()-5)))</f>
        <v>0.16666666666666666</v>
      </c>
      <c r="BB112" s="10"/>
    </row>
    <row r="113" spans="1:54" x14ac:dyDescent="0.2">
      <c r="A113" s="8"/>
      <c r="B113" s="8"/>
      <c r="C113" s="8"/>
      <c r="D113" s="8"/>
      <c r="E113" s="8"/>
      <c r="G113" s="10"/>
      <c r="H113" s="10"/>
      <c r="I113" s="10"/>
      <c r="J113" s="10"/>
      <c r="K113" s="10"/>
      <c r="L113" s="10"/>
      <c r="M113" s="10"/>
      <c r="N113" s="10"/>
      <c r="O113" s="10"/>
      <c r="P113" s="10"/>
      <c r="Q113" s="10"/>
      <c r="R113" s="24"/>
      <c r="S113" s="10"/>
      <c r="AL113" s="10">
        <f ca="1">1-INDIRECT(ADDRESS(ROW()-1,COLUMN()+11))</f>
        <v>0</v>
      </c>
      <c r="AM113" s="10">
        <f ca="1">1-INDIRECT(ADDRESS(ROW()-1,COLUMN()+14))</f>
        <v>0.83333333333333337</v>
      </c>
      <c r="AN113" s="10">
        <f ca="1">INDIRECT(ADDRESS(ROW()-1,COLUMN()+9))</f>
        <v>1</v>
      </c>
      <c r="AO113" s="10">
        <f ca="1">INDIRECT(ADDRESS(ROW()-1,COLUMN()+12))</f>
        <v>0.16666666666666666</v>
      </c>
      <c r="AP113" s="10">
        <f ca="1">(1-INDIRECT(ADDRESS(ROW(),COLUMN()-2)))*INDIRECT(ADDRESS(ROW(),COLUMN()+2))</f>
        <v>0</v>
      </c>
      <c r="AQ113" s="10">
        <f ca="1">(1-INDIRECT(ADDRESS(ROW(),COLUMN()-2)))*INDIRECT(ADDRESS(ROW(),COLUMN()+2))</f>
        <v>2.5</v>
      </c>
      <c r="AR113" s="10">
        <f ca="1">INDIRECT(ADDRESS(INDIRECT(ADDRESS(ROW(),COLUMN()+3))-INDIRECT(ADDRESS(ROW(),COLUMN()+2)),3))</f>
        <v>0</v>
      </c>
      <c r="AS113" s="10">
        <f ca="1">INDIRECT(ADDRESS(INDIRECT(ADDRESS(ROW(),COLUMN()+2))-INDIRECT(ADDRESS(ROW(),COLUMN()+1)),4))</f>
        <v>3</v>
      </c>
      <c r="AT113" s="10">
        <f ca="1">INDIRECT(ADDRESS(ROW()-1,5))</f>
        <v>6</v>
      </c>
      <c r="AU113" s="10">
        <f>ROW()-1</f>
        <v>112</v>
      </c>
      <c r="AV113" s="10">
        <f ca="1">ROW()-INDIRECT(ADDRESS(ROW(),COLUMN()-2))</f>
        <v>107</v>
      </c>
      <c r="AW113" s="10" t="str">
        <f>ADDRESS(ROW()-1,COLUMN()-11)</f>
        <v>$AL$112</v>
      </c>
      <c r="AX113" s="10" t="str">
        <f ca="1">ADDRESS(ROW() -INDIRECT(ADDRESS(ROW(),COLUMN()-4)),COLUMN()-12)</f>
        <v>$AL$107</v>
      </c>
      <c r="AY113" s="10">
        <f ca="1">SUMIF(INDIRECT(INDIRECT(ADDRESS(ROW(),COLUMN()-1))&amp;":"&amp;INDIRECT(ADDRESS(ROW(),COLUMN()-2))),1,INDIRECT(INDIRECT(ADDRESS(ROW(),COLUMN()-1))&amp;":"&amp;INDIRECT(ADDRESS(ROW(),COLUMN()-2))))</f>
        <v>0</v>
      </c>
      <c r="AZ113" s="10" t="str">
        <f>ADDRESS(ROW()-1,COLUMN()-13)</f>
        <v>$AM$112</v>
      </c>
      <c r="BA113" s="10" t="str">
        <f ca="1">ADDRESS(ROW() -INDIRECT(ADDRESS(ROW(),COLUMN()-7)),COLUMN()-14)</f>
        <v>$AM$107</v>
      </c>
      <c r="BB113" s="10">
        <f ca="1">SUM(INDIRECT(INDIRECT(ADDRESS(ROW(),COLUMN()-1))&amp;":"&amp;INDIRECT(ADDRESS(ROW(),COLUMN()-2))))</f>
        <v>5</v>
      </c>
    </row>
    <row r="114" spans="1:54" x14ac:dyDescent="0.2">
      <c r="A114" s="8" t="s">
        <v>38</v>
      </c>
      <c r="B114" s="8" t="s">
        <v>43</v>
      </c>
      <c r="C114" s="8">
        <v>0</v>
      </c>
      <c r="D114" s="8">
        <v>1</v>
      </c>
      <c r="E114" s="8"/>
      <c r="G114" s="10"/>
      <c r="H114" s="10"/>
      <c r="I114" s="10"/>
      <c r="J114" s="10"/>
      <c r="K114" s="10"/>
      <c r="L114" s="10"/>
      <c r="M114" s="10"/>
      <c r="N114" s="10"/>
      <c r="O114" s="10"/>
      <c r="P114" s="10"/>
      <c r="Q114" s="10"/>
      <c r="R114" s="24"/>
      <c r="S114" s="10"/>
    </row>
    <row r="115" spans="1:54" hidden="1" x14ac:dyDescent="0.2">
      <c r="A115" s="8" t="s">
        <v>38</v>
      </c>
      <c r="B115" s="8" t="s">
        <v>43</v>
      </c>
      <c r="C115" s="8">
        <v>2</v>
      </c>
      <c r="D115" s="8" t="s">
        <v>29</v>
      </c>
      <c r="E115" s="8">
        <v>1</v>
      </c>
      <c r="F115">
        <f t="shared" ref="F115:F120" si="21">COUNTA(G115:AJ115)</f>
        <v>1</v>
      </c>
      <c r="G115" s="10"/>
      <c r="H115" s="10"/>
      <c r="I115" s="10"/>
      <c r="J115" s="10"/>
      <c r="K115" s="10" t="s">
        <v>1376</v>
      </c>
      <c r="L115" s="10"/>
      <c r="M115" s="10"/>
      <c r="N115" s="10"/>
      <c r="O115" s="10"/>
      <c r="P115" s="10"/>
      <c r="Q115" s="10"/>
      <c r="R115" s="24"/>
      <c r="S115" s="10"/>
      <c r="AM115" s="30">
        <f t="shared" ref="AM115:AM121" si="22">IF(COUNTA(I115:AJ115)=0,1,0)</f>
        <v>0</v>
      </c>
    </row>
    <row r="116" spans="1:54" x14ac:dyDescent="0.2">
      <c r="A116" s="8" t="s">
        <v>38</v>
      </c>
      <c r="B116" s="8" t="s">
        <v>43</v>
      </c>
      <c r="C116" s="8">
        <v>2</v>
      </c>
      <c r="D116" s="8" t="s">
        <v>29</v>
      </c>
      <c r="E116" s="8">
        <v>2</v>
      </c>
      <c r="F116">
        <f t="shared" si="21"/>
        <v>0</v>
      </c>
      <c r="G116" s="10"/>
      <c r="H116" s="10"/>
      <c r="I116" s="10"/>
      <c r="J116" s="10"/>
      <c r="K116" s="10"/>
      <c r="L116" s="10"/>
      <c r="M116" s="10"/>
      <c r="N116" s="10"/>
      <c r="O116" s="10"/>
      <c r="P116" s="10"/>
      <c r="Q116" s="10"/>
      <c r="R116" s="24"/>
      <c r="S116" s="10"/>
      <c r="AM116" s="30">
        <f t="shared" si="22"/>
        <v>1</v>
      </c>
    </row>
    <row r="117" spans="1:54" x14ac:dyDescent="0.2">
      <c r="A117" s="8" t="s">
        <v>38</v>
      </c>
      <c r="B117" s="8" t="s">
        <v>43</v>
      </c>
      <c r="C117" s="8">
        <v>2</v>
      </c>
      <c r="D117" s="8" t="s">
        <v>29</v>
      </c>
      <c r="E117" s="8">
        <v>3</v>
      </c>
      <c r="F117">
        <f t="shared" si="21"/>
        <v>0</v>
      </c>
      <c r="G117" s="10"/>
      <c r="H117" s="10"/>
      <c r="I117" s="10"/>
      <c r="J117" s="10"/>
      <c r="K117" s="10"/>
      <c r="L117" s="10"/>
      <c r="M117" s="10"/>
      <c r="N117" s="10"/>
      <c r="O117" s="10"/>
      <c r="P117" s="10"/>
      <c r="Q117" s="10"/>
      <c r="R117" s="24"/>
      <c r="S117" s="10"/>
      <c r="AM117" s="30">
        <f t="shared" si="22"/>
        <v>1</v>
      </c>
    </row>
    <row r="118" spans="1:54" x14ac:dyDescent="0.2">
      <c r="A118" s="8" t="s">
        <v>38</v>
      </c>
      <c r="B118" s="8" t="s">
        <v>43</v>
      </c>
      <c r="C118" s="8">
        <v>2</v>
      </c>
      <c r="D118" s="8" t="s">
        <v>29</v>
      </c>
      <c r="E118" s="8">
        <v>4</v>
      </c>
      <c r="F118">
        <f t="shared" si="21"/>
        <v>0</v>
      </c>
      <c r="G118" s="10"/>
      <c r="H118" s="10"/>
      <c r="I118" s="10"/>
      <c r="J118" s="10"/>
      <c r="K118" s="10"/>
      <c r="L118" s="10"/>
      <c r="M118" s="10"/>
      <c r="N118" s="10"/>
      <c r="O118" s="10"/>
      <c r="P118" s="10"/>
      <c r="Q118" s="10"/>
      <c r="R118" s="24"/>
      <c r="S118" s="10"/>
      <c r="AM118" s="30">
        <f t="shared" si="22"/>
        <v>1</v>
      </c>
    </row>
    <row r="119" spans="1:54" x14ac:dyDescent="0.2">
      <c r="A119" s="8" t="s">
        <v>38</v>
      </c>
      <c r="B119" s="8" t="s">
        <v>43</v>
      </c>
      <c r="C119" s="8">
        <v>2</v>
      </c>
      <c r="D119" s="8" t="s">
        <v>29</v>
      </c>
      <c r="E119" s="8">
        <v>5</v>
      </c>
      <c r="F119">
        <f t="shared" si="21"/>
        <v>0</v>
      </c>
      <c r="G119" s="10"/>
      <c r="H119" s="10"/>
      <c r="I119" s="10"/>
      <c r="J119" s="10"/>
      <c r="K119" s="10"/>
      <c r="L119" s="10"/>
      <c r="M119" s="10"/>
      <c r="N119" s="10"/>
      <c r="O119" s="10"/>
      <c r="P119" s="10"/>
      <c r="Q119" s="10"/>
      <c r="R119" s="24"/>
      <c r="S119" s="10"/>
      <c r="AM119" s="30">
        <f t="shared" si="22"/>
        <v>1</v>
      </c>
    </row>
    <row r="120" spans="1:54" x14ac:dyDescent="0.2">
      <c r="A120" s="8" t="s">
        <v>38</v>
      </c>
      <c r="B120" s="8" t="s">
        <v>43</v>
      </c>
      <c r="C120" s="8">
        <v>2</v>
      </c>
      <c r="D120" s="8" t="s">
        <v>29</v>
      </c>
      <c r="E120" s="8">
        <v>6</v>
      </c>
      <c r="F120">
        <f t="shared" si="21"/>
        <v>0</v>
      </c>
      <c r="G120" s="10"/>
      <c r="H120" s="10"/>
      <c r="I120" s="10"/>
      <c r="J120" s="10"/>
      <c r="K120" s="10"/>
      <c r="L120" s="10"/>
      <c r="M120" s="10"/>
      <c r="N120" s="10"/>
      <c r="O120" s="10"/>
      <c r="P120" s="10"/>
      <c r="Q120" s="10"/>
      <c r="R120" s="24"/>
      <c r="S120" s="10"/>
      <c r="AM120" s="30">
        <f t="shared" si="22"/>
        <v>1</v>
      </c>
    </row>
    <row r="121" spans="1:54" x14ac:dyDescent="0.2">
      <c r="A121" s="8"/>
      <c r="B121" s="8"/>
      <c r="C121" s="8"/>
      <c r="D121" s="8"/>
      <c r="E121" s="8"/>
      <c r="G121" s="10"/>
      <c r="H121" s="10"/>
      <c r="I121" s="10"/>
      <c r="J121" s="10"/>
      <c r="K121" s="10"/>
      <c r="L121" s="10"/>
      <c r="M121" s="10"/>
      <c r="N121" s="10"/>
      <c r="O121" s="10"/>
      <c r="P121" s="10"/>
      <c r="Q121" s="10"/>
      <c r="R121" s="24"/>
      <c r="S121" s="10"/>
      <c r="AL121" s="10"/>
      <c r="AM121" s="30">
        <f t="shared" si="22"/>
        <v>1</v>
      </c>
      <c r="AN121" s="10"/>
      <c r="AO121" s="10"/>
      <c r="AP121" s="10"/>
      <c r="AQ121" s="10"/>
      <c r="AR121" s="10"/>
      <c r="AS121" s="10"/>
      <c r="AT121" s="10"/>
      <c r="AU121" s="10">
        <f ca="1">SUMIF(INDIRECT(INDIRECT(ADDRESS(ROW(),COLUMN()+3))&amp;":"&amp;INDIRECT(ADDRESS(ROW(),COLUMN()+5))),"1",INDIRECT(INDIRECT(ADDRESS(ROW(),COLUMN()+3))&amp;":"&amp;INDIRECT(ADDRESS(ROW(),COLUMN()+5))))</f>
        <v>0</v>
      </c>
      <c r="AV121" s="10">
        <f ca="1">SUMIF(INDIRECT(INDIRECT(ADDRESS(ROW(),COLUMN()+2))&amp;":"&amp;INDIRECT(ADDRESS(ROW(),COLUMN()+4))),2,INDIRECT(INDIRECT(ADDRESS(ROW(),COLUMN()+2))&amp;":"&amp;INDIRECT(ADDRESS(ROW(),COLUMN()+4))))/2</f>
        <v>0</v>
      </c>
      <c r="AW121" s="10">
        <f ca="1">IF(INDIRECT(ADDRESS(ROW(),COLUMN()-2))=0,1, (INDIRECT(ADDRESS(ROW(),COLUMN()-2))-INDIRECT(ADDRESS(ROW()+1,COLUMN()+2)))/INDIRECT(ADDRESS(ROW(),COLUMN()-2)))</f>
        <v>1</v>
      </c>
      <c r="AX121" s="10" t="str">
        <f ca="1">ADDRESS(ROW()+1-INDIRECT(ADDRESS(ROW()+1,COLUMN()-4)),3)</f>
        <v>$C$122</v>
      </c>
      <c r="AY121" s="10"/>
      <c r="AZ121" s="10" t="str">
        <f>ADDRESS(ROW(),3)</f>
        <v>$C$121</v>
      </c>
      <c r="BA121" s="10">
        <f ca="1">IF( INDIRECT(ADDRESS(ROW(),COLUMN()-5))=0,1, (INDIRECT(ADDRESS(ROW(),COLUMN()-5))-INDIRECT(ADDRESS(ROW()+1,COLUMN()+1)))/INDIRECT(ADDRESS(ROW(),COLUMN()-5)))</f>
        <v>1</v>
      </c>
      <c r="BB121" s="10"/>
    </row>
    <row r="122" spans="1:54" x14ac:dyDescent="0.2">
      <c r="A122" s="8" t="s">
        <v>38</v>
      </c>
      <c r="B122" s="8" t="s">
        <v>44</v>
      </c>
      <c r="C122" s="8">
        <v>0</v>
      </c>
      <c r="D122" s="8">
        <v>0</v>
      </c>
      <c r="E122" s="8"/>
      <c r="G122" s="10"/>
      <c r="H122" s="10"/>
      <c r="I122" s="10"/>
      <c r="J122" s="10"/>
      <c r="K122" s="10"/>
      <c r="L122" s="10"/>
      <c r="M122" s="10"/>
      <c r="N122" s="10"/>
      <c r="O122" s="10"/>
      <c r="P122" s="10"/>
      <c r="Q122" s="10"/>
      <c r="R122" s="24"/>
      <c r="S122" s="10"/>
      <c r="AL122" s="10">
        <f ca="1">1-INDIRECT(ADDRESS(ROW()-1,COLUMN()+11))</f>
        <v>0</v>
      </c>
      <c r="AM122" s="10">
        <f ca="1">1-INDIRECT(ADDRESS(ROW()-1,COLUMN()+14))</f>
        <v>0</v>
      </c>
      <c r="AN122" s="10">
        <f ca="1">INDIRECT(ADDRESS(ROW()-1,COLUMN()+9))</f>
        <v>1</v>
      </c>
      <c r="AO122" s="10">
        <f ca="1">INDIRECT(ADDRESS(ROW()-1,COLUMN()+12))</f>
        <v>1</v>
      </c>
      <c r="AP122" s="10">
        <f ca="1">(1-INDIRECT(ADDRESS(ROW(),COLUMN()-2)))*INDIRECT(ADDRESS(ROW(),COLUMN()+2))</f>
        <v>0</v>
      </c>
      <c r="AQ122" s="10">
        <f ca="1">(1-INDIRECT(ADDRESS(ROW(),COLUMN()-2)))*INDIRECT(ADDRESS(ROW(),COLUMN()+2))</f>
        <v>0</v>
      </c>
      <c r="AR122" s="10">
        <f ca="1">INDIRECT(ADDRESS(INDIRECT(ADDRESS(ROW(),COLUMN()+3))-INDIRECT(ADDRESS(ROW(),COLUMN()+2)),3))</f>
        <v>0</v>
      </c>
      <c r="AS122" s="10">
        <f ca="1">INDIRECT(ADDRESS(INDIRECT(ADDRESS(ROW(),COLUMN()+2))-INDIRECT(ADDRESS(ROW(),COLUMN()+1)),4))</f>
        <v>0</v>
      </c>
      <c r="AT122" s="10">
        <f ca="1">INDIRECT(ADDRESS(ROW()-1,5))</f>
        <v>0</v>
      </c>
      <c r="AU122" s="10">
        <f>ROW()-1</f>
        <v>121</v>
      </c>
      <c r="AV122" s="10">
        <f ca="1">ROW()-INDIRECT(ADDRESS(ROW(),COLUMN()-2))</f>
        <v>122</v>
      </c>
      <c r="AW122" s="10" t="str">
        <f>ADDRESS(ROW()-1,COLUMN()-11)</f>
        <v>$AL$121</v>
      </c>
      <c r="AX122" s="10" t="str">
        <f ca="1">ADDRESS(ROW() -INDIRECT(ADDRESS(ROW(),COLUMN()-4)),COLUMN()-12)</f>
        <v>$AL$122</v>
      </c>
      <c r="AY122" s="10">
        <f ca="1">SUMIF(INDIRECT(INDIRECT(ADDRESS(ROW(),COLUMN()-1))&amp;":"&amp;INDIRECT(ADDRESS(ROW(),COLUMN()-2))),1,INDIRECT(INDIRECT(ADDRESS(ROW(),COLUMN()-1))&amp;":"&amp;INDIRECT(ADDRESS(ROW(),COLUMN()-2))))</f>
        <v>0</v>
      </c>
      <c r="AZ122" s="10" t="str">
        <f>ADDRESS(ROW()-1,COLUMN()-13)</f>
        <v>$AM$121</v>
      </c>
      <c r="BA122" s="10" t="str">
        <f ca="1">ADDRESS(ROW() -INDIRECT(ADDRESS(ROW(),COLUMN()-7)),COLUMN()-14)</f>
        <v>$AM$122</v>
      </c>
      <c r="BB122" s="10">
        <f ca="1">SUM(INDIRECT(INDIRECT(ADDRESS(ROW(),COLUMN()-1))&amp;":"&amp;INDIRECT(ADDRESS(ROW(),COLUMN()-2))))</f>
        <v>1</v>
      </c>
    </row>
    <row r="123" spans="1:54" hidden="1" x14ac:dyDescent="0.2">
      <c r="A123" s="8" t="s">
        <v>38</v>
      </c>
      <c r="B123" s="8" t="s">
        <v>44</v>
      </c>
      <c r="C123" s="8">
        <v>3</v>
      </c>
      <c r="D123" s="8" t="s">
        <v>29</v>
      </c>
      <c r="E123" s="8">
        <v>1</v>
      </c>
      <c r="F123">
        <f>COUNTA(G123:AJ123)</f>
        <v>1</v>
      </c>
      <c r="G123" s="10"/>
      <c r="H123" s="10"/>
      <c r="I123" s="10"/>
      <c r="J123" s="10"/>
      <c r="K123" s="10" t="s">
        <v>1376</v>
      </c>
      <c r="L123" s="10"/>
      <c r="M123" s="10"/>
      <c r="N123" s="10"/>
      <c r="O123" s="10"/>
      <c r="P123" s="10"/>
      <c r="Q123" s="10"/>
      <c r="R123" s="24"/>
      <c r="S123" s="10"/>
    </row>
    <row r="124" spans="1:54" hidden="1" x14ac:dyDescent="0.2">
      <c r="A124" s="8" t="s">
        <v>38</v>
      </c>
      <c r="B124" s="8" t="s">
        <v>44</v>
      </c>
      <c r="C124" s="8">
        <v>3</v>
      </c>
      <c r="D124" s="8" t="s">
        <v>29</v>
      </c>
      <c r="E124" s="8">
        <v>2</v>
      </c>
      <c r="F124">
        <f>COUNTA(G124:AJ124)</f>
        <v>1</v>
      </c>
      <c r="G124" s="10"/>
      <c r="H124" s="10"/>
      <c r="I124" s="10"/>
      <c r="J124" s="10"/>
      <c r="K124" s="10" t="s">
        <v>1376</v>
      </c>
      <c r="L124" s="10"/>
      <c r="M124" s="10"/>
      <c r="N124" s="10"/>
      <c r="O124" s="10"/>
      <c r="P124" s="10"/>
      <c r="Q124" s="10"/>
      <c r="R124" s="24"/>
      <c r="S124" s="10"/>
    </row>
    <row r="125" spans="1:54" hidden="1" x14ac:dyDescent="0.2">
      <c r="A125" s="8" t="s">
        <v>38</v>
      </c>
      <c r="B125" s="8" t="s">
        <v>44</v>
      </c>
      <c r="C125" s="8">
        <v>3</v>
      </c>
      <c r="D125" s="8" t="s">
        <v>29</v>
      </c>
      <c r="E125" s="8">
        <v>3</v>
      </c>
      <c r="F125">
        <f>COUNTA(G125:AJ125)</f>
        <v>1</v>
      </c>
      <c r="G125" s="10"/>
      <c r="H125" s="10"/>
      <c r="I125" s="10"/>
      <c r="J125" s="10"/>
      <c r="K125" s="10" t="s">
        <v>1376</v>
      </c>
      <c r="L125" s="10"/>
      <c r="M125" s="10"/>
      <c r="N125" s="10"/>
      <c r="O125" s="10"/>
      <c r="P125" s="10"/>
      <c r="Q125" s="10"/>
      <c r="R125" s="24"/>
      <c r="S125" s="10"/>
    </row>
    <row r="126" spans="1:54" hidden="1" x14ac:dyDescent="0.2">
      <c r="A126" s="8" t="s">
        <v>38</v>
      </c>
      <c r="B126" s="8" t="s">
        <v>44</v>
      </c>
      <c r="C126" s="8">
        <v>3</v>
      </c>
      <c r="D126" s="8" t="s">
        <v>31</v>
      </c>
      <c r="E126" s="8">
        <v>4</v>
      </c>
      <c r="F126">
        <f>COUNTA(G126:AJ126)</f>
        <v>1</v>
      </c>
      <c r="G126" s="10"/>
      <c r="H126" s="10"/>
      <c r="I126" s="10"/>
      <c r="J126" s="10"/>
      <c r="K126" s="10" t="s">
        <v>1376</v>
      </c>
      <c r="L126" s="10"/>
      <c r="M126" s="10"/>
      <c r="N126" s="10"/>
      <c r="O126" s="10"/>
      <c r="P126" s="10"/>
      <c r="Q126" s="10"/>
      <c r="R126" s="24"/>
      <c r="S126" s="10"/>
    </row>
    <row r="127" spans="1:54" hidden="1" x14ac:dyDescent="0.2">
      <c r="A127" s="8" t="s">
        <v>38</v>
      </c>
      <c r="B127" s="8" t="s">
        <v>44</v>
      </c>
      <c r="C127" s="8">
        <v>3</v>
      </c>
      <c r="D127" s="8" t="s">
        <v>30</v>
      </c>
      <c r="E127" s="8">
        <v>5</v>
      </c>
      <c r="F127">
        <f>COUNTA(G127:AJ127)</f>
        <v>1</v>
      </c>
      <c r="G127" s="10"/>
      <c r="H127" s="10"/>
      <c r="I127" s="10"/>
      <c r="J127" s="10"/>
      <c r="K127" s="10" t="s">
        <v>1376</v>
      </c>
      <c r="L127" s="10"/>
      <c r="M127" s="10"/>
      <c r="N127" s="10"/>
      <c r="O127" s="10"/>
      <c r="P127" s="10"/>
      <c r="Q127" s="10"/>
      <c r="R127" s="24"/>
      <c r="S127" s="10"/>
      <c r="AL127" s="10"/>
      <c r="AN127" s="10"/>
      <c r="AO127" s="10"/>
      <c r="AP127" s="10"/>
      <c r="AQ127" s="10"/>
      <c r="AR127" s="10"/>
      <c r="AS127" s="10"/>
      <c r="AT127" s="10"/>
      <c r="AU127" s="10">
        <f ca="1">SUMIF(INDIRECT(INDIRECT(ADDRESS(ROW(),COLUMN()+3))&amp;":"&amp;INDIRECT(ADDRESS(ROW(),COLUMN()+5))),"1",INDIRECT(INDIRECT(ADDRESS(ROW(),COLUMN()+3))&amp;":"&amp;INDIRECT(ADDRESS(ROW(),COLUMN()+5))))</f>
        <v>0</v>
      </c>
      <c r="AV127" s="10">
        <f ca="1">SUMIF(INDIRECT(INDIRECT(ADDRESS(ROW(),COLUMN()+2))&amp;":"&amp;INDIRECT(ADDRESS(ROW(),COLUMN()+4))),2,INDIRECT(INDIRECT(ADDRESS(ROW(),COLUMN()+2))&amp;":"&amp;INDIRECT(ADDRESS(ROW(),COLUMN()+4))))/2</f>
        <v>0</v>
      </c>
      <c r="AW127" s="10">
        <f ca="1">IF(INDIRECT(ADDRESS(ROW(),COLUMN()-2))=0,1, (INDIRECT(ADDRESS(ROW(),COLUMN()-2))-INDIRECT(ADDRESS(ROW()+1,COLUMN()+2)))/INDIRECT(ADDRESS(ROW(),COLUMN()-2)))</f>
        <v>1</v>
      </c>
      <c r="AX127" s="10" t="str">
        <f ca="1">ADDRESS(ROW()+1-INDIRECT(ADDRESS(ROW()+1,COLUMN()-4)),3)</f>
        <v>$C$123</v>
      </c>
      <c r="AY127" s="10"/>
      <c r="AZ127" s="10" t="str">
        <f>ADDRESS(ROW(),3)</f>
        <v>$C$127</v>
      </c>
      <c r="BA127" s="10">
        <f ca="1">IF( INDIRECT(ADDRESS(ROW(),COLUMN()-5))=0,1, (INDIRECT(ADDRESS(ROW(),COLUMN()-5))-INDIRECT(ADDRESS(ROW()+1,COLUMN()+1)))/INDIRECT(ADDRESS(ROW(),COLUMN()-5)))</f>
        <v>1</v>
      </c>
      <c r="BB127" s="10"/>
    </row>
    <row r="128" spans="1:54" x14ac:dyDescent="0.2">
      <c r="A128" s="8"/>
      <c r="B128" s="8"/>
      <c r="C128" s="8"/>
      <c r="D128" s="8"/>
      <c r="E128" s="8"/>
      <c r="G128" s="10"/>
      <c r="H128" s="10"/>
      <c r="I128" s="10"/>
      <c r="J128" s="10"/>
      <c r="K128" s="10"/>
      <c r="L128" s="10"/>
      <c r="M128" s="10"/>
      <c r="N128" s="10"/>
      <c r="O128" s="10"/>
      <c r="P128" s="10"/>
      <c r="Q128" s="10"/>
      <c r="R128" s="24"/>
      <c r="S128" s="10"/>
      <c r="AL128" s="10">
        <f ca="1">1-INDIRECT(ADDRESS(ROW()-1,COLUMN()+11))</f>
        <v>0</v>
      </c>
      <c r="AM128" s="10">
        <f ca="1">1-INDIRECT(ADDRESS(ROW()-1,COLUMN()+14))</f>
        <v>0</v>
      </c>
      <c r="AN128" s="10">
        <f ca="1">INDIRECT(ADDRESS(ROW()-1,COLUMN()+9))</f>
        <v>1</v>
      </c>
      <c r="AO128" s="10">
        <f ca="1">INDIRECT(ADDRESS(ROW()-1,COLUMN()+12))</f>
        <v>1</v>
      </c>
      <c r="AP128" s="10">
        <f ca="1">(1-INDIRECT(ADDRESS(ROW(),COLUMN()-2)))*INDIRECT(ADDRESS(ROW(),COLUMN()+2))</f>
        <v>0</v>
      </c>
      <c r="AQ128" s="10">
        <f ca="1">(1-INDIRECT(ADDRESS(ROW(),COLUMN()-2)))*INDIRECT(ADDRESS(ROW(),COLUMN()+2))</f>
        <v>0</v>
      </c>
      <c r="AR128" s="10">
        <f ca="1">INDIRECT(ADDRESS(INDIRECT(ADDRESS(ROW(),COLUMN()+3))-INDIRECT(ADDRESS(ROW(),COLUMN()+2)),3))</f>
        <v>0</v>
      </c>
      <c r="AS128" s="10">
        <f ca="1">INDIRECT(ADDRESS(INDIRECT(ADDRESS(ROW(),COLUMN()+2))-INDIRECT(ADDRESS(ROW(),COLUMN()+1)),4))</f>
        <v>0</v>
      </c>
      <c r="AT128" s="10">
        <f ca="1">INDIRECT(ADDRESS(ROW()-1,5))</f>
        <v>5</v>
      </c>
      <c r="AU128" s="10">
        <f>ROW()-1</f>
        <v>127</v>
      </c>
      <c r="AV128" s="10">
        <f ca="1">ROW()-INDIRECT(ADDRESS(ROW(),COLUMN()-2))</f>
        <v>123</v>
      </c>
      <c r="AW128" s="10" t="str">
        <f>ADDRESS(ROW()-1,COLUMN()-11)</f>
        <v>$AL$127</v>
      </c>
      <c r="AX128" s="10" t="str">
        <f ca="1">ADDRESS(ROW() -INDIRECT(ADDRESS(ROW(),COLUMN()-4)),COLUMN()-12)</f>
        <v>$AL$123</v>
      </c>
      <c r="AY128" s="10">
        <f ca="1">SUMIF(INDIRECT(INDIRECT(ADDRESS(ROW(),COLUMN()-1))&amp;":"&amp;INDIRECT(ADDRESS(ROW(),COLUMN()-2))),1,INDIRECT(INDIRECT(ADDRESS(ROW(),COLUMN()-1))&amp;":"&amp;INDIRECT(ADDRESS(ROW(),COLUMN()-2))))</f>
        <v>0</v>
      </c>
      <c r="AZ128" s="10" t="str">
        <f>ADDRESS(ROW()-1,COLUMN()-13)</f>
        <v>$AM$127</v>
      </c>
      <c r="BA128" s="10" t="str">
        <f ca="1">ADDRESS(ROW() -INDIRECT(ADDRESS(ROW(),COLUMN()-7)),COLUMN()-14)</f>
        <v>$AM$123</v>
      </c>
      <c r="BB128" s="10">
        <f ca="1">SUM(INDIRECT(INDIRECT(ADDRESS(ROW(),COLUMN()-1))&amp;":"&amp;INDIRECT(ADDRESS(ROW(),COLUMN()-2))))</f>
        <v>0</v>
      </c>
    </row>
    <row r="129" spans="1:54" x14ac:dyDescent="0.2">
      <c r="A129" s="8" t="s">
        <v>38</v>
      </c>
      <c r="B129" s="8" t="s">
        <v>45</v>
      </c>
      <c r="C129" s="8">
        <v>0</v>
      </c>
      <c r="D129" s="8">
        <v>0</v>
      </c>
      <c r="E129" s="8"/>
      <c r="G129" s="10"/>
      <c r="H129" s="10"/>
      <c r="I129" s="10"/>
      <c r="J129" s="10"/>
      <c r="K129" s="10"/>
      <c r="L129" s="10"/>
      <c r="M129" s="10"/>
      <c r="N129" s="10"/>
      <c r="O129" s="10"/>
      <c r="P129" s="10"/>
      <c r="Q129" s="10"/>
      <c r="R129" s="24"/>
      <c r="S129" s="10"/>
    </row>
    <row r="130" spans="1:54" hidden="1" x14ac:dyDescent="0.2">
      <c r="A130" s="8" t="s">
        <v>38</v>
      </c>
      <c r="B130" s="8" t="s">
        <v>45</v>
      </c>
      <c r="C130" s="8">
        <v>3</v>
      </c>
      <c r="D130" s="8" t="s">
        <v>29</v>
      </c>
      <c r="E130" s="8">
        <v>1</v>
      </c>
      <c r="F130">
        <f>COUNTA(G130:AJ130)</f>
        <v>0</v>
      </c>
      <c r="G130" s="10"/>
      <c r="H130" s="10"/>
      <c r="I130" s="10"/>
      <c r="J130" s="10"/>
      <c r="K130" s="10"/>
      <c r="L130" s="10"/>
      <c r="M130" s="10"/>
      <c r="N130" s="10"/>
      <c r="O130" s="10"/>
      <c r="P130" s="10"/>
      <c r="Q130" s="10"/>
      <c r="R130" s="10"/>
      <c r="S130" s="10"/>
    </row>
    <row r="131" spans="1:54" hidden="1" x14ac:dyDescent="0.2">
      <c r="A131" s="8" t="s">
        <v>38</v>
      </c>
      <c r="B131" s="8" t="s">
        <v>45</v>
      </c>
      <c r="C131" s="8">
        <v>3</v>
      </c>
      <c r="D131" s="8" t="s">
        <v>29</v>
      </c>
      <c r="E131" s="8">
        <v>2</v>
      </c>
      <c r="F131">
        <f>COUNTA(G131:AJ131)</f>
        <v>0</v>
      </c>
      <c r="G131" s="10"/>
      <c r="H131" s="10"/>
      <c r="I131" s="10"/>
      <c r="J131" s="10"/>
      <c r="K131" s="10"/>
      <c r="L131" s="10"/>
      <c r="M131" s="10"/>
      <c r="N131" s="10"/>
      <c r="O131" s="10"/>
      <c r="P131" s="10"/>
      <c r="Q131" s="10"/>
      <c r="R131" s="10"/>
      <c r="S131" s="10"/>
    </row>
    <row r="132" spans="1:54" hidden="1" x14ac:dyDescent="0.2">
      <c r="A132" s="8" t="s">
        <v>38</v>
      </c>
      <c r="B132" s="8" t="s">
        <v>45</v>
      </c>
      <c r="C132" s="8">
        <v>3</v>
      </c>
      <c r="D132" s="8" t="s">
        <v>29</v>
      </c>
      <c r="E132" s="8">
        <v>3</v>
      </c>
      <c r="F132">
        <f>COUNTA(G132:AJ132)</f>
        <v>0</v>
      </c>
      <c r="G132" s="10"/>
      <c r="H132" s="10"/>
      <c r="I132" s="10"/>
      <c r="J132" s="10"/>
      <c r="K132" s="10"/>
      <c r="L132" s="10"/>
      <c r="M132" s="10"/>
      <c r="N132" s="10"/>
      <c r="O132" s="10"/>
      <c r="P132" s="10"/>
      <c r="Q132" s="10"/>
      <c r="R132" s="10"/>
      <c r="S132" s="10"/>
    </row>
    <row r="133" spans="1:54" hidden="1" x14ac:dyDescent="0.2">
      <c r="A133" s="8" t="s">
        <v>38</v>
      </c>
      <c r="B133" s="8" t="s">
        <v>45</v>
      </c>
      <c r="C133" s="8">
        <v>3</v>
      </c>
      <c r="D133" s="8" t="s">
        <v>29</v>
      </c>
      <c r="E133" s="8">
        <v>4</v>
      </c>
      <c r="F133">
        <f>COUNTA(G133:AJ133)</f>
        <v>0</v>
      </c>
      <c r="G133" s="10"/>
      <c r="H133" s="10"/>
      <c r="I133" s="10"/>
      <c r="J133" s="10"/>
      <c r="K133" s="10"/>
      <c r="L133" s="10"/>
      <c r="M133" s="10"/>
      <c r="N133" s="10"/>
      <c r="O133" s="10"/>
      <c r="P133" s="10"/>
      <c r="Q133" s="10"/>
      <c r="R133" s="10"/>
      <c r="S133" s="10"/>
    </row>
    <row r="134" spans="1:54" hidden="1" x14ac:dyDescent="0.2">
      <c r="A134" s="8" t="s">
        <v>38</v>
      </c>
      <c r="B134" s="8" t="s">
        <v>45</v>
      </c>
      <c r="C134" s="8">
        <v>3</v>
      </c>
      <c r="D134" s="8" t="s">
        <v>29</v>
      </c>
      <c r="E134" s="8">
        <v>5</v>
      </c>
      <c r="F134">
        <f>COUNTA(G134:AJ134)</f>
        <v>0</v>
      </c>
      <c r="G134" s="10"/>
      <c r="H134" s="10"/>
      <c r="I134" s="10"/>
      <c r="J134" s="10"/>
      <c r="K134" s="10"/>
      <c r="L134" s="10"/>
      <c r="M134" s="10"/>
      <c r="N134" s="10"/>
      <c r="O134" s="10"/>
      <c r="P134" s="10"/>
      <c r="Q134" s="10"/>
      <c r="R134" s="10"/>
      <c r="S134" s="10"/>
      <c r="AL134" s="10"/>
      <c r="AN134" s="10"/>
      <c r="AO134" s="10"/>
      <c r="AP134" s="10"/>
      <c r="AQ134" s="10"/>
      <c r="AR134" s="10"/>
      <c r="AS134" s="10"/>
      <c r="AT134" s="10"/>
      <c r="AU134" s="10">
        <f ca="1">SUMIF(INDIRECT(INDIRECT(ADDRESS(ROW(),COLUMN()+3))&amp;":"&amp;INDIRECT(ADDRESS(ROW(),COLUMN()+5))),"1",INDIRECT(INDIRECT(ADDRESS(ROW(),COLUMN()+3))&amp;":"&amp;INDIRECT(ADDRESS(ROW(),COLUMN()+5))))</f>
        <v>0</v>
      </c>
      <c r="AV134" s="10">
        <f ca="1">SUMIF(INDIRECT(INDIRECT(ADDRESS(ROW(),COLUMN()+2))&amp;":"&amp;INDIRECT(ADDRESS(ROW(),COLUMN()+4))),2,INDIRECT(INDIRECT(ADDRESS(ROW(),COLUMN()+2))&amp;":"&amp;INDIRECT(ADDRESS(ROW(),COLUMN()+4))))/2</f>
        <v>0</v>
      </c>
      <c r="AW134" s="10">
        <f ca="1">IF(INDIRECT(ADDRESS(ROW(),COLUMN()-2))=0,1, (INDIRECT(ADDRESS(ROW(),COLUMN()-2))-INDIRECT(ADDRESS(ROW()+1,COLUMN()+2)))/INDIRECT(ADDRESS(ROW(),COLUMN()-2)))</f>
        <v>1</v>
      </c>
      <c r="AX134" s="10" t="str">
        <f ca="1">ADDRESS(ROW()+1-INDIRECT(ADDRESS(ROW()+1,COLUMN()-4)),3)</f>
        <v>$C$130</v>
      </c>
      <c r="AY134" s="10"/>
      <c r="AZ134" s="10" t="str">
        <f>ADDRESS(ROW(),3)</f>
        <v>$C$134</v>
      </c>
      <c r="BA134" s="10">
        <f ca="1">IF( INDIRECT(ADDRESS(ROW(),COLUMN()-5))=0,1, (INDIRECT(ADDRESS(ROW(),COLUMN()-5))-INDIRECT(ADDRESS(ROW()+1,COLUMN()+1)))/INDIRECT(ADDRESS(ROW(),COLUMN()-5)))</f>
        <v>1</v>
      </c>
      <c r="BB134" s="10"/>
    </row>
    <row r="135" spans="1:54" x14ac:dyDescent="0.2">
      <c r="A135" s="8"/>
      <c r="B135" s="8"/>
      <c r="C135" s="8"/>
      <c r="D135" s="8"/>
      <c r="E135" s="8"/>
      <c r="G135" s="10"/>
      <c r="H135" s="10"/>
      <c r="I135" s="10"/>
      <c r="J135" s="10"/>
      <c r="K135" s="10"/>
      <c r="L135" s="10"/>
      <c r="M135" s="10"/>
      <c r="N135" s="10"/>
      <c r="O135" s="10"/>
      <c r="P135" s="10"/>
      <c r="Q135" s="10"/>
      <c r="R135" s="10"/>
      <c r="S135" s="10"/>
      <c r="AL135" s="10">
        <f ca="1">1-INDIRECT(ADDRESS(ROW()-1,COLUMN()+11))</f>
        <v>0</v>
      </c>
      <c r="AM135" s="10">
        <f ca="1">1-INDIRECT(ADDRESS(ROW()-1,COLUMN()+14))</f>
        <v>0</v>
      </c>
      <c r="AN135" s="10">
        <f ca="1">INDIRECT(ADDRESS(ROW()-1,COLUMN()+9))</f>
        <v>1</v>
      </c>
      <c r="AO135" s="10">
        <f ca="1">INDIRECT(ADDRESS(ROW()-1,COLUMN()+12))</f>
        <v>1</v>
      </c>
      <c r="AP135" s="10">
        <f ca="1">(1-INDIRECT(ADDRESS(ROW(),COLUMN()-2)))*INDIRECT(ADDRESS(ROW(),COLUMN()+2))</f>
        <v>0</v>
      </c>
      <c r="AQ135" s="10">
        <f ca="1">(1-INDIRECT(ADDRESS(ROW(),COLUMN()-2)))*INDIRECT(ADDRESS(ROW(),COLUMN()+2))</f>
        <v>0</v>
      </c>
      <c r="AR135" s="10">
        <f ca="1">INDIRECT(ADDRESS(INDIRECT(ADDRESS(ROW(),COLUMN()+3))-INDIRECT(ADDRESS(ROW(),COLUMN()+2)),3))</f>
        <v>0</v>
      </c>
      <c r="AS135" s="10">
        <f ca="1">INDIRECT(ADDRESS(INDIRECT(ADDRESS(ROW(),COLUMN()+2))-INDIRECT(ADDRESS(ROW(),COLUMN()+1)),4))</f>
        <v>0</v>
      </c>
      <c r="AT135" s="10">
        <f ca="1">INDIRECT(ADDRESS(ROW()-1,5))</f>
        <v>5</v>
      </c>
      <c r="AU135" s="10">
        <f>ROW()-1</f>
        <v>134</v>
      </c>
      <c r="AV135" s="10">
        <f ca="1">ROW()-INDIRECT(ADDRESS(ROW(),COLUMN()-2))</f>
        <v>130</v>
      </c>
      <c r="AW135" s="10" t="str">
        <f>ADDRESS(ROW()-1,COLUMN()-11)</f>
        <v>$AL$134</v>
      </c>
      <c r="AX135" s="10" t="str">
        <f ca="1">ADDRESS(ROW() -INDIRECT(ADDRESS(ROW(),COLUMN()-4)),COLUMN()-12)</f>
        <v>$AL$130</v>
      </c>
      <c r="AY135" s="10">
        <f ca="1">SUMIF(INDIRECT(INDIRECT(ADDRESS(ROW(),COLUMN()-1))&amp;":"&amp;INDIRECT(ADDRESS(ROW(),COLUMN()-2))),1,INDIRECT(INDIRECT(ADDRESS(ROW(),COLUMN()-1))&amp;":"&amp;INDIRECT(ADDRESS(ROW(),COLUMN()-2))))</f>
        <v>0</v>
      </c>
      <c r="AZ135" s="10" t="str">
        <f>ADDRESS(ROW()-1,COLUMN()-13)</f>
        <v>$AM$134</v>
      </c>
      <c r="BA135" s="10" t="str">
        <f ca="1">ADDRESS(ROW() -INDIRECT(ADDRESS(ROW(),COLUMN()-7)),COLUMN()-14)</f>
        <v>$AM$130</v>
      </c>
      <c r="BB135" s="10">
        <f ca="1">SUM(INDIRECT(INDIRECT(ADDRESS(ROW(),COLUMN()-1))&amp;":"&amp;INDIRECT(ADDRESS(ROW(),COLUMN()-2))))</f>
        <v>0</v>
      </c>
    </row>
    <row r="136" spans="1:54" x14ac:dyDescent="0.2">
      <c r="A136" s="8" t="s">
        <v>38</v>
      </c>
      <c r="B136" s="8" t="s">
        <v>46</v>
      </c>
      <c r="C136" s="8">
        <v>0</v>
      </c>
      <c r="D136" s="8">
        <v>0</v>
      </c>
      <c r="E136" s="8"/>
      <c r="G136" s="10"/>
      <c r="H136" s="10"/>
      <c r="I136" s="10"/>
      <c r="J136" s="10"/>
      <c r="K136" s="10"/>
      <c r="L136" s="10"/>
      <c r="M136" s="10"/>
      <c r="N136" s="10"/>
      <c r="O136" s="10"/>
      <c r="P136" s="10"/>
      <c r="Q136" s="10"/>
      <c r="R136" s="10"/>
      <c r="S136" s="10"/>
    </row>
    <row r="137" spans="1:54" hidden="1" x14ac:dyDescent="0.2">
      <c r="A137" s="8" t="s">
        <v>38</v>
      </c>
      <c r="B137" s="8" t="s">
        <v>46</v>
      </c>
      <c r="C137" s="8">
        <v>3</v>
      </c>
      <c r="D137" s="8" t="s">
        <v>29</v>
      </c>
      <c r="E137" s="8">
        <v>1</v>
      </c>
      <c r="F137">
        <f t="shared" ref="F137:F142" si="23">COUNTA(G137:AJ137)</f>
        <v>0</v>
      </c>
      <c r="G137" s="10"/>
      <c r="H137" s="10"/>
      <c r="I137" s="10"/>
      <c r="J137" s="10"/>
      <c r="K137" s="10"/>
      <c r="L137" s="10"/>
      <c r="M137" s="10"/>
      <c r="N137" s="10"/>
      <c r="O137" s="10"/>
      <c r="P137" s="10"/>
      <c r="Q137" s="10"/>
      <c r="R137" s="10"/>
      <c r="S137" s="10"/>
    </row>
    <row r="138" spans="1:54" hidden="1" x14ac:dyDescent="0.2">
      <c r="A138" s="8" t="s">
        <v>38</v>
      </c>
      <c r="B138" s="8" t="s">
        <v>46</v>
      </c>
      <c r="C138" s="8">
        <v>3</v>
      </c>
      <c r="D138" s="8" t="s">
        <v>29</v>
      </c>
      <c r="E138" s="8">
        <v>2</v>
      </c>
      <c r="F138">
        <f t="shared" si="23"/>
        <v>0</v>
      </c>
      <c r="G138" s="10"/>
      <c r="H138" s="10"/>
      <c r="I138" s="10"/>
      <c r="J138" s="10"/>
      <c r="K138" s="10"/>
      <c r="L138" s="10"/>
      <c r="M138" s="10"/>
      <c r="N138" s="10"/>
      <c r="O138" s="10"/>
      <c r="P138" s="10"/>
      <c r="Q138" s="10"/>
      <c r="R138" s="10"/>
      <c r="S138" s="10"/>
    </row>
    <row r="139" spans="1:54" hidden="1" x14ac:dyDescent="0.2">
      <c r="A139" s="8" t="s">
        <v>38</v>
      </c>
      <c r="B139" s="8" t="s">
        <v>46</v>
      </c>
      <c r="C139" s="8">
        <v>3</v>
      </c>
      <c r="D139" s="8" t="s">
        <v>29</v>
      </c>
      <c r="E139" s="8">
        <v>3</v>
      </c>
      <c r="F139">
        <f t="shared" si="23"/>
        <v>0</v>
      </c>
      <c r="G139" s="10"/>
      <c r="H139" s="10"/>
      <c r="I139" s="10"/>
      <c r="J139" s="10"/>
      <c r="K139" s="10"/>
      <c r="L139" s="10"/>
      <c r="M139" s="10"/>
      <c r="N139" s="10"/>
      <c r="O139" s="10"/>
      <c r="P139" s="10"/>
      <c r="Q139" s="10"/>
      <c r="R139" s="10"/>
      <c r="S139" s="10"/>
    </row>
    <row r="140" spans="1:54" hidden="1" x14ac:dyDescent="0.2">
      <c r="A140" s="8" t="s">
        <v>38</v>
      </c>
      <c r="B140" s="8" t="s">
        <v>46</v>
      </c>
      <c r="C140" s="8">
        <v>3</v>
      </c>
      <c r="D140" s="8" t="s">
        <v>29</v>
      </c>
      <c r="E140" s="8">
        <v>4</v>
      </c>
      <c r="F140">
        <f t="shared" si="23"/>
        <v>0</v>
      </c>
      <c r="G140" s="10"/>
      <c r="H140" s="10"/>
      <c r="I140" s="10"/>
      <c r="J140" s="10"/>
      <c r="K140" s="10"/>
      <c r="L140" s="10"/>
      <c r="M140" s="10"/>
      <c r="N140" s="10"/>
      <c r="O140" s="10"/>
      <c r="P140" s="10"/>
      <c r="Q140" s="10"/>
      <c r="R140" s="10"/>
      <c r="S140" s="10"/>
    </row>
    <row r="141" spans="1:54" hidden="1" x14ac:dyDescent="0.2">
      <c r="A141" s="8" t="s">
        <v>38</v>
      </c>
      <c r="B141" s="8" t="s">
        <v>46</v>
      </c>
      <c r="C141" s="8">
        <v>3</v>
      </c>
      <c r="D141" s="8" t="s">
        <v>29</v>
      </c>
      <c r="E141" s="8">
        <v>5</v>
      </c>
      <c r="F141">
        <f t="shared" si="23"/>
        <v>0</v>
      </c>
      <c r="G141" s="10"/>
      <c r="H141" s="10"/>
      <c r="I141" s="10"/>
      <c r="J141" s="10"/>
      <c r="K141" s="10"/>
      <c r="L141" s="10"/>
      <c r="M141" s="10"/>
      <c r="N141" s="10"/>
      <c r="O141" s="10"/>
      <c r="P141" s="10"/>
      <c r="Q141" s="10"/>
      <c r="R141" s="10"/>
      <c r="S141" s="10"/>
      <c r="AR141" s="10"/>
    </row>
    <row r="142" spans="1:54" hidden="1" x14ac:dyDescent="0.2">
      <c r="A142" s="8" t="s">
        <v>38</v>
      </c>
      <c r="B142" s="8" t="s">
        <v>46</v>
      </c>
      <c r="C142" s="8">
        <v>3</v>
      </c>
      <c r="D142" s="8" t="s">
        <v>29</v>
      </c>
      <c r="E142" s="8">
        <v>6</v>
      </c>
      <c r="F142">
        <f t="shared" si="23"/>
        <v>0</v>
      </c>
      <c r="G142" s="10"/>
      <c r="H142" s="10"/>
      <c r="I142" s="10"/>
      <c r="J142" s="10"/>
      <c r="K142" s="10"/>
      <c r="L142" s="10"/>
      <c r="M142" s="10"/>
      <c r="N142" s="10"/>
      <c r="O142" s="10"/>
      <c r="P142" s="10"/>
      <c r="Q142" s="10"/>
      <c r="R142" s="10"/>
      <c r="S142" s="10"/>
      <c r="AL142" s="10"/>
      <c r="AN142" s="10"/>
      <c r="AO142" s="10"/>
      <c r="AP142" s="10"/>
      <c r="AQ142" s="10"/>
      <c r="AR142" s="10"/>
      <c r="AS142" s="10"/>
      <c r="AT142" s="10"/>
      <c r="AU142" s="10">
        <f ca="1">SUMIF(INDIRECT(INDIRECT(ADDRESS(ROW(),COLUMN()+3))&amp;":"&amp;INDIRECT(ADDRESS(ROW(),COLUMN()+5))),"1",INDIRECT(INDIRECT(ADDRESS(ROW(),COLUMN()+3))&amp;":"&amp;INDIRECT(ADDRESS(ROW(),COLUMN()+5))))</f>
        <v>0</v>
      </c>
      <c r="AV142" s="10">
        <f ca="1">SUMIF(INDIRECT(INDIRECT(ADDRESS(ROW(),COLUMN()+2))&amp;":"&amp;INDIRECT(ADDRESS(ROW(),COLUMN()+4))),2,INDIRECT(INDIRECT(ADDRESS(ROW(),COLUMN()+2))&amp;":"&amp;INDIRECT(ADDRESS(ROW(),COLUMN()+4))))/2</f>
        <v>0</v>
      </c>
      <c r="AW142" s="10">
        <f ca="1">IF(INDIRECT(ADDRESS(ROW(),COLUMN()-2))=0,1, (INDIRECT(ADDRESS(ROW(),COLUMN()-2))-INDIRECT(ADDRESS(ROW()+1,COLUMN()+2)))/INDIRECT(ADDRESS(ROW(),COLUMN()-2)))</f>
        <v>1</v>
      </c>
      <c r="AX142" s="10" t="str">
        <f ca="1">ADDRESS(ROW()+1-INDIRECT(ADDRESS(ROW()+1,COLUMN()-4)),3)</f>
        <v>$C$137</v>
      </c>
      <c r="AY142" s="10"/>
      <c r="AZ142" s="10" t="str">
        <f>ADDRESS(ROW(),3)</f>
        <v>$C$142</v>
      </c>
      <c r="BA142" s="10">
        <f ca="1">IF( INDIRECT(ADDRESS(ROW(),COLUMN()-5))=0,1, (INDIRECT(ADDRESS(ROW(),COLUMN()-5))-INDIRECT(ADDRESS(ROW()+1,COLUMN()+1)))/INDIRECT(ADDRESS(ROW(),COLUMN()-5)))</f>
        <v>1</v>
      </c>
      <c r="BB142" s="10"/>
    </row>
    <row r="143" spans="1:54" x14ac:dyDescent="0.2">
      <c r="A143" s="8"/>
      <c r="B143" s="8"/>
      <c r="C143" s="8"/>
      <c r="D143" s="8"/>
      <c r="E143" s="8"/>
      <c r="G143" s="10"/>
      <c r="H143" s="10"/>
      <c r="I143" s="10"/>
      <c r="J143" s="10"/>
      <c r="K143" s="10"/>
      <c r="L143" s="10"/>
      <c r="M143" s="10"/>
      <c r="N143" s="10"/>
      <c r="O143" s="10"/>
      <c r="P143" s="10"/>
      <c r="Q143" s="10"/>
      <c r="R143" s="10"/>
      <c r="S143" s="10"/>
      <c r="AL143" s="10">
        <f ca="1">1-INDIRECT(ADDRESS(ROW()-1,COLUMN()+11))</f>
        <v>0</v>
      </c>
      <c r="AM143" s="10">
        <f ca="1">1-INDIRECT(ADDRESS(ROW()-1,COLUMN()+14))</f>
        <v>0</v>
      </c>
      <c r="AN143" s="10">
        <f ca="1">INDIRECT(ADDRESS(ROW()-1,COLUMN()+9))</f>
        <v>1</v>
      </c>
      <c r="AO143" s="10">
        <f ca="1">INDIRECT(ADDRESS(ROW()-1,COLUMN()+12))</f>
        <v>1</v>
      </c>
      <c r="AP143" s="10">
        <f ca="1">(1-INDIRECT(ADDRESS(ROW(),COLUMN()-2)))*INDIRECT(ADDRESS(ROW(),COLUMN()+2))</f>
        <v>0</v>
      </c>
      <c r="AQ143" s="10">
        <f ca="1">(1-INDIRECT(ADDRESS(ROW(),COLUMN()-2)))*INDIRECT(ADDRESS(ROW(),COLUMN()+2))</f>
        <v>0</v>
      </c>
      <c r="AR143" s="10">
        <f ca="1">INDIRECT(ADDRESS(INDIRECT(ADDRESS(ROW(),COLUMN()+3))-INDIRECT(ADDRESS(ROW(),COLUMN()+2)),3))</f>
        <v>0</v>
      </c>
      <c r="AS143" s="10">
        <f ca="1">INDIRECT(ADDRESS(INDIRECT(ADDRESS(ROW(),COLUMN()+2))-INDIRECT(ADDRESS(ROW(),COLUMN()+1)),4))</f>
        <v>0</v>
      </c>
      <c r="AT143" s="10">
        <f ca="1">INDIRECT(ADDRESS(ROW()-1,5))</f>
        <v>6</v>
      </c>
      <c r="AU143" s="10">
        <f>ROW()-1</f>
        <v>142</v>
      </c>
      <c r="AV143" s="10">
        <f ca="1">ROW()-INDIRECT(ADDRESS(ROW(),COLUMN()-2))</f>
        <v>137</v>
      </c>
      <c r="AW143" s="10" t="str">
        <f>ADDRESS(ROW()-1,COLUMN()-11)</f>
        <v>$AL$142</v>
      </c>
      <c r="AX143" s="10" t="str">
        <f ca="1">ADDRESS(ROW() -INDIRECT(ADDRESS(ROW(),COLUMN()-4)),COLUMN()-12)</f>
        <v>$AL$137</v>
      </c>
      <c r="AY143" s="10">
        <f ca="1">SUMIF(INDIRECT(INDIRECT(ADDRESS(ROW(),COLUMN()-1))&amp;":"&amp;INDIRECT(ADDRESS(ROW(),COLUMN()-2))),1,INDIRECT(INDIRECT(ADDRESS(ROW(),COLUMN()-1))&amp;":"&amp;INDIRECT(ADDRESS(ROW(),COLUMN()-2))))</f>
        <v>0</v>
      </c>
      <c r="AZ143" s="10" t="str">
        <f>ADDRESS(ROW()-1,COLUMN()-13)</f>
        <v>$AM$142</v>
      </c>
      <c r="BA143" s="10" t="str">
        <f ca="1">ADDRESS(ROW() -INDIRECT(ADDRESS(ROW(),COLUMN()-7)),COLUMN()-14)</f>
        <v>$AM$137</v>
      </c>
      <c r="BB143" s="10">
        <f ca="1">SUM(INDIRECT(INDIRECT(ADDRESS(ROW(),COLUMN()-1))&amp;":"&amp;INDIRECT(ADDRESS(ROW(),COLUMN()-2))))</f>
        <v>0</v>
      </c>
    </row>
    <row r="144" spans="1:54" x14ac:dyDescent="0.2">
      <c r="A144" s="8" t="s">
        <v>47</v>
      </c>
      <c r="B144" s="9" t="s">
        <v>48</v>
      </c>
      <c r="C144" s="8">
        <v>1</v>
      </c>
      <c r="D144" s="8">
        <v>0</v>
      </c>
      <c r="E144" s="8"/>
      <c r="G144" s="10"/>
      <c r="H144" s="10"/>
      <c r="I144" s="10"/>
      <c r="J144" s="10"/>
      <c r="K144" s="10"/>
      <c r="L144" s="10"/>
      <c r="M144" s="10"/>
      <c r="N144" s="10"/>
      <c r="O144" s="10"/>
      <c r="P144" s="10"/>
      <c r="Q144" s="10"/>
      <c r="R144" s="10"/>
      <c r="S144" s="10"/>
      <c r="AW144" s="10">
        <f ca="1">SUM(AP73:AP143)</f>
        <v>0</v>
      </c>
      <c r="AX144" s="10">
        <f ca="1">SUM(AQ73:AQ143)</f>
        <v>3.3571428571428572</v>
      </c>
    </row>
    <row r="145" spans="1:54" x14ac:dyDescent="0.2">
      <c r="A145" s="8" t="s">
        <v>47</v>
      </c>
      <c r="B145" s="9" t="s">
        <v>48</v>
      </c>
      <c r="C145" s="8">
        <v>1</v>
      </c>
      <c r="D145" s="9" t="s">
        <v>29</v>
      </c>
      <c r="E145" s="8">
        <v>1</v>
      </c>
      <c r="F145">
        <f t="shared" ref="F145:F150" si="24">COUNTA(G145:AJ145)</f>
        <v>0</v>
      </c>
      <c r="G145" s="10"/>
      <c r="H145" s="10"/>
      <c r="I145" s="10"/>
      <c r="J145" s="10"/>
      <c r="K145" s="10"/>
      <c r="L145" s="10"/>
      <c r="M145" s="10"/>
      <c r="N145" s="10"/>
      <c r="O145" s="10"/>
      <c r="P145" s="10"/>
      <c r="Q145" s="10"/>
      <c r="R145" s="10"/>
      <c r="S145" s="10"/>
      <c r="AL145" s="10">
        <f t="shared" ref="AL145:AL150" si="25">IF(COUNTA(G145:AJ145)=0,1,0)</f>
        <v>1</v>
      </c>
    </row>
    <row r="146" spans="1:54" x14ac:dyDescent="0.2">
      <c r="A146" s="8" t="s">
        <v>47</v>
      </c>
      <c r="B146" s="9" t="s">
        <v>48</v>
      </c>
      <c r="C146" s="8">
        <v>1</v>
      </c>
      <c r="D146" s="9" t="s">
        <v>29</v>
      </c>
      <c r="E146" s="8">
        <v>2</v>
      </c>
      <c r="F146">
        <f t="shared" si="24"/>
        <v>0</v>
      </c>
      <c r="G146" s="10"/>
      <c r="H146" s="10"/>
      <c r="I146" s="10"/>
      <c r="J146" s="10"/>
      <c r="K146" s="10"/>
      <c r="L146" s="10"/>
      <c r="M146" s="10"/>
      <c r="N146" s="10"/>
      <c r="O146" s="10"/>
      <c r="P146" s="10"/>
      <c r="Q146" s="10"/>
      <c r="R146" s="10"/>
      <c r="S146" s="10"/>
      <c r="AL146" s="10">
        <f t="shared" si="25"/>
        <v>1</v>
      </c>
    </row>
    <row r="147" spans="1:54" x14ac:dyDescent="0.2">
      <c r="A147" s="8" t="s">
        <v>47</v>
      </c>
      <c r="B147" s="9" t="s">
        <v>48</v>
      </c>
      <c r="C147" s="8">
        <v>1</v>
      </c>
      <c r="D147" s="9" t="s">
        <v>31</v>
      </c>
      <c r="E147" s="8">
        <v>3</v>
      </c>
      <c r="F147">
        <f t="shared" si="24"/>
        <v>0</v>
      </c>
      <c r="G147" s="10"/>
      <c r="H147" s="10"/>
      <c r="I147" s="10"/>
      <c r="J147" s="10"/>
      <c r="K147" s="10"/>
      <c r="L147" s="10"/>
      <c r="M147" s="10"/>
      <c r="N147" s="10"/>
      <c r="O147" s="10"/>
      <c r="P147" s="10"/>
      <c r="Q147" s="10"/>
      <c r="R147" s="10"/>
      <c r="S147" s="10"/>
      <c r="AL147" s="10">
        <f t="shared" si="25"/>
        <v>1</v>
      </c>
    </row>
    <row r="148" spans="1:54" x14ac:dyDescent="0.2">
      <c r="A148" s="8" t="s">
        <v>47</v>
      </c>
      <c r="B148" s="9" t="s">
        <v>48</v>
      </c>
      <c r="C148" s="8">
        <v>1</v>
      </c>
      <c r="D148" s="9" t="s">
        <v>29</v>
      </c>
      <c r="E148" s="8">
        <v>4</v>
      </c>
      <c r="F148">
        <f t="shared" si="24"/>
        <v>0</v>
      </c>
      <c r="G148" s="10"/>
      <c r="H148" s="10"/>
      <c r="I148" s="10"/>
      <c r="J148" s="10"/>
      <c r="K148" s="10"/>
      <c r="L148" s="10"/>
      <c r="M148" s="10"/>
      <c r="N148" s="10"/>
      <c r="O148" s="10"/>
      <c r="P148" s="10"/>
      <c r="Q148" s="10"/>
      <c r="R148" s="10"/>
      <c r="S148" s="10"/>
      <c r="AL148" s="10">
        <f t="shared" si="25"/>
        <v>1</v>
      </c>
    </row>
    <row r="149" spans="1:54" x14ac:dyDescent="0.2">
      <c r="A149" s="8" t="s">
        <v>47</v>
      </c>
      <c r="B149" s="9" t="s">
        <v>48</v>
      </c>
      <c r="C149" s="8">
        <v>1</v>
      </c>
      <c r="D149" s="9" t="s">
        <v>29</v>
      </c>
      <c r="E149" s="8">
        <v>5</v>
      </c>
      <c r="F149">
        <f t="shared" si="24"/>
        <v>0</v>
      </c>
      <c r="G149" s="10"/>
      <c r="H149" s="10"/>
      <c r="I149" s="10"/>
      <c r="J149" s="10"/>
      <c r="K149" s="10"/>
      <c r="L149" s="10"/>
      <c r="M149" s="10"/>
      <c r="N149" s="10"/>
      <c r="O149" s="10"/>
      <c r="P149" s="10"/>
      <c r="Q149" s="10"/>
      <c r="R149" s="10"/>
      <c r="S149" s="10"/>
      <c r="AL149" s="10">
        <f t="shared" si="25"/>
        <v>1</v>
      </c>
    </row>
    <row r="150" spans="1:54" x14ac:dyDescent="0.2">
      <c r="A150" s="8" t="s">
        <v>47</v>
      </c>
      <c r="B150" s="9" t="s">
        <v>48</v>
      </c>
      <c r="C150" s="8">
        <v>1</v>
      </c>
      <c r="D150" s="9" t="s">
        <v>31</v>
      </c>
      <c r="E150" s="8">
        <v>6</v>
      </c>
      <c r="F150">
        <f t="shared" si="24"/>
        <v>0</v>
      </c>
      <c r="G150" s="10"/>
      <c r="H150" s="10"/>
      <c r="I150" s="10"/>
      <c r="J150" s="10"/>
      <c r="K150" s="10"/>
      <c r="L150" s="10"/>
      <c r="M150" s="10"/>
      <c r="N150" s="10"/>
      <c r="O150" s="10"/>
      <c r="P150" s="10"/>
      <c r="Q150" s="10"/>
      <c r="R150" s="10"/>
      <c r="S150" s="10"/>
      <c r="AL150" s="10">
        <f t="shared" si="25"/>
        <v>1</v>
      </c>
      <c r="AN150" s="10"/>
      <c r="AO150" s="10"/>
      <c r="AP150" s="10"/>
      <c r="AQ150" s="10"/>
      <c r="AR150" s="10"/>
      <c r="AS150" s="10"/>
      <c r="AT150" s="10"/>
      <c r="AU150" s="10">
        <f ca="1">SUMIF(INDIRECT(INDIRECT(ADDRESS(ROW(),COLUMN()+3))&amp;":"&amp;INDIRECT(ADDRESS(ROW(),COLUMN()+5))),"1",INDIRECT(INDIRECT(ADDRESS(ROW(),COLUMN()+3))&amp;":"&amp;INDIRECT(ADDRESS(ROW(),COLUMN()+5))))</f>
        <v>6</v>
      </c>
      <c r="AV150" s="10">
        <f ca="1">SUMIF(INDIRECT(INDIRECT(ADDRESS(ROW(),COLUMN()+2))&amp;":"&amp;INDIRECT(ADDRESS(ROW(),COLUMN()+4))),2,INDIRECT(INDIRECT(ADDRESS(ROW(),COLUMN()+2))&amp;":"&amp;INDIRECT(ADDRESS(ROW(),COLUMN()+4))))/2</f>
        <v>0</v>
      </c>
      <c r="AW150" s="10">
        <f ca="1">IF(INDIRECT(ADDRESS(ROW(),COLUMN()-2))=0,1, (INDIRECT(ADDRESS(ROW(),COLUMN()-2))-INDIRECT(ADDRESS(ROW()+1,COLUMN()+2)))/INDIRECT(ADDRESS(ROW(),COLUMN()-2)))</f>
        <v>0</v>
      </c>
      <c r="AX150" s="10" t="str">
        <f ca="1">ADDRESS(ROW()+1-INDIRECT(ADDRESS(ROW()+1,COLUMN()-4)),3)</f>
        <v>$C$145</v>
      </c>
      <c r="AY150" s="10"/>
      <c r="AZ150" s="10" t="str">
        <f>ADDRESS(ROW(),3)</f>
        <v>$C$150</v>
      </c>
      <c r="BA150" s="10">
        <f ca="1">IF( INDIRECT(ADDRESS(ROW(),COLUMN()-5))=0,1, (INDIRECT(ADDRESS(ROW(),COLUMN()-5))-INDIRECT(ADDRESS(ROW()+1,COLUMN()+1)))/INDIRECT(ADDRESS(ROW(),COLUMN()-5)))</f>
        <v>1</v>
      </c>
      <c r="BB150" s="10"/>
    </row>
    <row r="151" spans="1:54" x14ac:dyDescent="0.2">
      <c r="A151" s="8"/>
      <c r="B151" s="8"/>
      <c r="C151" s="8"/>
      <c r="D151" s="8"/>
      <c r="E151" s="8"/>
      <c r="G151" s="10"/>
      <c r="H151" s="10"/>
      <c r="I151" s="10"/>
      <c r="J151" s="10"/>
      <c r="K151" s="10"/>
      <c r="L151" s="10"/>
      <c r="M151" s="10"/>
      <c r="N151" s="10"/>
      <c r="O151" s="10"/>
      <c r="P151" s="10"/>
      <c r="Q151" s="10"/>
      <c r="R151" s="10"/>
      <c r="S151" s="10"/>
      <c r="AL151" s="10">
        <f ca="1">1-INDIRECT(ADDRESS(ROW()-1,COLUMN()+11))</f>
        <v>1</v>
      </c>
      <c r="AM151" s="10">
        <f ca="1">1-INDIRECT(ADDRESS(ROW()-1,COLUMN()+14))</f>
        <v>0</v>
      </c>
      <c r="AN151" s="10">
        <f ca="1">INDIRECT(ADDRESS(ROW()-1,COLUMN()+9))</f>
        <v>0</v>
      </c>
      <c r="AO151" s="10">
        <f ca="1">INDIRECT(ADDRESS(ROW()-1,COLUMN()+12))</f>
        <v>1</v>
      </c>
      <c r="AP151" s="10">
        <f ca="1">(1-INDIRECT(ADDRESS(ROW(),COLUMN()-2)))*INDIRECT(ADDRESS(ROW(),COLUMN()+2))</f>
        <v>1</v>
      </c>
      <c r="AQ151" s="10">
        <f ca="1">(1-INDIRECT(ADDRESS(ROW(),COLUMN()-2)))*INDIRECT(ADDRESS(ROW(),COLUMN()+2))</f>
        <v>0</v>
      </c>
      <c r="AR151" s="10">
        <f ca="1">INDIRECT(ADDRESS(INDIRECT(ADDRESS(ROW(),COLUMN()+3))-INDIRECT(ADDRESS(ROW(),COLUMN()+2)),3))</f>
        <v>1</v>
      </c>
      <c r="AS151" s="10">
        <f ca="1">INDIRECT(ADDRESS(INDIRECT(ADDRESS(ROW(),COLUMN()+2))-INDIRECT(ADDRESS(ROW(),COLUMN()+1)),4))</f>
        <v>0</v>
      </c>
      <c r="AT151" s="10">
        <f ca="1">INDIRECT(ADDRESS(ROW()-1,5))</f>
        <v>6</v>
      </c>
      <c r="AU151" s="10">
        <f>ROW()-1</f>
        <v>150</v>
      </c>
      <c r="AV151" s="10">
        <f ca="1">ROW()-INDIRECT(ADDRESS(ROW(),COLUMN()-2))</f>
        <v>145</v>
      </c>
      <c r="AW151" s="10" t="str">
        <f>ADDRESS(ROW()-1,COLUMN()-11)</f>
        <v>$AL$150</v>
      </c>
      <c r="AX151" s="10" t="str">
        <f ca="1">ADDRESS(ROW() -INDIRECT(ADDRESS(ROW(),COLUMN()-4)),COLUMN()-12)</f>
        <v>$AL$145</v>
      </c>
      <c r="AY151" s="10">
        <f ca="1">SUMIF(INDIRECT(INDIRECT(ADDRESS(ROW(),COLUMN()-1))&amp;":"&amp;INDIRECT(ADDRESS(ROW(),COLUMN()-2))),1,INDIRECT(INDIRECT(ADDRESS(ROW(),COLUMN()-1))&amp;":"&amp;INDIRECT(ADDRESS(ROW(),COLUMN()-2))))</f>
        <v>6</v>
      </c>
      <c r="AZ151" s="10" t="str">
        <f>ADDRESS(ROW()-1,COLUMN()-13)</f>
        <v>$AM$150</v>
      </c>
      <c r="BA151" s="10" t="str">
        <f ca="1">ADDRESS(ROW() -INDIRECT(ADDRESS(ROW(),COLUMN()-7)),COLUMN()-14)</f>
        <v>$AM$145</v>
      </c>
      <c r="BB151" s="10">
        <f ca="1">SUM(INDIRECT(INDIRECT(ADDRESS(ROW(),COLUMN()-1))&amp;":"&amp;INDIRECT(ADDRESS(ROW(),COLUMN()-2))))</f>
        <v>0</v>
      </c>
    </row>
    <row r="152" spans="1:54" x14ac:dyDescent="0.2">
      <c r="A152" s="8" t="s">
        <v>47</v>
      </c>
      <c r="B152" s="8" t="s">
        <v>49</v>
      </c>
      <c r="C152" s="8">
        <v>0</v>
      </c>
      <c r="D152" s="8">
        <v>0</v>
      </c>
      <c r="E152" s="8"/>
      <c r="G152" s="10"/>
      <c r="H152" s="10"/>
      <c r="I152" s="10"/>
      <c r="J152" s="10"/>
      <c r="K152" s="10"/>
      <c r="L152" s="10"/>
      <c r="M152" s="10"/>
      <c r="N152" s="10"/>
      <c r="O152" s="10"/>
      <c r="P152" s="10"/>
      <c r="Q152" s="10"/>
      <c r="R152" s="10"/>
      <c r="S152" s="10"/>
    </row>
    <row r="153" spans="1:54" hidden="1" x14ac:dyDescent="0.2">
      <c r="A153" s="8" t="s">
        <v>47</v>
      </c>
      <c r="B153" s="8" t="s">
        <v>49</v>
      </c>
      <c r="C153" s="8">
        <v>3</v>
      </c>
      <c r="D153" s="9" t="s">
        <v>29</v>
      </c>
      <c r="E153" s="8">
        <v>1</v>
      </c>
      <c r="F153">
        <f t="shared" ref="F153:F162" si="26">COUNTA(G153:AJ153)</f>
        <v>0</v>
      </c>
      <c r="G153" s="10"/>
      <c r="H153" s="10"/>
      <c r="I153" s="10"/>
      <c r="J153" s="10"/>
      <c r="K153" s="10"/>
      <c r="L153" s="10"/>
      <c r="M153" s="10"/>
      <c r="N153" s="10"/>
      <c r="O153" s="10"/>
      <c r="P153" s="10"/>
      <c r="Q153" s="10"/>
      <c r="R153" s="10"/>
      <c r="S153" s="10"/>
    </row>
    <row r="154" spans="1:54" hidden="1" x14ac:dyDescent="0.2">
      <c r="A154" s="8" t="s">
        <v>47</v>
      </c>
      <c r="B154" s="8" t="s">
        <v>49</v>
      </c>
      <c r="C154" s="8">
        <v>3</v>
      </c>
      <c r="D154" s="9" t="s">
        <v>31</v>
      </c>
      <c r="E154" s="8">
        <v>2</v>
      </c>
      <c r="F154">
        <f t="shared" si="26"/>
        <v>0</v>
      </c>
      <c r="G154" s="10"/>
      <c r="H154" s="10"/>
      <c r="I154" s="10"/>
      <c r="J154" s="10"/>
      <c r="K154" s="10"/>
      <c r="L154" s="10"/>
      <c r="M154" s="10"/>
      <c r="N154" s="10"/>
      <c r="O154" s="10"/>
      <c r="P154" s="10"/>
      <c r="Q154" s="10"/>
      <c r="R154" s="10"/>
      <c r="S154" s="10"/>
    </row>
    <row r="155" spans="1:54" hidden="1" x14ac:dyDescent="0.2">
      <c r="A155" s="8" t="s">
        <v>47</v>
      </c>
      <c r="B155" s="8" t="s">
        <v>49</v>
      </c>
      <c r="C155" s="8">
        <v>3</v>
      </c>
      <c r="D155" s="9" t="s">
        <v>29</v>
      </c>
      <c r="E155" s="8">
        <v>3</v>
      </c>
      <c r="F155">
        <f t="shared" si="26"/>
        <v>0</v>
      </c>
      <c r="G155" s="10"/>
      <c r="H155" s="10"/>
      <c r="I155" s="10"/>
      <c r="J155" s="10"/>
      <c r="K155" s="10"/>
      <c r="L155" s="10"/>
      <c r="M155" s="10"/>
      <c r="N155" s="10"/>
      <c r="O155" s="10"/>
      <c r="P155" s="10"/>
      <c r="Q155" s="10"/>
      <c r="R155" s="10"/>
      <c r="S155" s="10"/>
    </row>
    <row r="156" spans="1:54" hidden="1" x14ac:dyDescent="0.2">
      <c r="A156" s="8" t="s">
        <v>47</v>
      </c>
      <c r="B156" s="8" t="s">
        <v>49</v>
      </c>
      <c r="C156" s="8">
        <v>3</v>
      </c>
      <c r="D156" s="9" t="s">
        <v>30</v>
      </c>
      <c r="E156" s="8">
        <v>4</v>
      </c>
      <c r="F156">
        <f t="shared" si="26"/>
        <v>0</v>
      </c>
      <c r="G156" s="10"/>
      <c r="H156" s="10"/>
      <c r="I156" s="10"/>
      <c r="J156" s="10"/>
      <c r="K156" s="10"/>
      <c r="L156" s="10"/>
      <c r="M156" s="10"/>
      <c r="N156" s="10"/>
      <c r="O156" s="10"/>
      <c r="P156" s="10"/>
      <c r="Q156" s="10"/>
      <c r="R156" s="10"/>
      <c r="S156" s="10"/>
    </row>
    <row r="157" spans="1:54" hidden="1" x14ac:dyDescent="0.2">
      <c r="A157" s="8" t="s">
        <v>47</v>
      </c>
      <c r="B157" s="8" t="s">
        <v>49</v>
      </c>
      <c r="C157" s="8">
        <v>3</v>
      </c>
      <c r="D157" s="9" t="s">
        <v>30</v>
      </c>
      <c r="E157" s="8">
        <v>5</v>
      </c>
      <c r="F157">
        <f t="shared" si="26"/>
        <v>0</v>
      </c>
      <c r="G157" s="10"/>
      <c r="H157" s="10"/>
      <c r="I157" s="10"/>
      <c r="J157" s="10"/>
      <c r="K157" s="10"/>
      <c r="L157" s="10"/>
      <c r="M157" s="10"/>
      <c r="N157" s="10"/>
      <c r="O157" s="10"/>
      <c r="P157" s="10"/>
      <c r="Q157" s="10"/>
      <c r="R157" s="10"/>
      <c r="S157" s="10"/>
    </row>
    <row r="158" spans="1:54" hidden="1" x14ac:dyDescent="0.2">
      <c r="A158" s="8" t="s">
        <v>47</v>
      </c>
      <c r="B158" s="8" t="s">
        <v>49</v>
      </c>
      <c r="C158" s="8">
        <v>3</v>
      </c>
      <c r="D158" s="9" t="s">
        <v>30</v>
      </c>
      <c r="E158" s="8">
        <v>6</v>
      </c>
      <c r="F158">
        <f t="shared" si="26"/>
        <v>0</v>
      </c>
      <c r="G158" s="10"/>
      <c r="H158" s="10"/>
      <c r="I158" s="10"/>
      <c r="J158" s="10"/>
      <c r="K158" s="10"/>
      <c r="L158" s="10"/>
      <c r="M158" s="10"/>
      <c r="N158" s="10"/>
      <c r="O158" s="10"/>
      <c r="P158" s="10"/>
      <c r="Q158" s="10"/>
      <c r="R158" s="10"/>
      <c r="S158" s="10"/>
    </row>
    <row r="159" spans="1:54" hidden="1" x14ac:dyDescent="0.2">
      <c r="A159" s="8" t="s">
        <v>47</v>
      </c>
      <c r="B159" s="8" t="s">
        <v>49</v>
      </c>
      <c r="C159" s="8">
        <v>3</v>
      </c>
      <c r="D159" s="9" t="s">
        <v>30</v>
      </c>
      <c r="E159" s="8">
        <v>7</v>
      </c>
      <c r="F159">
        <f t="shared" si="26"/>
        <v>0</v>
      </c>
      <c r="G159" s="10"/>
      <c r="H159" s="10"/>
      <c r="I159" s="10"/>
      <c r="J159" s="10"/>
      <c r="K159" s="10"/>
      <c r="L159" s="10"/>
      <c r="M159" s="10"/>
      <c r="N159" s="10"/>
      <c r="O159" s="10"/>
      <c r="P159" s="10"/>
      <c r="Q159" s="10"/>
      <c r="R159" s="10"/>
      <c r="S159" s="10"/>
    </row>
    <row r="160" spans="1:54" hidden="1" x14ac:dyDescent="0.2">
      <c r="A160" s="8" t="s">
        <v>47</v>
      </c>
      <c r="B160" s="8" t="s">
        <v>49</v>
      </c>
      <c r="C160" s="8">
        <v>3</v>
      </c>
      <c r="D160" s="9" t="s">
        <v>30</v>
      </c>
      <c r="E160" s="8">
        <v>8</v>
      </c>
      <c r="F160">
        <f t="shared" si="26"/>
        <v>0</v>
      </c>
      <c r="G160" s="10"/>
      <c r="H160" s="10"/>
      <c r="I160" s="10"/>
      <c r="J160" s="10"/>
      <c r="K160" s="10"/>
      <c r="L160" s="10"/>
      <c r="M160" s="10"/>
      <c r="N160" s="10"/>
      <c r="O160" s="10"/>
      <c r="P160" s="10"/>
      <c r="Q160" s="10"/>
      <c r="R160" s="10"/>
      <c r="S160" s="10"/>
    </row>
    <row r="161" spans="1:54" hidden="1" x14ac:dyDescent="0.2">
      <c r="A161" s="8" t="s">
        <v>47</v>
      </c>
      <c r="B161" s="8" t="s">
        <v>49</v>
      </c>
      <c r="C161" s="8">
        <v>3</v>
      </c>
      <c r="D161" s="9" t="s">
        <v>30</v>
      </c>
      <c r="E161" s="8">
        <v>9</v>
      </c>
      <c r="F161">
        <f t="shared" si="26"/>
        <v>0</v>
      </c>
      <c r="G161" s="10"/>
      <c r="H161" s="10"/>
      <c r="I161" s="10"/>
      <c r="J161" s="10"/>
      <c r="K161" s="10"/>
      <c r="L161" s="10"/>
      <c r="M161" s="10"/>
      <c r="N161" s="10"/>
      <c r="O161" s="10"/>
      <c r="P161" s="10"/>
      <c r="Q161" s="10"/>
      <c r="R161" s="10"/>
      <c r="S161" s="10"/>
    </row>
    <row r="162" spans="1:54" hidden="1" x14ac:dyDescent="0.2">
      <c r="A162" s="8" t="s">
        <v>47</v>
      </c>
      <c r="B162" s="8" t="s">
        <v>49</v>
      </c>
      <c r="C162" s="8">
        <v>3</v>
      </c>
      <c r="D162" s="9" t="s">
        <v>30</v>
      </c>
      <c r="E162" s="8">
        <v>10</v>
      </c>
      <c r="F162">
        <f t="shared" si="26"/>
        <v>0</v>
      </c>
      <c r="G162" s="10"/>
      <c r="H162" s="10"/>
      <c r="I162" s="10"/>
      <c r="J162" s="10"/>
      <c r="K162" s="10"/>
      <c r="L162" s="10"/>
      <c r="M162" s="10"/>
      <c r="N162" s="10"/>
      <c r="O162" s="10"/>
      <c r="P162" s="10"/>
      <c r="Q162" s="10"/>
      <c r="R162" s="10"/>
      <c r="S162" s="10"/>
      <c r="AL162" s="10"/>
      <c r="AN162" s="10"/>
      <c r="AO162" s="10"/>
      <c r="AP162" s="10"/>
      <c r="AQ162" s="10"/>
      <c r="AR162" s="10"/>
      <c r="AS162" s="10"/>
      <c r="AT162" s="10"/>
      <c r="AU162" s="10">
        <f ca="1">SUMIF(INDIRECT(INDIRECT(ADDRESS(ROW(),COLUMN()+3))&amp;":"&amp;INDIRECT(ADDRESS(ROW(),COLUMN()+5))),"1",INDIRECT(INDIRECT(ADDRESS(ROW(),COLUMN()+3))&amp;":"&amp;INDIRECT(ADDRESS(ROW(),COLUMN()+5))))</f>
        <v>0</v>
      </c>
      <c r="AV162" s="10">
        <f ca="1">SUMIF(INDIRECT(INDIRECT(ADDRESS(ROW(),COLUMN()+2))&amp;":"&amp;INDIRECT(ADDRESS(ROW(),COLUMN()+4))),2,INDIRECT(INDIRECT(ADDRESS(ROW(),COLUMN()+2))&amp;":"&amp;INDIRECT(ADDRESS(ROW(),COLUMN()+4))))/2</f>
        <v>0</v>
      </c>
      <c r="AW162" s="10">
        <f ca="1">IF(INDIRECT(ADDRESS(ROW(),COLUMN()-2))=0,1, (INDIRECT(ADDRESS(ROW(),COLUMN()-2))-INDIRECT(ADDRESS(ROW()+1,COLUMN()+2)))/INDIRECT(ADDRESS(ROW(),COLUMN()-2)))</f>
        <v>1</v>
      </c>
      <c r="AX162" s="10" t="str">
        <f ca="1">ADDRESS(ROW()+1-INDIRECT(ADDRESS(ROW()+1,COLUMN()-4)),3)</f>
        <v>$C$153</v>
      </c>
      <c r="AY162" s="10"/>
      <c r="AZ162" s="10" t="str">
        <f>ADDRESS(ROW(),3)</f>
        <v>$C$162</v>
      </c>
      <c r="BA162" s="10">
        <f ca="1">IF( INDIRECT(ADDRESS(ROW(),COLUMN()-5))=0,1, (INDIRECT(ADDRESS(ROW(),COLUMN()-5))-INDIRECT(ADDRESS(ROW()+1,COLUMN()+1)))/INDIRECT(ADDRESS(ROW(),COLUMN()-5)))</f>
        <v>1</v>
      </c>
      <c r="BB162" s="10"/>
    </row>
    <row r="163" spans="1:54" x14ac:dyDescent="0.2">
      <c r="A163" s="8"/>
      <c r="B163" s="8"/>
      <c r="C163" s="8"/>
      <c r="D163" s="10"/>
      <c r="E163" s="8"/>
      <c r="G163" s="10"/>
      <c r="H163" s="10"/>
      <c r="I163" s="10"/>
      <c r="J163" s="10"/>
      <c r="K163" s="10"/>
      <c r="L163" s="10"/>
      <c r="M163" s="10"/>
      <c r="N163" s="10"/>
      <c r="O163" s="10"/>
      <c r="P163" s="10"/>
      <c r="Q163" s="10"/>
      <c r="R163" s="10"/>
      <c r="S163" s="10"/>
      <c r="AL163" s="10">
        <f ca="1">1-INDIRECT(ADDRESS(ROW()-1,COLUMN()+11))</f>
        <v>0</v>
      </c>
      <c r="AM163" s="10">
        <f ca="1">1-INDIRECT(ADDRESS(ROW()-1,COLUMN()+14))</f>
        <v>0</v>
      </c>
      <c r="AN163" s="10">
        <f ca="1">INDIRECT(ADDRESS(ROW()-1,COLUMN()+9))</f>
        <v>1</v>
      </c>
      <c r="AO163" s="10">
        <f ca="1">INDIRECT(ADDRESS(ROW()-1,COLUMN()+12))</f>
        <v>1</v>
      </c>
      <c r="AP163" s="10">
        <f ca="1">(1-INDIRECT(ADDRESS(ROW(),COLUMN()-2)))*INDIRECT(ADDRESS(ROW(),COLUMN()+2))</f>
        <v>0</v>
      </c>
      <c r="AQ163" s="10">
        <f ca="1">(1-INDIRECT(ADDRESS(ROW(),COLUMN()-2)))*INDIRECT(ADDRESS(ROW(),COLUMN()+2))</f>
        <v>0</v>
      </c>
      <c r="AR163" s="10">
        <f ca="1">INDIRECT(ADDRESS(INDIRECT(ADDRESS(ROW(),COLUMN()+3))-INDIRECT(ADDRESS(ROW(),COLUMN()+2)),3))</f>
        <v>0</v>
      </c>
      <c r="AS163" s="10">
        <f ca="1">INDIRECT(ADDRESS(INDIRECT(ADDRESS(ROW(),COLUMN()+2))-INDIRECT(ADDRESS(ROW(),COLUMN()+1)),4))</f>
        <v>0</v>
      </c>
      <c r="AT163" s="10">
        <f ca="1">INDIRECT(ADDRESS(ROW()-1,5))</f>
        <v>10</v>
      </c>
      <c r="AU163" s="10">
        <f>ROW()-1</f>
        <v>162</v>
      </c>
      <c r="AV163" s="10">
        <f ca="1">ROW()-INDIRECT(ADDRESS(ROW(),COLUMN()-2))</f>
        <v>153</v>
      </c>
      <c r="AW163" s="10" t="str">
        <f>ADDRESS(ROW()-1,COLUMN()-11)</f>
        <v>$AL$162</v>
      </c>
      <c r="AX163" s="10" t="str">
        <f ca="1">ADDRESS(ROW() -INDIRECT(ADDRESS(ROW(),COLUMN()-4)),COLUMN()-12)</f>
        <v>$AL$153</v>
      </c>
      <c r="AY163" s="10">
        <f ca="1">SUMIF(INDIRECT(INDIRECT(ADDRESS(ROW(),COLUMN()-1))&amp;":"&amp;INDIRECT(ADDRESS(ROW(),COLUMN()-2))),1,INDIRECT(INDIRECT(ADDRESS(ROW(),COLUMN()-1))&amp;":"&amp;INDIRECT(ADDRESS(ROW(),COLUMN()-2))))</f>
        <v>0</v>
      </c>
      <c r="AZ163" s="10" t="str">
        <f>ADDRESS(ROW()-1,COLUMN()-13)</f>
        <v>$AM$162</v>
      </c>
      <c r="BA163" s="10" t="str">
        <f ca="1">ADDRESS(ROW() -INDIRECT(ADDRESS(ROW(),COLUMN()-7)),COLUMN()-14)</f>
        <v>$AM$153</v>
      </c>
      <c r="BB163" s="10">
        <f ca="1">SUM(INDIRECT(INDIRECT(ADDRESS(ROW(),COLUMN()-1))&amp;":"&amp;INDIRECT(ADDRESS(ROW(),COLUMN()-2))))</f>
        <v>0</v>
      </c>
    </row>
    <row r="164" spans="1:54" x14ac:dyDescent="0.2">
      <c r="A164" s="8" t="s">
        <v>47</v>
      </c>
      <c r="B164" s="8" t="s">
        <v>50</v>
      </c>
      <c r="C164" s="8">
        <v>0</v>
      </c>
      <c r="D164" s="10">
        <v>0</v>
      </c>
      <c r="E164" s="8"/>
      <c r="G164" s="10"/>
      <c r="H164" s="10"/>
      <c r="I164" s="10"/>
      <c r="J164" s="10"/>
      <c r="K164" s="10"/>
      <c r="L164" s="10"/>
      <c r="M164" s="10"/>
      <c r="N164" s="10"/>
      <c r="O164" s="10"/>
      <c r="P164" s="10"/>
      <c r="Q164" s="10"/>
      <c r="R164" s="10"/>
      <c r="S164" s="10"/>
    </row>
    <row r="165" spans="1:54" hidden="1" x14ac:dyDescent="0.2">
      <c r="A165" s="8" t="s">
        <v>47</v>
      </c>
      <c r="B165" s="8" t="s">
        <v>50</v>
      </c>
      <c r="C165" s="8">
        <v>3</v>
      </c>
      <c r="D165" s="9" t="s">
        <v>29</v>
      </c>
      <c r="E165" s="8">
        <v>1</v>
      </c>
      <c r="F165">
        <f t="shared" ref="F165:F176" si="27">COUNTA(G165:AJ165)</f>
        <v>0</v>
      </c>
      <c r="G165" s="10"/>
      <c r="H165" s="10"/>
      <c r="I165" s="10"/>
      <c r="J165" s="10"/>
      <c r="K165" s="10"/>
      <c r="L165" s="10"/>
      <c r="M165" s="10"/>
      <c r="N165" s="10"/>
      <c r="O165" s="10"/>
      <c r="P165" s="10"/>
      <c r="Q165" s="10"/>
      <c r="R165" s="10"/>
      <c r="S165" s="10"/>
    </row>
    <row r="166" spans="1:54" hidden="1" x14ac:dyDescent="0.2">
      <c r="A166" s="8" t="s">
        <v>47</v>
      </c>
      <c r="B166" s="8" t="s">
        <v>50</v>
      </c>
      <c r="C166" s="8">
        <v>3</v>
      </c>
      <c r="D166" s="9" t="s">
        <v>30</v>
      </c>
      <c r="E166" s="8">
        <v>2</v>
      </c>
      <c r="F166">
        <f t="shared" si="27"/>
        <v>0</v>
      </c>
      <c r="G166" s="10"/>
      <c r="H166" s="10"/>
      <c r="I166" s="10"/>
      <c r="J166" s="10"/>
      <c r="K166" s="10"/>
      <c r="L166" s="10"/>
      <c r="M166" s="10"/>
      <c r="N166" s="10"/>
      <c r="O166" s="10"/>
      <c r="P166" s="10"/>
      <c r="Q166" s="10"/>
      <c r="R166" s="10"/>
      <c r="S166" s="10"/>
    </row>
    <row r="167" spans="1:54" hidden="1" x14ac:dyDescent="0.2">
      <c r="A167" s="8" t="s">
        <v>47</v>
      </c>
      <c r="B167" s="8" t="s">
        <v>50</v>
      </c>
      <c r="C167" s="8">
        <v>3</v>
      </c>
      <c r="D167" s="9" t="s">
        <v>29</v>
      </c>
      <c r="E167" s="8">
        <v>3</v>
      </c>
      <c r="F167">
        <f t="shared" si="27"/>
        <v>0</v>
      </c>
      <c r="G167" s="10"/>
      <c r="H167" s="10"/>
      <c r="I167" s="10"/>
      <c r="J167" s="10"/>
      <c r="K167" s="10"/>
      <c r="L167" s="10"/>
      <c r="M167" s="10"/>
      <c r="N167" s="10"/>
      <c r="O167" s="10"/>
      <c r="P167" s="10"/>
      <c r="Q167" s="10"/>
      <c r="R167" s="10"/>
      <c r="S167" s="10"/>
    </row>
    <row r="168" spans="1:54" hidden="1" x14ac:dyDescent="0.2">
      <c r="A168" s="8" t="s">
        <v>47</v>
      </c>
      <c r="B168" s="8" t="s">
        <v>50</v>
      </c>
      <c r="C168" s="8">
        <v>3</v>
      </c>
      <c r="D168" s="9" t="s">
        <v>29</v>
      </c>
      <c r="E168" s="8">
        <v>4</v>
      </c>
      <c r="F168">
        <f t="shared" si="27"/>
        <v>0</v>
      </c>
      <c r="G168" s="10"/>
      <c r="H168" s="10"/>
      <c r="I168" s="10"/>
      <c r="J168" s="10"/>
      <c r="K168" s="10"/>
      <c r="L168" s="10"/>
      <c r="M168" s="10"/>
      <c r="N168" s="10"/>
      <c r="O168" s="10"/>
      <c r="P168" s="10"/>
      <c r="Q168" s="10"/>
      <c r="R168" s="10"/>
      <c r="S168" s="10"/>
    </row>
    <row r="169" spans="1:54" hidden="1" x14ac:dyDescent="0.2">
      <c r="A169" s="8" t="s">
        <v>47</v>
      </c>
      <c r="B169" s="8" t="s">
        <v>50</v>
      </c>
      <c r="C169" s="8">
        <v>3</v>
      </c>
      <c r="D169" s="9" t="s">
        <v>29</v>
      </c>
      <c r="E169" s="8">
        <v>5</v>
      </c>
      <c r="F169">
        <f t="shared" si="27"/>
        <v>0</v>
      </c>
      <c r="G169" s="10"/>
      <c r="H169" s="10"/>
      <c r="I169" s="10"/>
      <c r="J169" s="10"/>
      <c r="K169" s="10"/>
      <c r="L169" s="10"/>
      <c r="M169" s="10"/>
      <c r="N169" s="10"/>
      <c r="O169" s="10"/>
      <c r="P169" s="10"/>
      <c r="Q169" s="10"/>
      <c r="R169" s="10"/>
      <c r="S169" s="10"/>
    </row>
    <row r="170" spans="1:54" hidden="1" x14ac:dyDescent="0.2">
      <c r="A170" s="8" t="s">
        <v>47</v>
      </c>
      <c r="B170" s="8" t="s">
        <v>50</v>
      </c>
      <c r="C170" s="8">
        <v>3</v>
      </c>
      <c r="D170" s="9" t="s">
        <v>29</v>
      </c>
      <c r="E170" s="8">
        <v>6</v>
      </c>
      <c r="F170">
        <f t="shared" si="27"/>
        <v>0</v>
      </c>
      <c r="G170" s="10"/>
      <c r="H170" s="10"/>
      <c r="I170" s="10"/>
      <c r="J170" s="10"/>
      <c r="K170" s="10"/>
      <c r="L170" s="10"/>
      <c r="M170" s="10"/>
      <c r="N170" s="10"/>
      <c r="O170" s="10"/>
      <c r="P170" s="10"/>
      <c r="Q170" s="10"/>
      <c r="R170" s="10"/>
      <c r="S170" s="10"/>
    </row>
    <row r="171" spans="1:54" hidden="1" x14ac:dyDescent="0.2">
      <c r="A171" s="8" t="s">
        <v>47</v>
      </c>
      <c r="B171" s="8" t="s">
        <v>50</v>
      </c>
      <c r="C171" s="8">
        <v>3</v>
      </c>
      <c r="D171" s="9" t="s">
        <v>31</v>
      </c>
      <c r="E171" s="8">
        <v>7</v>
      </c>
      <c r="F171">
        <f t="shared" si="27"/>
        <v>0</v>
      </c>
      <c r="G171" s="10"/>
      <c r="H171" s="10"/>
      <c r="I171" s="10"/>
      <c r="J171" s="10"/>
      <c r="K171" s="10"/>
      <c r="L171" s="10"/>
      <c r="M171" s="10"/>
      <c r="N171" s="10"/>
      <c r="O171" s="10"/>
      <c r="P171" s="10"/>
      <c r="Q171" s="10"/>
      <c r="R171" s="10"/>
      <c r="S171" s="10"/>
    </row>
    <row r="172" spans="1:54" hidden="1" x14ac:dyDescent="0.2">
      <c r="A172" s="8" t="s">
        <v>47</v>
      </c>
      <c r="B172" s="8" t="s">
        <v>50</v>
      </c>
      <c r="C172" s="8">
        <v>3</v>
      </c>
      <c r="D172" s="9" t="s">
        <v>29</v>
      </c>
      <c r="E172" s="8">
        <v>8</v>
      </c>
      <c r="F172">
        <f t="shared" si="27"/>
        <v>0</v>
      </c>
      <c r="G172" s="10"/>
      <c r="H172" s="10"/>
      <c r="I172" s="10"/>
      <c r="J172" s="10"/>
      <c r="K172" s="10"/>
      <c r="L172" s="10"/>
      <c r="M172" s="10"/>
      <c r="N172" s="10"/>
      <c r="O172" s="10"/>
      <c r="P172" s="10"/>
      <c r="Q172" s="10"/>
      <c r="R172" s="10"/>
      <c r="S172" s="10"/>
    </row>
    <row r="173" spans="1:54" hidden="1" x14ac:dyDescent="0.2">
      <c r="A173" s="8" t="s">
        <v>47</v>
      </c>
      <c r="B173" s="8" t="s">
        <v>50</v>
      </c>
      <c r="C173" s="8">
        <v>3</v>
      </c>
      <c r="D173" s="9" t="s">
        <v>29</v>
      </c>
      <c r="E173" s="8">
        <v>9</v>
      </c>
      <c r="F173">
        <f t="shared" si="27"/>
        <v>0</v>
      </c>
      <c r="G173" s="10"/>
      <c r="H173" s="10"/>
      <c r="I173" s="10"/>
      <c r="J173" s="10"/>
      <c r="K173" s="10"/>
      <c r="L173" s="10"/>
      <c r="M173" s="10"/>
      <c r="N173" s="10"/>
      <c r="O173" s="10"/>
      <c r="P173" s="10"/>
      <c r="Q173" s="10"/>
      <c r="R173" s="10"/>
      <c r="S173" s="10"/>
    </row>
    <row r="174" spans="1:54" hidden="1" x14ac:dyDescent="0.2">
      <c r="A174" s="8" t="s">
        <v>47</v>
      </c>
      <c r="B174" s="8" t="s">
        <v>50</v>
      </c>
      <c r="C174" s="8">
        <v>3</v>
      </c>
      <c r="D174" s="9" t="s">
        <v>30</v>
      </c>
      <c r="E174" s="8">
        <v>10</v>
      </c>
      <c r="F174">
        <f t="shared" si="27"/>
        <v>0</v>
      </c>
      <c r="G174" s="10"/>
      <c r="H174" s="10"/>
      <c r="I174" s="10"/>
      <c r="J174" s="10"/>
      <c r="K174" s="10"/>
      <c r="L174" s="10"/>
      <c r="M174" s="10"/>
      <c r="N174" s="10"/>
      <c r="O174" s="10"/>
      <c r="P174" s="10"/>
      <c r="Q174" s="10"/>
      <c r="R174" s="10"/>
      <c r="S174" s="10"/>
    </row>
    <row r="175" spans="1:54" hidden="1" x14ac:dyDescent="0.2">
      <c r="A175" s="8" t="s">
        <v>47</v>
      </c>
      <c r="B175" s="8" t="s">
        <v>50</v>
      </c>
      <c r="C175" s="8">
        <v>3</v>
      </c>
      <c r="D175" s="9" t="s">
        <v>29</v>
      </c>
      <c r="E175" s="8">
        <v>11</v>
      </c>
      <c r="F175">
        <f t="shared" si="27"/>
        <v>0</v>
      </c>
      <c r="G175" s="10"/>
      <c r="H175" s="10"/>
      <c r="I175" s="10"/>
      <c r="J175" s="10"/>
      <c r="K175" s="10"/>
      <c r="L175" s="10"/>
      <c r="M175" s="10"/>
      <c r="N175" s="10"/>
      <c r="O175" s="10"/>
      <c r="P175" s="10"/>
      <c r="Q175" s="10"/>
      <c r="R175" s="10"/>
      <c r="S175" s="10"/>
    </row>
    <row r="176" spans="1:54" hidden="1" x14ac:dyDescent="0.2">
      <c r="A176" s="8" t="s">
        <v>47</v>
      </c>
      <c r="B176" s="8" t="s">
        <v>50</v>
      </c>
      <c r="C176" s="8">
        <v>3</v>
      </c>
      <c r="D176" s="9" t="s">
        <v>31</v>
      </c>
      <c r="E176" s="8">
        <v>12</v>
      </c>
      <c r="F176">
        <f t="shared" si="27"/>
        <v>0</v>
      </c>
      <c r="G176" s="10"/>
      <c r="H176" s="10"/>
      <c r="I176" s="10"/>
      <c r="J176" s="10"/>
      <c r="K176" s="10"/>
      <c r="L176" s="10"/>
      <c r="M176" s="10"/>
      <c r="N176" s="10"/>
      <c r="O176" s="10"/>
      <c r="P176" s="10"/>
      <c r="Q176" s="10"/>
      <c r="R176" s="10"/>
      <c r="S176" s="10"/>
      <c r="AL176" s="10"/>
      <c r="AN176" s="10"/>
      <c r="AO176" s="10"/>
      <c r="AP176" s="10"/>
      <c r="AQ176" s="10"/>
      <c r="AR176" s="10"/>
      <c r="AS176" s="10"/>
      <c r="AT176" s="10"/>
      <c r="AU176" s="10">
        <f ca="1">SUMIF(INDIRECT(INDIRECT(ADDRESS(ROW(),COLUMN()+3))&amp;":"&amp;INDIRECT(ADDRESS(ROW(),COLUMN()+5))),"1",INDIRECT(INDIRECT(ADDRESS(ROW(),COLUMN()+3))&amp;":"&amp;INDIRECT(ADDRESS(ROW(),COLUMN()+5))))</f>
        <v>0</v>
      </c>
      <c r="AV176" s="10">
        <f ca="1">SUMIF(INDIRECT(INDIRECT(ADDRESS(ROW(),COLUMN()+2))&amp;":"&amp;INDIRECT(ADDRESS(ROW(),COLUMN()+4))),2,INDIRECT(INDIRECT(ADDRESS(ROW(),COLUMN()+2))&amp;":"&amp;INDIRECT(ADDRESS(ROW(),COLUMN()+4))))/2</f>
        <v>0</v>
      </c>
      <c r="AW176" s="10">
        <f ca="1">IF(INDIRECT(ADDRESS(ROW(),COLUMN()-2))=0,1, (INDIRECT(ADDRESS(ROW(),COLUMN()-2))-INDIRECT(ADDRESS(ROW()+1,COLUMN()+2)))/INDIRECT(ADDRESS(ROW(),COLUMN()-2)))</f>
        <v>1</v>
      </c>
      <c r="AX176" s="10" t="str">
        <f ca="1">ADDRESS(ROW()+1-INDIRECT(ADDRESS(ROW()+1,COLUMN()-4)),3)</f>
        <v>$C$165</v>
      </c>
      <c r="AY176" s="10"/>
      <c r="AZ176" s="10" t="str">
        <f>ADDRESS(ROW(),3)</f>
        <v>$C$176</v>
      </c>
      <c r="BA176" s="10">
        <f ca="1">IF( INDIRECT(ADDRESS(ROW(),COLUMN()-5))=0,1, (INDIRECT(ADDRESS(ROW(),COLUMN()-5))-INDIRECT(ADDRESS(ROW()+1,COLUMN()+1)))/INDIRECT(ADDRESS(ROW(),COLUMN()-5)))</f>
        <v>1</v>
      </c>
      <c r="BB176" s="10"/>
    </row>
    <row r="177" spans="1:54" x14ac:dyDescent="0.2">
      <c r="A177" s="8"/>
      <c r="B177" s="8"/>
      <c r="C177" s="8"/>
      <c r="D177" s="10"/>
      <c r="E177" s="8"/>
      <c r="G177" s="10"/>
      <c r="H177" s="10"/>
      <c r="I177" s="10"/>
      <c r="J177" s="10"/>
      <c r="K177" s="10"/>
      <c r="L177" s="10"/>
      <c r="M177" s="10"/>
      <c r="N177" s="10"/>
      <c r="O177" s="10"/>
      <c r="P177" s="10"/>
      <c r="Q177" s="10"/>
      <c r="R177" s="10"/>
      <c r="S177" s="10"/>
      <c r="AL177" s="10">
        <f ca="1">1-INDIRECT(ADDRESS(ROW()-1,COLUMN()+11))</f>
        <v>0</v>
      </c>
      <c r="AM177" s="10">
        <f ca="1">1-INDIRECT(ADDRESS(ROW()-1,COLUMN()+14))</f>
        <v>0</v>
      </c>
      <c r="AN177" s="10">
        <f ca="1">INDIRECT(ADDRESS(ROW()-1,COLUMN()+9))</f>
        <v>1</v>
      </c>
      <c r="AO177" s="10">
        <f ca="1">INDIRECT(ADDRESS(ROW()-1,COLUMN()+12))</f>
        <v>1</v>
      </c>
      <c r="AP177" s="10">
        <f ca="1">(1-INDIRECT(ADDRESS(ROW(),COLUMN()-2)))*INDIRECT(ADDRESS(ROW(),COLUMN()+2))</f>
        <v>0</v>
      </c>
      <c r="AQ177" s="10">
        <f ca="1">(1-INDIRECT(ADDRESS(ROW(),COLUMN()-2)))*INDIRECT(ADDRESS(ROW(),COLUMN()+2))</f>
        <v>0</v>
      </c>
      <c r="AR177" s="10">
        <f ca="1">INDIRECT(ADDRESS(INDIRECT(ADDRESS(ROW(),COLUMN()+3))-INDIRECT(ADDRESS(ROW(),COLUMN()+2)),3))</f>
        <v>0</v>
      </c>
      <c r="AS177" s="10">
        <f ca="1">INDIRECT(ADDRESS(INDIRECT(ADDRESS(ROW(),COLUMN()+2))-INDIRECT(ADDRESS(ROW(),COLUMN()+1)),4))</f>
        <v>0</v>
      </c>
      <c r="AT177" s="10">
        <f ca="1">INDIRECT(ADDRESS(ROW()-1,5))</f>
        <v>12</v>
      </c>
      <c r="AU177" s="10">
        <f>ROW()-1</f>
        <v>176</v>
      </c>
      <c r="AV177" s="10">
        <f ca="1">ROW()-INDIRECT(ADDRESS(ROW(),COLUMN()-2))</f>
        <v>165</v>
      </c>
      <c r="AW177" s="10" t="str">
        <f>ADDRESS(ROW()-1,COLUMN()-11)</f>
        <v>$AL$176</v>
      </c>
      <c r="AX177" s="10" t="str">
        <f ca="1">ADDRESS(ROW() -INDIRECT(ADDRESS(ROW(),COLUMN()-4)),COLUMN()-12)</f>
        <v>$AL$165</v>
      </c>
      <c r="AY177" s="10">
        <f ca="1">SUMIF(INDIRECT(INDIRECT(ADDRESS(ROW(),COLUMN()-1))&amp;":"&amp;INDIRECT(ADDRESS(ROW(),COLUMN()-2))),1,INDIRECT(INDIRECT(ADDRESS(ROW(),COLUMN()-1))&amp;":"&amp;INDIRECT(ADDRESS(ROW(),COLUMN()-2))))</f>
        <v>0</v>
      </c>
      <c r="AZ177" s="10" t="str">
        <f>ADDRESS(ROW()-1,COLUMN()-13)</f>
        <v>$AM$176</v>
      </c>
      <c r="BA177" s="10" t="str">
        <f ca="1">ADDRESS(ROW() -INDIRECT(ADDRESS(ROW(),COLUMN()-7)),COLUMN()-14)</f>
        <v>$AM$165</v>
      </c>
      <c r="BB177" s="10">
        <f ca="1">SUM(INDIRECT(INDIRECT(ADDRESS(ROW(),COLUMN()-1))&amp;":"&amp;INDIRECT(ADDRESS(ROW(),COLUMN()-2))))</f>
        <v>0</v>
      </c>
    </row>
    <row r="178" spans="1:54" x14ac:dyDescent="0.2">
      <c r="A178" s="8" t="s">
        <v>47</v>
      </c>
      <c r="B178" s="8" t="s">
        <v>51</v>
      </c>
      <c r="C178" s="8">
        <v>0</v>
      </c>
      <c r="D178" s="10">
        <v>0</v>
      </c>
      <c r="E178" s="8"/>
      <c r="G178" s="10"/>
      <c r="H178" s="10"/>
      <c r="I178" s="10"/>
      <c r="J178" s="10"/>
      <c r="K178" s="10"/>
      <c r="L178" s="10"/>
      <c r="M178" s="10"/>
      <c r="N178" s="10"/>
      <c r="O178" s="10"/>
      <c r="P178" s="10"/>
      <c r="Q178" s="10"/>
      <c r="R178" s="10"/>
      <c r="S178" s="10"/>
    </row>
    <row r="179" spans="1:54" hidden="1" x14ac:dyDescent="0.2">
      <c r="A179" s="8" t="s">
        <v>47</v>
      </c>
      <c r="B179" s="8" t="s">
        <v>51</v>
      </c>
      <c r="C179" s="8">
        <v>3</v>
      </c>
      <c r="D179" s="9" t="s">
        <v>30</v>
      </c>
      <c r="E179" s="8">
        <v>1</v>
      </c>
      <c r="F179">
        <f t="shared" ref="F179:F184" si="28">COUNTA(G179:AJ179)</f>
        <v>0</v>
      </c>
      <c r="G179" s="10"/>
      <c r="H179" s="10"/>
      <c r="I179" s="10"/>
      <c r="J179" s="10"/>
      <c r="K179" s="10"/>
      <c r="L179" s="10"/>
      <c r="M179" s="10"/>
      <c r="N179" s="10"/>
      <c r="O179" s="10"/>
      <c r="P179" s="10"/>
      <c r="Q179" s="10"/>
      <c r="R179" s="10"/>
      <c r="S179" s="10"/>
    </row>
    <row r="180" spans="1:54" hidden="1" x14ac:dyDescent="0.2">
      <c r="A180" s="8" t="s">
        <v>47</v>
      </c>
      <c r="B180" s="8" t="s">
        <v>51</v>
      </c>
      <c r="C180" s="8">
        <v>3</v>
      </c>
      <c r="D180" s="9" t="s">
        <v>31</v>
      </c>
      <c r="E180" s="8">
        <v>2</v>
      </c>
      <c r="F180">
        <f t="shared" si="28"/>
        <v>0</v>
      </c>
      <c r="G180" s="10"/>
      <c r="H180" s="10"/>
      <c r="I180" s="10"/>
      <c r="J180" s="10"/>
      <c r="K180" s="10"/>
      <c r="L180" s="10"/>
      <c r="M180" s="10"/>
      <c r="N180" s="10"/>
      <c r="O180" s="10"/>
      <c r="P180" s="10"/>
      <c r="Q180" s="10"/>
      <c r="R180" s="10"/>
      <c r="S180" s="10"/>
    </row>
    <row r="181" spans="1:54" hidden="1" x14ac:dyDescent="0.2">
      <c r="A181" s="8" t="s">
        <v>47</v>
      </c>
      <c r="B181" s="8" t="s">
        <v>51</v>
      </c>
      <c r="C181" s="8">
        <v>3</v>
      </c>
      <c r="D181" s="9" t="s">
        <v>29</v>
      </c>
      <c r="E181" s="8">
        <v>3</v>
      </c>
      <c r="F181">
        <f t="shared" si="28"/>
        <v>0</v>
      </c>
      <c r="G181" s="10"/>
      <c r="H181" s="10"/>
      <c r="I181" s="10"/>
      <c r="J181" s="10"/>
      <c r="K181" s="10"/>
      <c r="L181" s="10"/>
      <c r="M181" s="10"/>
      <c r="N181" s="10"/>
      <c r="O181" s="10"/>
      <c r="P181" s="10"/>
      <c r="Q181" s="10"/>
      <c r="R181" s="10"/>
      <c r="S181" s="10"/>
    </row>
    <row r="182" spans="1:54" hidden="1" x14ac:dyDescent="0.2">
      <c r="A182" s="8" t="s">
        <v>47</v>
      </c>
      <c r="B182" s="8" t="s">
        <v>51</v>
      </c>
      <c r="C182" s="8">
        <v>3</v>
      </c>
      <c r="D182" s="9" t="s">
        <v>30</v>
      </c>
      <c r="E182" s="8">
        <v>4</v>
      </c>
      <c r="F182">
        <f t="shared" si="28"/>
        <v>0</v>
      </c>
      <c r="G182" s="10"/>
      <c r="H182" s="10"/>
      <c r="I182" s="10"/>
      <c r="J182" s="10"/>
      <c r="K182" s="10"/>
      <c r="L182" s="10"/>
      <c r="M182" s="10"/>
      <c r="N182" s="10"/>
      <c r="O182" s="10"/>
      <c r="P182" s="10"/>
      <c r="Q182" s="10"/>
      <c r="R182" s="10"/>
      <c r="S182" s="10"/>
    </row>
    <row r="183" spans="1:54" hidden="1" x14ac:dyDescent="0.2">
      <c r="A183" s="8" t="s">
        <v>47</v>
      </c>
      <c r="B183" s="8" t="s">
        <v>51</v>
      </c>
      <c r="C183" s="8">
        <v>3</v>
      </c>
      <c r="D183" s="9" t="s">
        <v>30</v>
      </c>
      <c r="E183" s="8">
        <v>5</v>
      </c>
      <c r="F183">
        <f t="shared" si="28"/>
        <v>0</v>
      </c>
      <c r="G183" s="10"/>
      <c r="H183" s="10"/>
      <c r="I183" s="10"/>
      <c r="J183" s="10"/>
      <c r="K183" s="10"/>
      <c r="L183" s="10"/>
      <c r="M183" s="10"/>
      <c r="N183" s="10"/>
      <c r="O183" s="10"/>
      <c r="P183" s="10"/>
      <c r="Q183" s="10"/>
      <c r="R183" s="10"/>
      <c r="S183" s="10"/>
    </row>
    <row r="184" spans="1:54" hidden="1" x14ac:dyDescent="0.2">
      <c r="A184" s="8" t="s">
        <v>47</v>
      </c>
      <c r="B184" s="8" t="s">
        <v>51</v>
      </c>
      <c r="C184" s="8">
        <v>3</v>
      </c>
      <c r="D184" s="9" t="s">
        <v>29</v>
      </c>
      <c r="E184" s="8">
        <v>6</v>
      </c>
      <c r="F184">
        <f t="shared" si="28"/>
        <v>0</v>
      </c>
      <c r="G184" s="10"/>
      <c r="H184" s="10"/>
      <c r="I184" s="10"/>
      <c r="J184" s="10"/>
      <c r="K184" s="10"/>
      <c r="L184" s="10"/>
      <c r="M184" s="10"/>
      <c r="N184" s="10"/>
      <c r="O184" s="10"/>
      <c r="P184" s="10"/>
      <c r="Q184" s="10"/>
      <c r="R184" s="10"/>
      <c r="S184" s="10"/>
      <c r="AL184" s="10"/>
      <c r="AN184" s="10"/>
      <c r="AO184" s="10"/>
      <c r="AP184" s="10"/>
      <c r="AQ184" s="10"/>
      <c r="AR184" s="10"/>
      <c r="AS184" s="10"/>
      <c r="AT184" s="10"/>
      <c r="AU184" s="10">
        <f ca="1">SUMIF(INDIRECT(INDIRECT(ADDRESS(ROW(),COLUMN()+3))&amp;":"&amp;INDIRECT(ADDRESS(ROW(),COLUMN()+5))),"1",INDIRECT(INDIRECT(ADDRESS(ROW(),COLUMN()+3))&amp;":"&amp;INDIRECT(ADDRESS(ROW(),COLUMN()+5))))</f>
        <v>0</v>
      </c>
      <c r="AV184" s="10">
        <f ca="1">SUMIF(INDIRECT(INDIRECT(ADDRESS(ROW(),COLUMN()+2))&amp;":"&amp;INDIRECT(ADDRESS(ROW(),COLUMN()+4))),2,INDIRECT(INDIRECT(ADDRESS(ROW(),COLUMN()+2))&amp;":"&amp;INDIRECT(ADDRESS(ROW(),COLUMN()+4))))/2</f>
        <v>0</v>
      </c>
      <c r="AW184" s="10">
        <f ca="1">IF(INDIRECT(ADDRESS(ROW(),COLUMN()-2))=0,1, (INDIRECT(ADDRESS(ROW(),COLUMN()-2))-INDIRECT(ADDRESS(ROW()+1,COLUMN()+2)))/INDIRECT(ADDRESS(ROW(),COLUMN()-2)))</f>
        <v>1</v>
      </c>
      <c r="AX184" s="10" t="str">
        <f ca="1">ADDRESS(ROW()+1-INDIRECT(ADDRESS(ROW()+1,COLUMN()-4)),3)</f>
        <v>$C$179</v>
      </c>
      <c r="AY184" s="10"/>
      <c r="AZ184" s="10" t="str">
        <f>ADDRESS(ROW(),3)</f>
        <v>$C$184</v>
      </c>
      <c r="BA184" s="10">
        <f ca="1">IF( INDIRECT(ADDRESS(ROW(),COLUMN()-5))=0,1, (INDIRECT(ADDRESS(ROW(),COLUMN()-5))-INDIRECT(ADDRESS(ROW()+1,COLUMN()+1)))/INDIRECT(ADDRESS(ROW(),COLUMN()-5)))</f>
        <v>1</v>
      </c>
      <c r="BB184" s="10"/>
    </row>
    <row r="185" spans="1:54" x14ac:dyDescent="0.2">
      <c r="A185" s="8"/>
      <c r="B185" s="8"/>
      <c r="C185" s="8"/>
      <c r="D185" s="10"/>
      <c r="E185" s="8"/>
      <c r="G185" s="10"/>
      <c r="H185" s="10"/>
      <c r="I185" s="10"/>
      <c r="J185" s="10"/>
      <c r="K185" s="10"/>
      <c r="L185" s="10"/>
      <c r="M185" s="10"/>
      <c r="N185" s="10"/>
      <c r="O185" s="10"/>
      <c r="P185" s="10"/>
      <c r="Q185" s="10"/>
      <c r="R185" s="10"/>
      <c r="S185" s="10"/>
      <c r="AL185" s="10">
        <f ca="1">1-INDIRECT(ADDRESS(ROW()-1,COLUMN()+11))</f>
        <v>0</v>
      </c>
      <c r="AM185" s="10">
        <f ca="1">1-INDIRECT(ADDRESS(ROW()-1,COLUMN()+14))</f>
        <v>0</v>
      </c>
      <c r="AN185" s="10">
        <f ca="1">INDIRECT(ADDRESS(ROW()-1,COLUMN()+9))</f>
        <v>1</v>
      </c>
      <c r="AO185" s="10">
        <f ca="1">INDIRECT(ADDRESS(ROW()-1,COLUMN()+12))</f>
        <v>1</v>
      </c>
      <c r="AP185" s="10">
        <f ca="1">(1-INDIRECT(ADDRESS(ROW(),COLUMN()-2)))*INDIRECT(ADDRESS(ROW(),COLUMN()+2))</f>
        <v>0</v>
      </c>
      <c r="AQ185" s="10">
        <f ca="1">(1-INDIRECT(ADDRESS(ROW(),COLUMN()-2)))*INDIRECT(ADDRESS(ROW(),COLUMN()+2))</f>
        <v>0</v>
      </c>
      <c r="AR185" s="10">
        <f ca="1">INDIRECT(ADDRESS(INDIRECT(ADDRESS(ROW(),COLUMN()+3))-INDIRECT(ADDRESS(ROW(),COLUMN()+2)),3))</f>
        <v>0</v>
      </c>
      <c r="AS185" s="10">
        <f ca="1">INDIRECT(ADDRESS(INDIRECT(ADDRESS(ROW(),COLUMN()+2))-INDIRECT(ADDRESS(ROW(),COLUMN()+1)),4))</f>
        <v>0</v>
      </c>
      <c r="AT185" s="10">
        <f ca="1">INDIRECT(ADDRESS(ROW()-1,5))</f>
        <v>6</v>
      </c>
      <c r="AU185" s="10">
        <f>ROW()-1</f>
        <v>184</v>
      </c>
      <c r="AV185" s="10">
        <f ca="1">ROW()-INDIRECT(ADDRESS(ROW(),COLUMN()-2))</f>
        <v>179</v>
      </c>
      <c r="AW185" s="10" t="str">
        <f>ADDRESS(ROW()-1,COLUMN()-11)</f>
        <v>$AL$184</v>
      </c>
      <c r="AX185" s="10" t="str">
        <f ca="1">ADDRESS(ROW() -INDIRECT(ADDRESS(ROW(),COLUMN()-4)),COLUMN()-12)</f>
        <v>$AL$179</v>
      </c>
      <c r="AY185" s="10">
        <f ca="1">SUMIF(INDIRECT(INDIRECT(ADDRESS(ROW(),COLUMN()-1))&amp;":"&amp;INDIRECT(ADDRESS(ROW(),COLUMN()-2))),1,INDIRECT(INDIRECT(ADDRESS(ROW(),COLUMN()-1))&amp;":"&amp;INDIRECT(ADDRESS(ROW(),COLUMN()-2))))</f>
        <v>0</v>
      </c>
      <c r="AZ185" s="10" t="str">
        <f>ADDRESS(ROW()-1,COLUMN()-13)</f>
        <v>$AM$184</v>
      </c>
      <c r="BA185" s="10" t="str">
        <f ca="1">ADDRESS(ROW() -INDIRECT(ADDRESS(ROW(),COLUMN()-7)),COLUMN()-14)</f>
        <v>$AM$179</v>
      </c>
      <c r="BB185" s="10">
        <f ca="1">SUM(INDIRECT(INDIRECT(ADDRESS(ROW(),COLUMN()-1))&amp;":"&amp;INDIRECT(ADDRESS(ROW(),COLUMN()-2))))</f>
        <v>0</v>
      </c>
    </row>
    <row r="186" spans="1:54" x14ac:dyDescent="0.2">
      <c r="A186" s="8" t="s">
        <v>47</v>
      </c>
      <c r="B186" s="8" t="s">
        <v>52</v>
      </c>
      <c r="C186" s="8">
        <v>0</v>
      </c>
      <c r="D186" s="10">
        <v>0</v>
      </c>
      <c r="E186" s="8"/>
      <c r="G186" s="10"/>
      <c r="H186" s="10"/>
      <c r="I186" s="10"/>
      <c r="J186" s="10"/>
      <c r="K186" s="10"/>
      <c r="L186" s="10"/>
      <c r="M186" s="10"/>
      <c r="N186" s="10"/>
      <c r="O186" s="10"/>
      <c r="P186" s="10"/>
      <c r="Q186" s="10"/>
      <c r="R186" s="10"/>
      <c r="S186" s="10"/>
    </row>
    <row r="187" spans="1:54" hidden="1" x14ac:dyDescent="0.2">
      <c r="A187" s="8" t="s">
        <v>47</v>
      </c>
      <c r="B187" s="8" t="s">
        <v>52</v>
      </c>
      <c r="C187" s="8">
        <v>3</v>
      </c>
      <c r="D187" s="9" t="s">
        <v>30</v>
      </c>
      <c r="E187" s="8">
        <v>1</v>
      </c>
      <c r="F187">
        <f t="shared" ref="F187:F193" si="29">COUNTA(G187:AJ187)</f>
        <v>0</v>
      </c>
      <c r="G187" s="10"/>
      <c r="H187" s="10"/>
      <c r="I187" s="10"/>
      <c r="J187" s="10"/>
      <c r="K187" s="10"/>
      <c r="L187" s="10"/>
      <c r="M187" s="10"/>
      <c r="N187" s="10"/>
      <c r="O187" s="10"/>
      <c r="P187" s="10"/>
      <c r="Q187" s="10"/>
      <c r="R187" s="10"/>
      <c r="S187" s="10"/>
    </row>
    <row r="188" spans="1:54" hidden="1" x14ac:dyDescent="0.2">
      <c r="A188" s="8" t="s">
        <v>47</v>
      </c>
      <c r="B188" s="8" t="s">
        <v>52</v>
      </c>
      <c r="C188" s="8">
        <v>3</v>
      </c>
      <c r="D188" s="9" t="s">
        <v>29</v>
      </c>
      <c r="E188" s="8">
        <v>2</v>
      </c>
      <c r="F188">
        <f t="shared" si="29"/>
        <v>0</v>
      </c>
      <c r="G188" s="10"/>
      <c r="H188" s="10"/>
      <c r="I188" s="10"/>
      <c r="J188" s="10"/>
      <c r="K188" s="10"/>
      <c r="L188" s="10"/>
      <c r="M188" s="10"/>
      <c r="N188" s="10"/>
      <c r="O188" s="10"/>
      <c r="P188" s="10"/>
      <c r="Q188" s="10"/>
      <c r="R188" s="10"/>
      <c r="S188" s="10"/>
    </row>
    <row r="189" spans="1:54" hidden="1" x14ac:dyDescent="0.2">
      <c r="A189" s="8" t="s">
        <v>47</v>
      </c>
      <c r="B189" s="8" t="s">
        <v>52</v>
      </c>
      <c r="C189" s="8">
        <v>3</v>
      </c>
      <c r="D189" s="9" t="s">
        <v>29</v>
      </c>
      <c r="E189" s="8">
        <v>3</v>
      </c>
      <c r="F189">
        <f t="shared" si="29"/>
        <v>0</v>
      </c>
      <c r="G189" s="10"/>
      <c r="H189" s="10"/>
      <c r="I189" s="10"/>
      <c r="J189" s="10"/>
      <c r="K189" s="10"/>
      <c r="L189" s="10"/>
      <c r="M189" s="10"/>
      <c r="N189" s="10"/>
      <c r="O189" s="10"/>
      <c r="P189" s="10"/>
      <c r="Q189" s="10"/>
      <c r="R189" s="10"/>
      <c r="S189" s="10"/>
    </row>
    <row r="190" spans="1:54" hidden="1" x14ac:dyDescent="0.2">
      <c r="A190" s="8" t="s">
        <v>47</v>
      </c>
      <c r="B190" s="8" t="s">
        <v>52</v>
      </c>
      <c r="C190" s="8">
        <v>3</v>
      </c>
      <c r="D190" s="9" t="s">
        <v>30</v>
      </c>
      <c r="E190" s="8">
        <v>4</v>
      </c>
      <c r="F190">
        <f t="shared" si="29"/>
        <v>0</v>
      </c>
      <c r="G190" s="10"/>
      <c r="H190" s="10"/>
      <c r="I190" s="10"/>
      <c r="J190" s="10"/>
      <c r="K190" s="10"/>
      <c r="L190" s="10"/>
      <c r="M190" s="10"/>
      <c r="N190" s="10"/>
      <c r="O190" s="10"/>
      <c r="P190" s="10"/>
      <c r="Q190" s="10"/>
      <c r="R190" s="10"/>
      <c r="S190" s="10"/>
    </row>
    <row r="191" spans="1:54" hidden="1" x14ac:dyDescent="0.2">
      <c r="A191" s="8" t="s">
        <v>47</v>
      </c>
      <c r="B191" s="8" t="s">
        <v>52</v>
      </c>
      <c r="C191" s="8">
        <v>3</v>
      </c>
      <c r="D191" s="9" t="s">
        <v>29</v>
      </c>
      <c r="E191" s="8">
        <v>5</v>
      </c>
      <c r="F191">
        <f t="shared" si="29"/>
        <v>0</v>
      </c>
      <c r="G191" s="10"/>
      <c r="H191" s="10"/>
      <c r="I191" s="10"/>
      <c r="J191" s="10"/>
      <c r="K191" s="10"/>
      <c r="L191" s="10"/>
      <c r="M191" s="10"/>
      <c r="N191" s="10"/>
      <c r="O191" s="10"/>
      <c r="P191" s="10"/>
      <c r="Q191" s="10"/>
      <c r="R191" s="10"/>
      <c r="S191" s="10"/>
    </row>
    <row r="192" spans="1:54" hidden="1" x14ac:dyDescent="0.2">
      <c r="A192" s="8" t="s">
        <v>47</v>
      </c>
      <c r="B192" s="8" t="s">
        <v>52</v>
      </c>
      <c r="C192" s="8">
        <v>3</v>
      </c>
      <c r="D192" s="9" t="s">
        <v>30</v>
      </c>
      <c r="E192" s="8">
        <v>6</v>
      </c>
      <c r="F192">
        <f t="shared" si="29"/>
        <v>0</v>
      </c>
      <c r="G192" s="10"/>
      <c r="H192" s="10"/>
      <c r="I192" s="10"/>
      <c r="J192" s="10"/>
      <c r="K192" s="10"/>
      <c r="L192" s="10"/>
      <c r="M192" s="10"/>
      <c r="N192" s="10"/>
      <c r="O192" s="10"/>
      <c r="P192" s="10"/>
      <c r="Q192" s="10"/>
      <c r="R192" s="10"/>
      <c r="S192" s="10"/>
    </row>
    <row r="193" spans="1:54" hidden="1" x14ac:dyDescent="0.2">
      <c r="A193" s="8" t="s">
        <v>47</v>
      </c>
      <c r="B193" s="8" t="s">
        <v>52</v>
      </c>
      <c r="C193" s="8">
        <v>3</v>
      </c>
      <c r="D193" s="9" t="s">
        <v>31</v>
      </c>
      <c r="E193" s="8">
        <v>7</v>
      </c>
      <c r="F193">
        <f t="shared" si="29"/>
        <v>0</v>
      </c>
      <c r="G193" s="10"/>
      <c r="H193" s="10"/>
      <c r="I193" s="10"/>
      <c r="J193" s="10"/>
      <c r="K193" s="10"/>
      <c r="L193" s="10"/>
      <c r="M193" s="10"/>
      <c r="N193" s="10"/>
      <c r="O193" s="10"/>
      <c r="P193" s="10"/>
      <c r="Q193" s="10"/>
      <c r="R193" s="10"/>
      <c r="S193" s="10"/>
      <c r="AL193" s="10"/>
      <c r="AN193" s="10"/>
      <c r="AO193" s="10"/>
      <c r="AP193" s="10"/>
      <c r="AQ193" s="10"/>
      <c r="AR193" s="10"/>
      <c r="AS193" s="10"/>
      <c r="AT193" s="10"/>
      <c r="AU193" s="10">
        <f ca="1">SUMIF(INDIRECT(INDIRECT(ADDRESS(ROW(),COLUMN()+3))&amp;":"&amp;INDIRECT(ADDRESS(ROW(),COLUMN()+5))),"1",INDIRECT(INDIRECT(ADDRESS(ROW(),COLUMN()+3))&amp;":"&amp;INDIRECT(ADDRESS(ROW(),COLUMN()+5))))</f>
        <v>0</v>
      </c>
      <c r="AV193" s="10">
        <f ca="1">SUMIF(INDIRECT(INDIRECT(ADDRESS(ROW(),COLUMN()+2))&amp;":"&amp;INDIRECT(ADDRESS(ROW(),COLUMN()+4))),2,INDIRECT(INDIRECT(ADDRESS(ROW(),COLUMN()+2))&amp;":"&amp;INDIRECT(ADDRESS(ROW(),COLUMN()+4))))/2</f>
        <v>0</v>
      </c>
      <c r="AW193" s="10">
        <f ca="1">IF(INDIRECT(ADDRESS(ROW(),COLUMN()-2))=0,1, (INDIRECT(ADDRESS(ROW(),COLUMN()-2))-INDIRECT(ADDRESS(ROW()+1,COLUMN()+2)))/INDIRECT(ADDRESS(ROW(),COLUMN()-2)))</f>
        <v>1</v>
      </c>
      <c r="AX193" s="10" t="str">
        <f ca="1">ADDRESS(ROW()+1-INDIRECT(ADDRESS(ROW()+1,COLUMN()-4)),3)</f>
        <v>$C$187</v>
      </c>
      <c r="AY193" s="10"/>
      <c r="AZ193" s="10" t="str">
        <f>ADDRESS(ROW(),3)</f>
        <v>$C$193</v>
      </c>
      <c r="BA193" s="10">
        <f ca="1">IF( INDIRECT(ADDRESS(ROW(),COLUMN()-5))=0,1, (INDIRECT(ADDRESS(ROW(),COLUMN()-5))-INDIRECT(ADDRESS(ROW()+1,COLUMN()+1)))/INDIRECT(ADDRESS(ROW(),COLUMN()-5)))</f>
        <v>1</v>
      </c>
      <c r="BB193" s="10"/>
    </row>
    <row r="194" spans="1:54" x14ac:dyDescent="0.2">
      <c r="A194" s="8"/>
      <c r="B194" s="8"/>
      <c r="C194" s="8"/>
      <c r="D194" s="9"/>
      <c r="E194" s="8"/>
      <c r="G194" s="10"/>
      <c r="H194" s="10"/>
      <c r="I194" s="10"/>
      <c r="J194" s="10"/>
      <c r="K194" s="10"/>
      <c r="L194" s="10"/>
      <c r="M194" s="10"/>
      <c r="N194" s="10"/>
      <c r="O194" s="10"/>
      <c r="P194" s="10"/>
      <c r="Q194" s="10"/>
      <c r="R194" s="10"/>
      <c r="S194" s="10"/>
      <c r="AL194" s="10">
        <f ca="1">1-INDIRECT(ADDRESS(ROW()-1,COLUMN()+11))</f>
        <v>0</v>
      </c>
      <c r="AM194" s="10">
        <f ca="1">1-INDIRECT(ADDRESS(ROW()-1,COLUMN()+14))</f>
        <v>0</v>
      </c>
      <c r="AN194" s="10">
        <f ca="1">INDIRECT(ADDRESS(ROW()-1,COLUMN()+9))</f>
        <v>1</v>
      </c>
      <c r="AO194" s="10">
        <f ca="1">INDIRECT(ADDRESS(ROW()-1,COLUMN()+12))</f>
        <v>1</v>
      </c>
      <c r="AP194" s="10">
        <f ca="1">(1-INDIRECT(ADDRESS(ROW(),COLUMN()-2)))*INDIRECT(ADDRESS(ROW(),COLUMN()+2))</f>
        <v>0</v>
      </c>
      <c r="AQ194" s="10">
        <f ca="1">(1-INDIRECT(ADDRESS(ROW(),COLUMN()-2)))*INDIRECT(ADDRESS(ROW(),COLUMN()+2))</f>
        <v>0</v>
      </c>
      <c r="AR194" s="10">
        <f ca="1">INDIRECT(ADDRESS(INDIRECT(ADDRESS(ROW(),COLUMN()+3))-INDIRECT(ADDRESS(ROW(),COLUMN()+2)),3))</f>
        <v>0</v>
      </c>
      <c r="AS194" s="10">
        <f ca="1">INDIRECT(ADDRESS(INDIRECT(ADDRESS(ROW(),COLUMN()+2))-INDIRECT(ADDRESS(ROW(),COLUMN()+1)),4))</f>
        <v>0</v>
      </c>
      <c r="AT194" s="10">
        <f ca="1">INDIRECT(ADDRESS(ROW()-1,5))</f>
        <v>7</v>
      </c>
      <c r="AU194" s="10">
        <f>ROW()-1</f>
        <v>193</v>
      </c>
      <c r="AV194" s="10">
        <f ca="1">ROW()-INDIRECT(ADDRESS(ROW(),COLUMN()-2))</f>
        <v>187</v>
      </c>
      <c r="AW194" s="10" t="str">
        <f>ADDRESS(ROW()-1,COLUMN()-11)</f>
        <v>$AL$193</v>
      </c>
      <c r="AX194" s="10" t="str">
        <f ca="1">ADDRESS(ROW() -INDIRECT(ADDRESS(ROW(),COLUMN()-4)),COLUMN()-12)</f>
        <v>$AL$187</v>
      </c>
      <c r="AY194" s="10">
        <f ca="1">SUMIF(INDIRECT(INDIRECT(ADDRESS(ROW(),COLUMN()-1))&amp;":"&amp;INDIRECT(ADDRESS(ROW(),COLUMN()-2))),1,INDIRECT(INDIRECT(ADDRESS(ROW(),COLUMN()-1))&amp;":"&amp;INDIRECT(ADDRESS(ROW(),COLUMN()-2))))</f>
        <v>0</v>
      </c>
      <c r="AZ194" s="10" t="str">
        <f>ADDRESS(ROW()-1,COLUMN()-13)</f>
        <v>$AM$193</v>
      </c>
      <c r="BA194" s="10" t="str">
        <f ca="1">ADDRESS(ROW() -INDIRECT(ADDRESS(ROW(),COLUMN()-7)),COLUMN()-14)</f>
        <v>$AM$187</v>
      </c>
      <c r="BB194" s="10">
        <f ca="1">SUM(INDIRECT(INDIRECT(ADDRESS(ROW(),COLUMN()-1))&amp;":"&amp;INDIRECT(ADDRESS(ROW(),COLUMN()-2))))</f>
        <v>0</v>
      </c>
    </row>
    <row r="195" spans="1:54" x14ac:dyDescent="0.2">
      <c r="A195" s="8" t="s">
        <v>47</v>
      </c>
      <c r="B195" s="8" t="s">
        <v>53</v>
      </c>
      <c r="C195" s="8">
        <v>0</v>
      </c>
      <c r="D195" s="9">
        <v>0</v>
      </c>
      <c r="E195" s="8"/>
      <c r="G195" s="10"/>
      <c r="H195" s="10"/>
      <c r="I195" s="10"/>
      <c r="J195" s="10"/>
      <c r="K195" s="10"/>
      <c r="L195" s="10"/>
      <c r="M195" s="10"/>
      <c r="N195" s="10"/>
      <c r="O195" s="10"/>
      <c r="P195" s="10"/>
      <c r="Q195" s="10"/>
      <c r="R195" s="10"/>
      <c r="S195" s="10"/>
    </row>
    <row r="196" spans="1:54" hidden="1" x14ac:dyDescent="0.2">
      <c r="A196" s="8" t="s">
        <v>47</v>
      </c>
      <c r="B196" s="8" t="s">
        <v>53</v>
      </c>
      <c r="C196" s="8">
        <v>3</v>
      </c>
      <c r="D196" s="9" t="s">
        <v>29</v>
      </c>
      <c r="E196" s="8">
        <v>1</v>
      </c>
      <c r="F196">
        <f>COUNTA(G196:AJ196)</f>
        <v>0</v>
      </c>
      <c r="G196" s="10"/>
      <c r="H196" s="10"/>
      <c r="I196" s="10"/>
      <c r="J196" s="10"/>
      <c r="K196" s="10"/>
      <c r="L196" s="10"/>
      <c r="M196" s="10"/>
      <c r="N196" s="10"/>
      <c r="O196" s="10"/>
      <c r="P196" s="10"/>
      <c r="Q196" s="10"/>
      <c r="R196" s="10"/>
      <c r="S196" s="10"/>
    </row>
    <row r="197" spans="1:54" hidden="1" x14ac:dyDescent="0.2">
      <c r="A197" s="8" t="s">
        <v>47</v>
      </c>
      <c r="B197" s="8" t="s">
        <v>53</v>
      </c>
      <c r="C197" s="8">
        <v>3</v>
      </c>
      <c r="D197" s="9" t="s">
        <v>31</v>
      </c>
      <c r="E197" s="8">
        <v>2</v>
      </c>
      <c r="F197">
        <f>COUNTA(G197:AJ197)</f>
        <v>0</v>
      </c>
      <c r="G197" s="10"/>
      <c r="H197" s="10"/>
      <c r="I197" s="10"/>
      <c r="J197" s="10"/>
      <c r="K197" s="10"/>
      <c r="L197" s="10"/>
      <c r="M197" s="10"/>
      <c r="N197" s="10"/>
      <c r="O197" s="10"/>
      <c r="P197" s="10"/>
      <c r="Q197" s="10"/>
      <c r="R197" s="10"/>
      <c r="S197" s="10"/>
    </row>
    <row r="198" spans="1:54" hidden="1" x14ac:dyDescent="0.2">
      <c r="A198" s="8" t="s">
        <v>47</v>
      </c>
      <c r="B198" s="8" t="s">
        <v>53</v>
      </c>
      <c r="C198" s="8">
        <v>3</v>
      </c>
      <c r="D198" s="9" t="s">
        <v>31</v>
      </c>
      <c r="E198" s="8">
        <v>3</v>
      </c>
      <c r="F198">
        <f>COUNTA(G198:AJ198)</f>
        <v>0</v>
      </c>
      <c r="G198" s="10"/>
      <c r="H198" s="10"/>
      <c r="I198" s="10"/>
      <c r="J198" s="10"/>
      <c r="K198" s="10"/>
      <c r="L198" s="10"/>
      <c r="M198" s="10"/>
      <c r="N198" s="10"/>
      <c r="O198" s="10"/>
      <c r="P198" s="10"/>
      <c r="Q198" s="10"/>
      <c r="R198" s="10"/>
      <c r="S198" s="10"/>
    </row>
    <row r="199" spans="1:54" hidden="1" x14ac:dyDescent="0.2">
      <c r="A199" s="8" t="s">
        <v>47</v>
      </c>
      <c r="B199" s="8" t="s">
        <v>53</v>
      </c>
      <c r="C199" s="8">
        <v>3</v>
      </c>
      <c r="D199" s="9" t="s">
        <v>31</v>
      </c>
      <c r="E199" s="8">
        <v>4</v>
      </c>
      <c r="F199">
        <f>COUNTA(G199:AJ199)</f>
        <v>0</v>
      </c>
      <c r="G199" s="10"/>
      <c r="H199" s="10"/>
      <c r="I199" s="10"/>
      <c r="J199" s="10"/>
      <c r="K199" s="10"/>
      <c r="L199" s="10"/>
      <c r="M199" s="10"/>
      <c r="N199" s="10"/>
      <c r="O199" s="10"/>
      <c r="P199" s="10"/>
      <c r="Q199" s="10"/>
      <c r="R199" s="10"/>
      <c r="S199" s="10"/>
      <c r="AL199" s="10"/>
      <c r="AN199" s="10"/>
      <c r="AO199" s="10"/>
      <c r="AP199" s="10"/>
      <c r="AQ199" s="10"/>
      <c r="AR199" s="10"/>
      <c r="AS199" s="10"/>
      <c r="AT199" s="10"/>
      <c r="AU199" s="10">
        <f ca="1">SUMIF(INDIRECT(INDIRECT(ADDRESS(ROW(),COLUMN()+3))&amp;":"&amp;INDIRECT(ADDRESS(ROW(),COLUMN()+5))),"1",INDIRECT(INDIRECT(ADDRESS(ROW(),COLUMN()+3))&amp;":"&amp;INDIRECT(ADDRESS(ROW(),COLUMN()+5))))</f>
        <v>0</v>
      </c>
      <c r="AV199" s="10">
        <f ca="1">SUMIF(INDIRECT(INDIRECT(ADDRESS(ROW(),COLUMN()+2))&amp;":"&amp;INDIRECT(ADDRESS(ROW(),COLUMN()+4))),2,INDIRECT(INDIRECT(ADDRESS(ROW(),COLUMN()+2))&amp;":"&amp;INDIRECT(ADDRESS(ROW(),COLUMN()+4))))/2</f>
        <v>0</v>
      </c>
      <c r="AW199" s="10">
        <f ca="1">IF(INDIRECT(ADDRESS(ROW(),COLUMN()-2))=0,1, (INDIRECT(ADDRESS(ROW(),COLUMN()-2))-INDIRECT(ADDRESS(ROW()+1,COLUMN()+2)))/INDIRECT(ADDRESS(ROW(),COLUMN()-2)))</f>
        <v>1</v>
      </c>
      <c r="AX199" s="10" t="str">
        <f ca="1">ADDRESS(ROW()+1-INDIRECT(ADDRESS(ROW()+1,COLUMN()-4)),3)</f>
        <v>$C$196</v>
      </c>
      <c r="AY199" s="10"/>
      <c r="AZ199" s="10" t="str">
        <f>ADDRESS(ROW(),3)</f>
        <v>$C$199</v>
      </c>
      <c r="BA199" s="10">
        <f ca="1">IF( INDIRECT(ADDRESS(ROW(),COLUMN()-5))=0,1, (INDIRECT(ADDRESS(ROW(),COLUMN()-5))-INDIRECT(ADDRESS(ROW()+1,COLUMN()+1)))/INDIRECT(ADDRESS(ROW(),COLUMN()-5)))</f>
        <v>1</v>
      </c>
      <c r="BB199" s="10"/>
    </row>
    <row r="200" spans="1:54" s="10" customFormat="1" x14ac:dyDescent="0.2">
      <c r="A200" s="8"/>
      <c r="B200" s="8"/>
      <c r="C200" s="8"/>
      <c r="D200" s="9"/>
      <c r="E200" s="8"/>
      <c r="AL200" s="10">
        <f ca="1">1-INDIRECT(ADDRESS(ROW()-1,COLUMN()+11))</f>
        <v>0</v>
      </c>
      <c r="AM200" s="10">
        <f ca="1">1-INDIRECT(ADDRESS(ROW()-1,COLUMN()+14))</f>
        <v>0</v>
      </c>
      <c r="AN200" s="10">
        <f ca="1">INDIRECT(ADDRESS(ROW()-1,COLUMN()+9))</f>
        <v>1</v>
      </c>
      <c r="AO200" s="10">
        <f ca="1">INDIRECT(ADDRESS(ROW()-1,COLUMN()+12))</f>
        <v>1</v>
      </c>
      <c r="AP200" s="10">
        <f ca="1">(1-INDIRECT(ADDRESS(ROW(),COLUMN()-2)))*INDIRECT(ADDRESS(ROW(),COLUMN()+2))</f>
        <v>0</v>
      </c>
      <c r="AQ200" s="10">
        <f ca="1">(1-INDIRECT(ADDRESS(ROW(),COLUMN()-2)))*INDIRECT(ADDRESS(ROW(),COLUMN()+2))</f>
        <v>0</v>
      </c>
      <c r="AR200" s="10">
        <f ca="1">INDIRECT(ADDRESS(INDIRECT(ADDRESS(ROW(),COLUMN()+3))-INDIRECT(ADDRESS(ROW(),COLUMN()+2)),3))</f>
        <v>0</v>
      </c>
      <c r="AS200" s="10">
        <f ca="1">INDIRECT(ADDRESS(INDIRECT(ADDRESS(ROW(),COLUMN()+2))-INDIRECT(ADDRESS(ROW(),COLUMN()+1)),4))</f>
        <v>0</v>
      </c>
      <c r="AT200" s="10">
        <f ca="1">INDIRECT(ADDRESS(ROW()-1,5))</f>
        <v>4</v>
      </c>
      <c r="AU200" s="10">
        <f>ROW()-1</f>
        <v>199</v>
      </c>
      <c r="AV200" s="10">
        <f ca="1">ROW()-INDIRECT(ADDRESS(ROW(),COLUMN()-2))</f>
        <v>196</v>
      </c>
      <c r="AW200" s="10" t="str">
        <f>ADDRESS(ROW()-1,COLUMN()-11)</f>
        <v>$AL$199</v>
      </c>
      <c r="AX200" s="10" t="str">
        <f ca="1">ADDRESS(ROW() -INDIRECT(ADDRESS(ROW(),COLUMN()-4)),COLUMN()-12)</f>
        <v>$AL$196</v>
      </c>
      <c r="AY200" s="10">
        <f ca="1">SUMIF(INDIRECT(INDIRECT(ADDRESS(ROW(),COLUMN()-1))&amp;":"&amp;INDIRECT(ADDRESS(ROW(),COLUMN()-2))),1,INDIRECT(INDIRECT(ADDRESS(ROW(),COLUMN()-1))&amp;":"&amp;INDIRECT(ADDRESS(ROW(),COLUMN()-2))))</f>
        <v>0</v>
      </c>
      <c r="AZ200" s="10" t="str">
        <f>ADDRESS(ROW()-1,COLUMN()-13)</f>
        <v>$AM$199</v>
      </c>
      <c r="BA200" s="10" t="str">
        <f ca="1">ADDRESS(ROW() -INDIRECT(ADDRESS(ROW(),COLUMN()-7)),COLUMN()-14)</f>
        <v>$AM$196</v>
      </c>
      <c r="BB200" s="10">
        <f ca="1">SUM(INDIRECT(INDIRECT(ADDRESS(ROW(),COLUMN()-1))&amp;":"&amp;INDIRECT(ADDRESS(ROW(),COLUMN()-2))))</f>
        <v>0</v>
      </c>
    </row>
    <row r="201" spans="1:54" x14ac:dyDescent="0.2">
      <c r="A201" s="8" t="s">
        <v>54</v>
      </c>
      <c r="B201" s="8" t="s">
        <v>55</v>
      </c>
      <c r="C201" s="8">
        <v>4</v>
      </c>
      <c r="D201" s="10">
        <v>0</v>
      </c>
      <c r="E201" s="8"/>
      <c r="G201" s="10"/>
      <c r="H201" s="10"/>
      <c r="I201" s="10"/>
      <c r="J201" s="10"/>
      <c r="K201" s="10"/>
      <c r="L201" s="10"/>
      <c r="M201" s="10"/>
      <c r="N201" s="10"/>
      <c r="O201" s="10"/>
      <c r="P201" s="10"/>
      <c r="Q201" s="10"/>
      <c r="R201" s="10"/>
      <c r="S201" s="10"/>
      <c r="AW201" s="10">
        <f ca="1">SUM(AP130:AP200)</f>
        <v>1</v>
      </c>
      <c r="AX201" s="10">
        <f ca="1">SUM(AQ130:AQ200)</f>
        <v>0</v>
      </c>
    </row>
    <row r="202" spans="1:54" hidden="1" x14ac:dyDescent="0.2">
      <c r="A202" s="8" t="s">
        <v>54</v>
      </c>
      <c r="B202" s="8" t="s">
        <v>55</v>
      </c>
      <c r="C202" s="8">
        <v>1</v>
      </c>
      <c r="D202" s="8" t="s">
        <v>29</v>
      </c>
      <c r="E202" s="8">
        <v>1</v>
      </c>
      <c r="F202">
        <f>COUNTA(G202:AJ202)</f>
        <v>2</v>
      </c>
      <c r="G202" s="10"/>
      <c r="H202" s="10"/>
      <c r="I202" s="10" t="s">
        <v>1376</v>
      </c>
      <c r="J202" s="10"/>
      <c r="K202" s="10"/>
      <c r="L202" s="10"/>
      <c r="M202" s="10"/>
      <c r="N202" s="10"/>
      <c r="O202" s="10"/>
      <c r="P202" s="10"/>
      <c r="Q202" s="10"/>
      <c r="R202" s="10"/>
      <c r="S202" s="10" t="s">
        <v>1376</v>
      </c>
      <c r="AL202" s="10">
        <f t="shared" ref="AL202:AL204" si="30">IF(COUNTA(G202:AJ202)=0,1,0)</f>
        <v>0</v>
      </c>
    </row>
    <row r="203" spans="1:54" hidden="1" x14ac:dyDescent="0.2">
      <c r="A203" s="8" t="s">
        <v>54</v>
      </c>
      <c r="B203" s="8" t="s">
        <v>55</v>
      </c>
      <c r="C203" s="8">
        <v>1</v>
      </c>
      <c r="D203" s="8" t="s">
        <v>31</v>
      </c>
      <c r="E203" s="8">
        <v>2</v>
      </c>
      <c r="F203">
        <f>COUNTA(G203:AJ203)</f>
        <v>1</v>
      </c>
      <c r="G203" s="10"/>
      <c r="H203" s="10"/>
      <c r="I203" s="10" t="s">
        <v>1376</v>
      </c>
      <c r="J203" s="10"/>
      <c r="K203" s="10"/>
      <c r="L203" s="10"/>
      <c r="M203" s="10"/>
      <c r="N203" s="10"/>
      <c r="O203" s="10"/>
      <c r="P203" s="10"/>
      <c r="Q203" s="10"/>
      <c r="R203" s="10"/>
      <c r="S203" s="10"/>
      <c r="AL203" s="10">
        <f t="shared" si="30"/>
        <v>0</v>
      </c>
    </row>
    <row r="204" spans="1:54" hidden="1" x14ac:dyDescent="0.2">
      <c r="A204" s="8" t="s">
        <v>54</v>
      </c>
      <c r="B204" s="8" t="s">
        <v>55</v>
      </c>
      <c r="C204" s="8">
        <v>1</v>
      </c>
      <c r="D204" s="8" t="s">
        <v>30</v>
      </c>
      <c r="E204" s="8">
        <v>3</v>
      </c>
      <c r="F204">
        <f>COUNTA(G204:AJ204)</f>
        <v>1</v>
      </c>
      <c r="G204" s="10"/>
      <c r="H204" s="10"/>
      <c r="I204" s="10" t="s">
        <v>1376</v>
      </c>
      <c r="J204" s="10"/>
      <c r="K204" s="10"/>
      <c r="L204" s="10"/>
      <c r="M204" s="10"/>
      <c r="N204" s="10"/>
      <c r="O204" s="10"/>
      <c r="P204" s="10"/>
      <c r="Q204" s="10"/>
      <c r="R204" s="10"/>
      <c r="S204" s="10"/>
      <c r="AL204" s="10">
        <f t="shared" si="30"/>
        <v>0</v>
      </c>
      <c r="AN204" s="10"/>
      <c r="AO204" s="10"/>
      <c r="AP204" s="10"/>
      <c r="AQ204" s="10"/>
      <c r="AR204" s="10"/>
      <c r="AS204" s="10"/>
      <c r="AT204" s="10"/>
      <c r="AU204" s="10">
        <f ca="1">SUMIF(INDIRECT(INDIRECT(ADDRESS(ROW(),COLUMN()+3))&amp;":"&amp;INDIRECT(ADDRESS(ROW(),COLUMN()+5))),"1",INDIRECT(INDIRECT(ADDRESS(ROW(),COLUMN()+3))&amp;":"&amp;INDIRECT(ADDRESS(ROW(),COLUMN()+5))))</f>
        <v>3</v>
      </c>
      <c r="AV204" s="10">
        <f ca="1">SUMIF(INDIRECT(INDIRECT(ADDRESS(ROW(),COLUMN()+2))&amp;":"&amp;INDIRECT(ADDRESS(ROW(),COLUMN()+4))),2,INDIRECT(INDIRECT(ADDRESS(ROW(),COLUMN()+2))&amp;":"&amp;INDIRECT(ADDRESS(ROW(),COLUMN()+4))))/2</f>
        <v>0</v>
      </c>
      <c r="AW204" s="10">
        <f ca="1">IF(INDIRECT(ADDRESS(ROW(),COLUMN()-2))=0,1, (INDIRECT(ADDRESS(ROW(),COLUMN()-2))-INDIRECT(ADDRESS(ROW()+1,COLUMN()+2)))/INDIRECT(ADDRESS(ROW(),COLUMN()-2)))</f>
        <v>1</v>
      </c>
      <c r="AX204" s="10" t="str">
        <f ca="1">ADDRESS(ROW()+1-INDIRECT(ADDRESS(ROW()+1,COLUMN()-4)),3)</f>
        <v>$C$202</v>
      </c>
      <c r="AY204" s="10"/>
      <c r="AZ204" s="10" t="str">
        <f>ADDRESS(ROW(),3)</f>
        <v>$C$204</v>
      </c>
      <c r="BA204" s="10">
        <f ca="1">IF( INDIRECT(ADDRESS(ROW(),COLUMN()-5))=0,1, (INDIRECT(ADDRESS(ROW(),COLUMN()-5))-INDIRECT(ADDRESS(ROW()+1,COLUMN()+1)))/INDIRECT(ADDRESS(ROW(),COLUMN()-5)))</f>
        <v>1</v>
      </c>
      <c r="BB204" s="10"/>
    </row>
    <row r="205" spans="1:54" x14ac:dyDescent="0.2">
      <c r="A205" s="8"/>
      <c r="B205" s="8"/>
      <c r="C205" s="8"/>
      <c r="D205" s="8"/>
      <c r="E205" s="8"/>
      <c r="G205" s="10"/>
      <c r="H205" s="10"/>
      <c r="I205" s="10"/>
      <c r="J205" s="10"/>
      <c r="K205" s="10"/>
      <c r="L205" s="10"/>
      <c r="M205" s="10"/>
      <c r="N205" s="10"/>
      <c r="O205" s="10"/>
      <c r="P205" s="10"/>
      <c r="Q205" s="10"/>
      <c r="R205" s="10"/>
      <c r="S205" s="10"/>
      <c r="AL205" s="10">
        <f ca="1">1-INDIRECT(ADDRESS(ROW()-1,COLUMN()+11))</f>
        <v>0</v>
      </c>
      <c r="AM205" s="10">
        <f ca="1">1-INDIRECT(ADDRESS(ROW()-1,COLUMN()+14))</f>
        <v>0</v>
      </c>
      <c r="AN205" s="10">
        <f ca="1">INDIRECT(ADDRESS(ROW()-1,COLUMN()+9))</f>
        <v>1</v>
      </c>
      <c r="AO205" s="10">
        <f ca="1">INDIRECT(ADDRESS(ROW()-1,COLUMN()+12))</f>
        <v>1</v>
      </c>
      <c r="AP205" s="10">
        <f ca="1">(1-INDIRECT(ADDRESS(ROW(),COLUMN()-2)))*INDIRECT(ADDRESS(ROW(),COLUMN()+2))</f>
        <v>0</v>
      </c>
      <c r="AQ205" s="10">
        <f ca="1">(1-INDIRECT(ADDRESS(ROW(),COLUMN()-2)))*INDIRECT(ADDRESS(ROW(),COLUMN()+2))</f>
        <v>0</v>
      </c>
      <c r="AR205" s="10">
        <f ca="1">INDIRECT(ADDRESS(INDIRECT(ADDRESS(ROW(),COLUMN()+3))-INDIRECT(ADDRESS(ROW(),COLUMN()+2)),3))</f>
        <v>4</v>
      </c>
      <c r="AS205" s="10">
        <f ca="1">INDIRECT(ADDRESS(INDIRECT(ADDRESS(ROW(),COLUMN()+2))-INDIRECT(ADDRESS(ROW(),COLUMN()+1)),4))</f>
        <v>0</v>
      </c>
      <c r="AT205" s="10">
        <f ca="1">INDIRECT(ADDRESS(ROW()-1,5))</f>
        <v>3</v>
      </c>
      <c r="AU205" s="10">
        <f>ROW()-1</f>
        <v>204</v>
      </c>
      <c r="AV205" s="10">
        <f ca="1">ROW()-INDIRECT(ADDRESS(ROW(),COLUMN()-2))</f>
        <v>202</v>
      </c>
      <c r="AW205" s="10" t="str">
        <f>ADDRESS(ROW()-1,COLUMN()-11)</f>
        <v>$AL$204</v>
      </c>
      <c r="AX205" s="10" t="str">
        <f ca="1">ADDRESS(ROW() -INDIRECT(ADDRESS(ROW(),COLUMN()-4)),COLUMN()-12)</f>
        <v>$AL$202</v>
      </c>
      <c r="AY205" s="10">
        <f ca="1">SUMIF(INDIRECT(INDIRECT(ADDRESS(ROW(),COLUMN()-1))&amp;":"&amp;INDIRECT(ADDRESS(ROW(),COLUMN()-2))),1,INDIRECT(INDIRECT(ADDRESS(ROW(),COLUMN()-1))&amp;":"&amp;INDIRECT(ADDRESS(ROW(),COLUMN()-2))))</f>
        <v>0</v>
      </c>
      <c r="AZ205" s="10" t="str">
        <f>ADDRESS(ROW()-1,COLUMN()-13)</f>
        <v>$AM$204</v>
      </c>
      <c r="BA205" s="10" t="str">
        <f ca="1">ADDRESS(ROW() -INDIRECT(ADDRESS(ROW(),COLUMN()-7)),COLUMN()-14)</f>
        <v>$AM$202</v>
      </c>
      <c r="BB205" s="10">
        <f ca="1">SUM(INDIRECT(INDIRECT(ADDRESS(ROW(),COLUMN()-1))&amp;":"&amp;INDIRECT(ADDRESS(ROW(),COLUMN()-2))))</f>
        <v>0</v>
      </c>
    </row>
    <row r="206" spans="1:54" x14ac:dyDescent="0.2">
      <c r="A206" s="8" t="s">
        <v>54</v>
      </c>
      <c r="B206" s="8" t="s">
        <v>56</v>
      </c>
      <c r="C206" s="8">
        <v>9</v>
      </c>
      <c r="D206" s="8">
        <v>0</v>
      </c>
      <c r="E206" s="8"/>
      <c r="G206" s="10"/>
      <c r="H206" s="10"/>
      <c r="I206" s="10"/>
      <c r="J206" s="10"/>
      <c r="K206" s="10"/>
      <c r="L206" s="10"/>
      <c r="M206" s="10"/>
      <c r="N206" s="10"/>
      <c r="O206" s="10"/>
      <c r="P206" s="10"/>
      <c r="Q206" s="10"/>
      <c r="R206" s="10"/>
      <c r="S206" s="10"/>
    </row>
    <row r="207" spans="1:54" hidden="1" x14ac:dyDescent="0.2">
      <c r="A207" s="8" t="s">
        <v>54</v>
      </c>
      <c r="B207" s="8" t="s">
        <v>56</v>
      </c>
      <c r="C207" s="8">
        <v>1</v>
      </c>
      <c r="D207" s="9" t="s">
        <v>31</v>
      </c>
      <c r="E207" s="8">
        <v>1</v>
      </c>
      <c r="F207">
        <f t="shared" ref="F207:F212" si="31">COUNTA(G207:AJ207)</f>
        <v>1</v>
      </c>
      <c r="G207" s="10"/>
      <c r="H207" s="10"/>
      <c r="I207" s="10" t="s">
        <v>1376</v>
      </c>
      <c r="J207" s="10"/>
      <c r="K207" s="10"/>
      <c r="L207" s="10"/>
      <c r="M207" s="10"/>
      <c r="N207" s="10"/>
      <c r="O207" s="10"/>
      <c r="P207" s="10"/>
      <c r="Q207" s="10"/>
      <c r="R207" s="10"/>
      <c r="S207" s="10"/>
      <c r="AL207" s="10">
        <f t="shared" ref="AL207:AL212" si="32">IF(COUNTA(G207:AJ207)=0,1,0)</f>
        <v>0</v>
      </c>
    </row>
    <row r="208" spans="1:54" hidden="1" x14ac:dyDescent="0.2">
      <c r="A208" s="8" t="s">
        <v>54</v>
      </c>
      <c r="B208" s="8" t="s">
        <v>56</v>
      </c>
      <c r="C208" s="8">
        <v>1</v>
      </c>
      <c r="D208" s="9" t="s">
        <v>31</v>
      </c>
      <c r="E208" s="8">
        <v>2</v>
      </c>
      <c r="F208">
        <f t="shared" si="31"/>
        <v>1</v>
      </c>
      <c r="G208" s="10"/>
      <c r="H208" s="10"/>
      <c r="I208" s="10" t="s">
        <v>1376</v>
      </c>
      <c r="J208" s="10"/>
      <c r="K208" s="10"/>
      <c r="L208" s="10"/>
      <c r="M208" s="10"/>
      <c r="N208" s="10"/>
      <c r="O208" s="10"/>
      <c r="P208" s="10"/>
      <c r="Q208" s="10"/>
      <c r="R208" s="10"/>
      <c r="S208" s="10"/>
      <c r="AL208" s="10">
        <f t="shared" si="32"/>
        <v>0</v>
      </c>
    </row>
    <row r="209" spans="1:55" hidden="1" x14ac:dyDescent="0.2">
      <c r="A209" s="8" t="s">
        <v>54</v>
      </c>
      <c r="B209" s="8" t="s">
        <v>56</v>
      </c>
      <c r="C209" s="8">
        <v>1</v>
      </c>
      <c r="D209" s="9" t="s">
        <v>31</v>
      </c>
      <c r="E209" s="8">
        <v>3</v>
      </c>
      <c r="F209">
        <f t="shared" si="31"/>
        <v>1</v>
      </c>
      <c r="G209" s="10"/>
      <c r="H209" s="10"/>
      <c r="I209" s="10" t="s">
        <v>1376</v>
      </c>
      <c r="J209" s="10"/>
      <c r="K209" s="10"/>
      <c r="L209" s="10"/>
      <c r="M209" s="10"/>
      <c r="N209" s="10"/>
      <c r="O209" s="10"/>
      <c r="P209" s="10"/>
      <c r="Q209" s="10"/>
      <c r="R209" s="10"/>
      <c r="S209" s="10"/>
      <c r="AL209" s="10">
        <f t="shared" si="32"/>
        <v>0</v>
      </c>
    </row>
    <row r="210" spans="1:55" hidden="1" x14ac:dyDescent="0.2">
      <c r="A210" s="8" t="s">
        <v>54</v>
      </c>
      <c r="B210" s="8" t="s">
        <v>56</v>
      </c>
      <c r="C210" s="8">
        <v>1</v>
      </c>
      <c r="D210" s="9" t="s">
        <v>31</v>
      </c>
      <c r="E210" s="8">
        <v>4</v>
      </c>
      <c r="F210">
        <f t="shared" si="31"/>
        <v>1</v>
      </c>
      <c r="G210" s="10"/>
      <c r="H210" s="10"/>
      <c r="I210" s="10" t="s">
        <v>1376</v>
      </c>
      <c r="J210" s="10"/>
      <c r="K210" s="10"/>
      <c r="L210" s="10"/>
      <c r="M210" s="10"/>
      <c r="N210" s="10"/>
      <c r="O210" s="10"/>
      <c r="P210" s="10"/>
      <c r="Q210" s="10"/>
      <c r="R210" s="10"/>
      <c r="S210" s="10"/>
      <c r="AL210" s="10">
        <f t="shared" si="32"/>
        <v>0</v>
      </c>
    </row>
    <row r="211" spans="1:55" hidden="1" x14ac:dyDescent="0.2">
      <c r="A211" s="8" t="s">
        <v>54</v>
      </c>
      <c r="B211" s="8" t="s">
        <v>56</v>
      </c>
      <c r="C211" s="8">
        <v>1</v>
      </c>
      <c r="D211" s="9" t="s">
        <v>31</v>
      </c>
      <c r="E211" s="8">
        <v>5</v>
      </c>
      <c r="F211">
        <f t="shared" si="31"/>
        <v>1</v>
      </c>
      <c r="G211" s="10"/>
      <c r="H211" s="10"/>
      <c r="I211" s="10" t="s">
        <v>1376</v>
      </c>
      <c r="J211" s="10"/>
      <c r="K211" s="10"/>
      <c r="L211" s="10"/>
      <c r="M211" s="10"/>
      <c r="N211" s="10"/>
      <c r="O211" s="10"/>
      <c r="P211" s="10"/>
      <c r="Q211" s="10"/>
      <c r="R211" s="10"/>
      <c r="S211" s="10"/>
      <c r="AL211" s="10">
        <f t="shared" si="32"/>
        <v>0</v>
      </c>
    </row>
    <row r="212" spans="1:55" hidden="1" x14ac:dyDescent="0.2">
      <c r="A212" s="8" t="s">
        <v>54</v>
      </c>
      <c r="B212" s="8" t="s">
        <v>56</v>
      </c>
      <c r="C212" s="8">
        <v>1</v>
      </c>
      <c r="D212" s="9" t="s">
        <v>29</v>
      </c>
      <c r="E212" s="8">
        <v>6</v>
      </c>
      <c r="F212">
        <f t="shared" si="31"/>
        <v>1</v>
      </c>
      <c r="G212" s="10"/>
      <c r="H212" s="10"/>
      <c r="I212" s="10" t="s">
        <v>1376</v>
      </c>
      <c r="J212" s="10"/>
      <c r="K212" s="10"/>
      <c r="L212" s="10"/>
      <c r="M212" s="10"/>
      <c r="N212" s="10"/>
      <c r="O212" s="10"/>
      <c r="P212" s="10"/>
      <c r="Q212" s="10"/>
      <c r="R212" s="10"/>
      <c r="S212" s="10"/>
      <c r="AL212" s="10">
        <f t="shared" si="32"/>
        <v>0</v>
      </c>
      <c r="AN212" s="10"/>
      <c r="AO212" s="10"/>
      <c r="AP212" s="10"/>
      <c r="AQ212" s="10"/>
      <c r="AR212" s="10"/>
      <c r="AS212" s="10"/>
      <c r="AT212" s="10"/>
      <c r="AU212" s="10">
        <f ca="1">SUMIF(INDIRECT(INDIRECT(ADDRESS(ROW(),COLUMN()+3))&amp;":"&amp;INDIRECT(ADDRESS(ROW(),COLUMN()+5))),"1",INDIRECT(INDIRECT(ADDRESS(ROW(),COLUMN()+3))&amp;":"&amp;INDIRECT(ADDRESS(ROW(),COLUMN()+5))))</f>
        <v>6</v>
      </c>
      <c r="AV212" s="10">
        <f ca="1">SUMIF(INDIRECT(INDIRECT(ADDRESS(ROW(),COLUMN()+2))&amp;":"&amp;INDIRECT(ADDRESS(ROW(),COLUMN()+4))),2,INDIRECT(INDIRECT(ADDRESS(ROW(),COLUMN()+2))&amp;":"&amp;INDIRECT(ADDRESS(ROW(),COLUMN()+4))))/2</f>
        <v>0</v>
      </c>
      <c r="AW212" s="10">
        <f ca="1">IF(INDIRECT(ADDRESS(ROW(),COLUMN()-2))=0,1, (INDIRECT(ADDRESS(ROW(),COLUMN()-2))-INDIRECT(ADDRESS(ROW()+1,COLUMN()+2)))/INDIRECT(ADDRESS(ROW(),COLUMN()-2)))</f>
        <v>1</v>
      </c>
      <c r="AX212" s="10" t="str">
        <f ca="1">ADDRESS(ROW()+1-INDIRECT(ADDRESS(ROW()+1,COLUMN()-4)),3)</f>
        <v>$C$207</v>
      </c>
      <c r="AY212" s="10"/>
      <c r="AZ212" s="10" t="str">
        <f>ADDRESS(ROW(),3)</f>
        <v>$C$212</v>
      </c>
      <c r="BA212" s="10">
        <f ca="1">IF( INDIRECT(ADDRESS(ROW(),COLUMN()-5))=0,1, (INDIRECT(ADDRESS(ROW(),COLUMN()-5))-INDIRECT(ADDRESS(ROW()+1,COLUMN()+1)))/INDIRECT(ADDRESS(ROW(),COLUMN()-5)))</f>
        <v>1</v>
      </c>
      <c r="BB212" s="10"/>
      <c r="BC212" s="10"/>
    </row>
    <row r="213" spans="1:55" x14ac:dyDescent="0.2">
      <c r="A213" s="8"/>
      <c r="B213" s="8"/>
      <c r="C213" s="8"/>
      <c r="D213" s="8"/>
      <c r="E213" s="8"/>
      <c r="G213" s="10"/>
      <c r="H213" s="10"/>
      <c r="I213" s="10"/>
      <c r="J213" s="10"/>
      <c r="K213" s="10"/>
      <c r="L213" s="10"/>
      <c r="M213" s="10"/>
      <c r="N213" s="10"/>
      <c r="O213" s="10"/>
      <c r="P213" s="10"/>
      <c r="Q213" s="10"/>
      <c r="R213" s="10"/>
      <c r="S213" s="10"/>
      <c r="AL213" s="10">
        <f ca="1">1-INDIRECT(ADDRESS(ROW()-1,COLUMN()+11))</f>
        <v>0</v>
      </c>
      <c r="AM213" s="10">
        <f ca="1">1-INDIRECT(ADDRESS(ROW()-1,COLUMN()+14))</f>
        <v>0</v>
      </c>
      <c r="AN213" s="10">
        <f ca="1">INDIRECT(ADDRESS(ROW()-1,COLUMN()+9))</f>
        <v>1</v>
      </c>
      <c r="AO213" s="10">
        <f ca="1">INDIRECT(ADDRESS(ROW()-1,COLUMN()+12))</f>
        <v>1</v>
      </c>
      <c r="AP213" s="10">
        <f ca="1">(1-INDIRECT(ADDRESS(ROW(),COLUMN()-2)))*INDIRECT(ADDRESS(ROW(),COLUMN()+2))</f>
        <v>0</v>
      </c>
      <c r="AQ213" s="10">
        <f ca="1">(1-INDIRECT(ADDRESS(ROW(),COLUMN()-2)))*INDIRECT(ADDRESS(ROW(),COLUMN()+2))</f>
        <v>0</v>
      </c>
      <c r="AR213" s="10">
        <f ca="1">INDIRECT(ADDRESS(INDIRECT(ADDRESS(ROW(),COLUMN()+3))-INDIRECT(ADDRESS(ROW(),COLUMN()+2)),3))</f>
        <v>9</v>
      </c>
      <c r="AS213" s="10">
        <f ca="1">INDIRECT(ADDRESS(INDIRECT(ADDRESS(ROW(),COLUMN()+2))-INDIRECT(ADDRESS(ROW(),COLUMN()+1)),4))</f>
        <v>0</v>
      </c>
      <c r="AT213" s="10">
        <f ca="1">INDIRECT(ADDRESS(ROW()-1,5))</f>
        <v>6</v>
      </c>
      <c r="AU213" s="10">
        <f>ROW()-1</f>
        <v>212</v>
      </c>
      <c r="AV213" s="10">
        <f ca="1">ROW()-INDIRECT(ADDRESS(ROW(),COLUMN()-2))</f>
        <v>207</v>
      </c>
      <c r="AW213" s="10" t="str">
        <f>ADDRESS(ROW()-1,COLUMN()-11)</f>
        <v>$AL$212</v>
      </c>
      <c r="AX213" s="10" t="str">
        <f ca="1">ADDRESS(ROW() -INDIRECT(ADDRESS(ROW(),COLUMN()-4)),COLUMN()-12)</f>
        <v>$AL$207</v>
      </c>
      <c r="AY213" s="10">
        <f ca="1">SUMIF(INDIRECT(INDIRECT(ADDRESS(ROW(),COLUMN()-1))&amp;":"&amp;INDIRECT(ADDRESS(ROW(),COLUMN()-2))),1,INDIRECT(INDIRECT(ADDRESS(ROW(),COLUMN()-1))&amp;":"&amp;INDIRECT(ADDRESS(ROW(),COLUMN()-2))))</f>
        <v>0</v>
      </c>
      <c r="AZ213" s="10" t="str">
        <f>ADDRESS(ROW()-1,COLUMN()-13)</f>
        <v>$AM$212</v>
      </c>
      <c r="BA213" s="10" t="str">
        <f ca="1">ADDRESS(ROW() -INDIRECT(ADDRESS(ROW(),COLUMN()-7)),COLUMN()-14)</f>
        <v>$AM$207</v>
      </c>
      <c r="BB213" s="10">
        <f ca="1">SUM(INDIRECT(INDIRECT(ADDRESS(ROW(),COLUMN()-1))&amp;":"&amp;INDIRECT(ADDRESS(ROW(),COLUMN()-2))))</f>
        <v>0</v>
      </c>
      <c r="BC213" s="10"/>
    </row>
    <row r="214" spans="1:55" x14ac:dyDescent="0.2">
      <c r="A214" s="8" t="s">
        <v>54</v>
      </c>
      <c r="B214" s="8" t="s">
        <v>57</v>
      </c>
      <c r="C214" s="8">
        <v>10</v>
      </c>
      <c r="D214" s="8">
        <v>1</v>
      </c>
      <c r="E214" s="8"/>
      <c r="G214" s="10"/>
      <c r="H214" s="10"/>
      <c r="I214" s="10"/>
      <c r="J214" s="10"/>
      <c r="K214" s="10"/>
      <c r="L214" s="10"/>
      <c r="M214" s="10"/>
      <c r="N214" s="10"/>
      <c r="O214" s="10"/>
      <c r="P214" s="10"/>
      <c r="Q214" s="10"/>
      <c r="R214" s="10"/>
      <c r="S214" s="10"/>
    </row>
    <row r="215" spans="1:55" hidden="1" x14ac:dyDescent="0.2">
      <c r="A215" s="8" t="s">
        <v>54</v>
      </c>
      <c r="B215" s="8" t="s">
        <v>57</v>
      </c>
      <c r="C215" s="8">
        <v>1</v>
      </c>
      <c r="D215" s="9" t="s">
        <v>29</v>
      </c>
      <c r="E215" s="8">
        <v>1</v>
      </c>
      <c r="F215">
        <f t="shared" ref="F215:F221" si="33">COUNTA(G215:AJ215)</f>
        <v>1</v>
      </c>
      <c r="G215" s="10"/>
      <c r="H215" s="10"/>
      <c r="I215" s="10" t="s">
        <v>1376</v>
      </c>
      <c r="J215" s="10"/>
      <c r="K215" s="10"/>
      <c r="L215" s="10"/>
      <c r="M215" s="10"/>
      <c r="N215" s="10"/>
      <c r="O215" s="10"/>
      <c r="P215" s="10"/>
      <c r="Q215" s="10"/>
      <c r="R215" s="10"/>
      <c r="S215" s="10"/>
      <c r="AL215" s="10">
        <f t="shared" ref="AL215:AL220" si="34">IF(COUNTA(G215:AJ215)=0,1,0)</f>
        <v>0</v>
      </c>
    </row>
    <row r="216" spans="1:55" hidden="1" x14ac:dyDescent="0.2">
      <c r="A216" s="8" t="s">
        <v>54</v>
      </c>
      <c r="B216" s="8" t="s">
        <v>57</v>
      </c>
      <c r="C216" s="8">
        <v>1</v>
      </c>
      <c r="D216" s="9" t="s">
        <v>31</v>
      </c>
      <c r="E216" s="8">
        <v>2</v>
      </c>
      <c r="F216">
        <f t="shared" si="33"/>
        <v>1</v>
      </c>
      <c r="G216" s="10"/>
      <c r="H216" s="10"/>
      <c r="I216" s="10" t="s">
        <v>1376</v>
      </c>
      <c r="J216" s="10"/>
      <c r="K216" s="10"/>
      <c r="L216" s="10"/>
      <c r="M216" s="10"/>
      <c r="N216" s="10"/>
      <c r="O216" s="10"/>
      <c r="P216" s="10"/>
      <c r="Q216" s="10"/>
      <c r="R216" s="10"/>
      <c r="S216" s="10"/>
      <c r="AL216" s="10">
        <f t="shared" si="34"/>
        <v>0</v>
      </c>
    </row>
    <row r="217" spans="1:55" hidden="1" x14ac:dyDescent="0.2">
      <c r="A217" s="8" t="s">
        <v>54</v>
      </c>
      <c r="B217" s="8" t="s">
        <v>57</v>
      </c>
      <c r="C217" s="8">
        <v>1</v>
      </c>
      <c r="D217" s="9" t="s">
        <v>31</v>
      </c>
      <c r="E217" s="8">
        <v>3</v>
      </c>
      <c r="F217">
        <f t="shared" si="33"/>
        <v>1</v>
      </c>
      <c r="G217" s="10"/>
      <c r="H217" s="10"/>
      <c r="I217" s="10" t="s">
        <v>1376</v>
      </c>
      <c r="J217" s="10"/>
      <c r="K217" s="10"/>
      <c r="L217" s="10"/>
      <c r="M217" s="10"/>
      <c r="N217" s="10"/>
      <c r="O217" s="10"/>
      <c r="P217" s="10"/>
      <c r="Q217" s="10"/>
      <c r="R217" s="10"/>
      <c r="S217" s="10"/>
      <c r="AL217" s="10">
        <f t="shared" si="34"/>
        <v>0</v>
      </c>
    </row>
    <row r="218" spans="1:55" hidden="1" x14ac:dyDescent="0.2">
      <c r="A218" s="8" t="s">
        <v>54</v>
      </c>
      <c r="B218" s="8" t="s">
        <v>57</v>
      </c>
      <c r="C218" s="8">
        <v>1</v>
      </c>
      <c r="D218" s="9" t="s">
        <v>30</v>
      </c>
      <c r="E218" s="8">
        <v>4</v>
      </c>
      <c r="F218">
        <f t="shared" si="33"/>
        <v>1</v>
      </c>
      <c r="G218" s="10"/>
      <c r="H218" s="10"/>
      <c r="I218" s="10" t="s">
        <v>1376</v>
      </c>
      <c r="J218" s="10"/>
      <c r="K218" s="10"/>
      <c r="L218" s="10"/>
      <c r="M218" s="10"/>
      <c r="N218" s="10"/>
      <c r="O218" s="10"/>
      <c r="P218" s="10"/>
      <c r="Q218" s="10"/>
      <c r="R218" s="10"/>
      <c r="S218" s="10"/>
      <c r="AL218" s="10">
        <f t="shared" si="34"/>
        <v>0</v>
      </c>
    </row>
    <row r="219" spans="1:55" hidden="1" x14ac:dyDescent="0.2">
      <c r="A219" s="8" t="s">
        <v>54</v>
      </c>
      <c r="B219" s="8" t="s">
        <v>57</v>
      </c>
      <c r="C219" s="8">
        <v>1</v>
      </c>
      <c r="D219" s="9" t="s">
        <v>30</v>
      </c>
      <c r="E219" s="8">
        <v>5</v>
      </c>
      <c r="F219">
        <f t="shared" si="33"/>
        <v>1</v>
      </c>
      <c r="G219" s="10"/>
      <c r="H219" s="10"/>
      <c r="I219" s="10" t="s">
        <v>1376</v>
      </c>
      <c r="J219" s="10"/>
      <c r="K219" s="10"/>
      <c r="L219" s="10"/>
      <c r="M219" s="10"/>
      <c r="N219" s="10"/>
      <c r="O219" s="10"/>
      <c r="P219" s="10"/>
      <c r="Q219" s="10"/>
      <c r="R219" s="10"/>
      <c r="S219" s="10"/>
      <c r="AL219" s="10">
        <f t="shared" si="34"/>
        <v>0</v>
      </c>
    </row>
    <row r="220" spans="1:55" hidden="1" x14ac:dyDescent="0.2">
      <c r="A220" s="8" t="s">
        <v>54</v>
      </c>
      <c r="B220" s="8" t="s">
        <v>57</v>
      </c>
      <c r="C220" s="8">
        <v>1</v>
      </c>
      <c r="D220" s="9" t="s">
        <v>30</v>
      </c>
      <c r="E220" s="8">
        <v>6</v>
      </c>
      <c r="F220">
        <f t="shared" si="33"/>
        <v>1</v>
      </c>
      <c r="G220" s="10"/>
      <c r="H220" s="10"/>
      <c r="I220" s="10" t="s">
        <v>1376</v>
      </c>
      <c r="J220" s="10"/>
      <c r="K220" s="10"/>
      <c r="L220" s="10"/>
      <c r="M220" s="10"/>
      <c r="N220" s="10"/>
      <c r="O220" s="10"/>
      <c r="P220" s="10"/>
      <c r="Q220" s="10"/>
      <c r="R220" s="10"/>
      <c r="S220" s="10"/>
      <c r="AL220" s="10">
        <f t="shared" si="34"/>
        <v>0</v>
      </c>
    </row>
    <row r="221" spans="1:55" x14ac:dyDescent="0.2">
      <c r="A221" s="8" t="s">
        <v>54</v>
      </c>
      <c r="B221" s="8" t="s">
        <v>57</v>
      </c>
      <c r="C221" s="8">
        <v>2</v>
      </c>
      <c r="D221" s="9" t="s">
        <v>29</v>
      </c>
      <c r="E221" s="8">
        <v>7</v>
      </c>
      <c r="F221">
        <f t="shared" si="33"/>
        <v>0</v>
      </c>
      <c r="G221" s="10"/>
      <c r="H221" s="10"/>
      <c r="I221" s="10"/>
      <c r="J221" s="10"/>
      <c r="K221" s="10"/>
      <c r="L221" s="10"/>
      <c r="M221" s="10"/>
      <c r="N221" s="10"/>
      <c r="O221" s="10"/>
      <c r="P221" s="10"/>
      <c r="Q221" s="10"/>
      <c r="R221" s="10"/>
      <c r="S221" s="10"/>
      <c r="AM221" s="10">
        <f>IF(COUNTA(G221:AJ221)=0,1,0)</f>
        <v>1</v>
      </c>
      <c r="AN221" s="10"/>
      <c r="AO221" s="10"/>
      <c r="AP221" s="10"/>
      <c r="AQ221" s="10"/>
      <c r="AR221" s="10"/>
      <c r="AS221" s="10"/>
      <c r="AT221" s="10"/>
      <c r="AU221" s="10">
        <f ca="1">SUMIF(INDIRECT(INDIRECT(ADDRESS(ROW(),COLUMN()+3))&amp;":"&amp;INDIRECT(ADDRESS(ROW(),COLUMN()+5))),"1",INDIRECT(INDIRECT(ADDRESS(ROW(),COLUMN()+3))&amp;":"&amp;INDIRECT(ADDRESS(ROW(),COLUMN()+5))))</f>
        <v>6</v>
      </c>
      <c r="AV221" s="10">
        <f ca="1">SUMIF(INDIRECT(INDIRECT(ADDRESS(ROW(),COLUMN()+2))&amp;":"&amp;INDIRECT(ADDRESS(ROW(),COLUMN()+4))),2,INDIRECT(INDIRECT(ADDRESS(ROW(),COLUMN()+2))&amp;":"&amp;INDIRECT(ADDRESS(ROW(),COLUMN()+4))))/2</f>
        <v>1</v>
      </c>
      <c r="AW221" s="10">
        <f ca="1">IF(INDIRECT(ADDRESS(ROW(),COLUMN()-2))=0,1, (INDIRECT(ADDRESS(ROW(),COLUMN()-2))-INDIRECT(ADDRESS(ROW()+1,COLUMN()+2)))/INDIRECT(ADDRESS(ROW(),COLUMN()-2)))</f>
        <v>1</v>
      </c>
      <c r="AX221" s="10" t="str">
        <f ca="1">ADDRESS(ROW()+1-INDIRECT(ADDRESS(ROW()+1,COLUMN()-4)),3)</f>
        <v>$C$215</v>
      </c>
      <c r="AY221" s="10"/>
      <c r="AZ221" s="10" t="str">
        <f>ADDRESS(ROW(),3)</f>
        <v>$C$221</v>
      </c>
      <c r="BA221" s="10">
        <f ca="1">IF( INDIRECT(ADDRESS(ROW(),COLUMN()-5))=0,1, (INDIRECT(ADDRESS(ROW(),COLUMN()-5))-INDIRECT(ADDRESS(ROW()+1,COLUMN()+1)))/INDIRECT(ADDRESS(ROW(),COLUMN()-5)))</f>
        <v>0</v>
      </c>
      <c r="BB221" s="10"/>
      <c r="BC221" s="10"/>
    </row>
    <row r="222" spans="1:55" x14ac:dyDescent="0.2">
      <c r="A222" s="8"/>
      <c r="B222" s="8"/>
      <c r="C222" s="8"/>
      <c r="D222" s="8"/>
      <c r="E222" s="8"/>
      <c r="G222" s="10"/>
      <c r="H222" s="10"/>
      <c r="I222" s="10"/>
      <c r="J222" s="10"/>
      <c r="K222" s="10"/>
      <c r="L222" s="10"/>
      <c r="M222" s="10"/>
      <c r="N222" s="10"/>
      <c r="O222" s="10"/>
      <c r="P222" s="10"/>
      <c r="Q222" s="10"/>
      <c r="R222" s="10"/>
      <c r="S222" s="10"/>
      <c r="AL222" s="10">
        <f ca="1">1-INDIRECT(ADDRESS(ROW()-1,COLUMN()+11))</f>
        <v>0</v>
      </c>
      <c r="AM222" s="10">
        <f ca="1">1-INDIRECT(ADDRESS(ROW()-1,COLUMN()+14))</f>
        <v>1</v>
      </c>
      <c r="AN222" s="10">
        <f ca="1">INDIRECT(ADDRESS(ROW()-1,COLUMN()+9))</f>
        <v>1</v>
      </c>
      <c r="AO222" s="10">
        <f ca="1">INDIRECT(ADDRESS(ROW()-1,COLUMN()+12))</f>
        <v>0</v>
      </c>
      <c r="AP222" s="10">
        <f ca="1">(1-INDIRECT(ADDRESS(ROW(),COLUMN()-2)))*INDIRECT(ADDRESS(ROW(),COLUMN()+2))</f>
        <v>0</v>
      </c>
      <c r="AQ222" s="10">
        <f ca="1">(1-INDIRECT(ADDRESS(ROW(),COLUMN()-2)))*INDIRECT(ADDRESS(ROW(),COLUMN()+2))</f>
        <v>1</v>
      </c>
      <c r="AR222" s="10">
        <f ca="1">INDIRECT(ADDRESS(INDIRECT(ADDRESS(ROW(),COLUMN()+3))-INDIRECT(ADDRESS(ROW(),COLUMN()+2)),3))</f>
        <v>10</v>
      </c>
      <c r="AS222" s="10">
        <f ca="1">INDIRECT(ADDRESS(INDIRECT(ADDRESS(ROW(),COLUMN()+2))-INDIRECT(ADDRESS(ROW(),COLUMN()+1)),4))</f>
        <v>1</v>
      </c>
      <c r="AT222" s="10">
        <f ca="1">INDIRECT(ADDRESS(ROW()-1,5))</f>
        <v>7</v>
      </c>
      <c r="AU222" s="10">
        <f>ROW()-1</f>
        <v>221</v>
      </c>
      <c r="AV222" s="10">
        <f ca="1">ROW()-INDIRECT(ADDRESS(ROW(),COLUMN()-2))</f>
        <v>215</v>
      </c>
      <c r="AW222" s="10" t="str">
        <f>ADDRESS(ROW()-1,COLUMN()-11)</f>
        <v>$AL$221</v>
      </c>
      <c r="AX222" s="10" t="str">
        <f ca="1">ADDRESS(ROW() -INDIRECT(ADDRESS(ROW(),COLUMN()-4)),COLUMN()-12)</f>
        <v>$AL$215</v>
      </c>
      <c r="AY222" s="10">
        <f ca="1">SUMIF(INDIRECT(INDIRECT(ADDRESS(ROW(),COLUMN()-1))&amp;":"&amp;INDIRECT(ADDRESS(ROW(),COLUMN()-2))),1,INDIRECT(INDIRECT(ADDRESS(ROW(),COLUMN()-1))&amp;":"&amp;INDIRECT(ADDRESS(ROW(),COLUMN()-2))))</f>
        <v>0</v>
      </c>
      <c r="AZ222" s="10" t="str">
        <f>ADDRESS(ROW()-1,COLUMN()-13)</f>
        <v>$AM$221</v>
      </c>
      <c r="BA222" s="10" t="str">
        <f ca="1">ADDRESS(ROW() -INDIRECT(ADDRESS(ROW(),COLUMN()-7)),COLUMN()-14)</f>
        <v>$AM$215</v>
      </c>
      <c r="BB222" s="10">
        <f ca="1">SUM(INDIRECT(INDIRECT(ADDRESS(ROW(),COLUMN()-1))&amp;":"&amp;INDIRECT(ADDRESS(ROW(),COLUMN()-2))))</f>
        <v>1</v>
      </c>
      <c r="BC222" s="10"/>
    </row>
    <row r="223" spans="1:55" x14ac:dyDescent="0.2">
      <c r="A223" s="8" t="s">
        <v>54</v>
      </c>
      <c r="B223" s="8" t="s">
        <v>58</v>
      </c>
      <c r="C223" s="8">
        <v>5</v>
      </c>
      <c r="D223" s="8">
        <v>0</v>
      </c>
      <c r="E223" s="8"/>
      <c r="G223" s="10"/>
      <c r="H223" s="10"/>
      <c r="I223" s="10"/>
      <c r="J223" s="10"/>
      <c r="K223" s="10"/>
      <c r="L223" s="10"/>
      <c r="M223" s="10"/>
      <c r="N223" s="10"/>
      <c r="O223" s="10"/>
      <c r="P223" s="10"/>
      <c r="Q223" s="10"/>
      <c r="R223" s="10"/>
      <c r="S223" s="10"/>
    </row>
    <row r="224" spans="1:55" hidden="1" x14ac:dyDescent="0.2">
      <c r="A224" s="8" t="s">
        <v>54</v>
      </c>
      <c r="B224" s="8" t="s">
        <v>58</v>
      </c>
      <c r="C224" s="8">
        <v>1</v>
      </c>
      <c r="D224" s="8" t="s">
        <v>31</v>
      </c>
      <c r="E224" s="8">
        <v>1</v>
      </c>
      <c r="F224">
        <f t="shared" ref="F224:F230" si="35">COUNTA(G224:AJ224)</f>
        <v>1</v>
      </c>
      <c r="G224" s="10"/>
      <c r="H224" s="10"/>
      <c r="I224" s="10" t="s">
        <v>1376</v>
      </c>
      <c r="J224" s="10"/>
      <c r="K224" s="10"/>
      <c r="L224" s="10"/>
      <c r="M224" s="10"/>
      <c r="N224" s="10"/>
      <c r="O224" s="10"/>
      <c r="P224" s="10"/>
      <c r="Q224" s="10"/>
      <c r="R224" s="10"/>
      <c r="S224" s="10"/>
      <c r="AL224" s="10">
        <f t="shared" ref="AL224:AL230" si="36">IF(COUNTA(G224:AJ224)=0,1,0)</f>
        <v>0</v>
      </c>
    </row>
    <row r="225" spans="1:54" hidden="1" x14ac:dyDescent="0.2">
      <c r="A225" s="8" t="s">
        <v>54</v>
      </c>
      <c r="B225" s="8" t="s">
        <v>58</v>
      </c>
      <c r="C225" s="8">
        <v>1</v>
      </c>
      <c r="D225" s="8" t="s">
        <v>31</v>
      </c>
      <c r="E225" s="8">
        <v>2</v>
      </c>
      <c r="F225">
        <f t="shared" si="35"/>
        <v>1</v>
      </c>
      <c r="G225" s="10"/>
      <c r="H225" s="10"/>
      <c r="I225" s="10" t="s">
        <v>1376</v>
      </c>
      <c r="J225" s="10"/>
      <c r="K225" s="10"/>
      <c r="L225" s="10"/>
      <c r="M225" s="10"/>
      <c r="N225" s="10"/>
      <c r="O225" s="10"/>
      <c r="P225" s="10"/>
      <c r="Q225" s="10"/>
      <c r="R225" s="10"/>
      <c r="S225" s="10"/>
      <c r="AL225" s="10">
        <f t="shared" si="36"/>
        <v>0</v>
      </c>
    </row>
    <row r="226" spans="1:54" hidden="1" x14ac:dyDescent="0.2">
      <c r="A226" s="8" t="s">
        <v>54</v>
      </c>
      <c r="B226" s="8" t="s">
        <v>58</v>
      </c>
      <c r="C226" s="8">
        <v>1</v>
      </c>
      <c r="D226" s="8" t="s">
        <v>31</v>
      </c>
      <c r="E226" s="8">
        <v>3</v>
      </c>
      <c r="F226">
        <f t="shared" si="35"/>
        <v>1</v>
      </c>
      <c r="G226" s="10"/>
      <c r="H226" s="10"/>
      <c r="I226" s="10" t="s">
        <v>1376</v>
      </c>
      <c r="J226" s="10"/>
      <c r="K226" s="10"/>
      <c r="L226" s="10"/>
      <c r="M226" s="10"/>
      <c r="N226" s="10"/>
      <c r="O226" s="10"/>
      <c r="P226" s="10"/>
      <c r="Q226" s="10"/>
      <c r="R226" s="24"/>
      <c r="S226" s="10"/>
      <c r="AL226" s="10">
        <f t="shared" si="36"/>
        <v>0</v>
      </c>
    </row>
    <row r="227" spans="1:54" hidden="1" x14ac:dyDescent="0.2">
      <c r="A227" s="8" t="s">
        <v>54</v>
      </c>
      <c r="B227" s="8" t="s">
        <v>58</v>
      </c>
      <c r="C227" s="8">
        <v>1</v>
      </c>
      <c r="D227" s="8" t="s">
        <v>31</v>
      </c>
      <c r="E227" s="8">
        <v>4</v>
      </c>
      <c r="F227">
        <f t="shared" si="35"/>
        <v>1</v>
      </c>
      <c r="G227" s="10"/>
      <c r="H227" s="10"/>
      <c r="I227" s="10" t="s">
        <v>1376</v>
      </c>
      <c r="J227" s="10"/>
      <c r="K227" s="10"/>
      <c r="L227" s="10"/>
      <c r="M227" s="10"/>
      <c r="N227" s="10"/>
      <c r="O227" s="10"/>
      <c r="P227" s="10"/>
      <c r="Q227" s="10"/>
      <c r="R227" s="24"/>
      <c r="S227" s="10"/>
      <c r="AL227" s="10">
        <f t="shared" si="36"/>
        <v>0</v>
      </c>
    </row>
    <row r="228" spans="1:54" hidden="1" x14ac:dyDescent="0.2">
      <c r="A228" s="8" t="s">
        <v>54</v>
      </c>
      <c r="B228" s="8" t="s">
        <v>58</v>
      </c>
      <c r="C228" s="8">
        <v>1</v>
      </c>
      <c r="D228" s="8" t="s">
        <v>31</v>
      </c>
      <c r="E228" s="8">
        <v>5</v>
      </c>
      <c r="F228">
        <f t="shared" si="35"/>
        <v>1</v>
      </c>
      <c r="G228" s="10"/>
      <c r="H228" s="10"/>
      <c r="I228" s="10" t="s">
        <v>1376</v>
      </c>
      <c r="J228" s="10"/>
      <c r="K228" s="10"/>
      <c r="L228" s="10"/>
      <c r="M228" s="10"/>
      <c r="N228" s="10"/>
      <c r="O228" s="10"/>
      <c r="P228" s="10"/>
      <c r="Q228" s="10"/>
      <c r="R228" s="24"/>
      <c r="S228" s="10"/>
      <c r="AL228" s="10">
        <f t="shared" si="36"/>
        <v>0</v>
      </c>
    </row>
    <row r="229" spans="1:54" hidden="1" x14ac:dyDescent="0.2">
      <c r="A229" s="8" t="s">
        <v>54</v>
      </c>
      <c r="B229" s="8" t="s">
        <v>58</v>
      </c>
      <c r="C229" s="8">
        <v>1</v>
      </c>
      <c r="D229" s="8" t="s">
        <v>31</v>
      </c>
      <c r="E229" s="8">
        <v>6</v>
      </c>
      <c r="F229">
        <f t="shared" si="35"/>
        <v>1</v>
      </c>
      <c r="G229" s="10"/>
      <c r="H229" s="10"/>
      <c r="I229" s="10" t="s">
        <v>1376</v>
      </c>
      <c r="J229" s="10"/>
      <c r="K229" s="10"/>
      <c r="L229" s="10"/>
      <c r="M229" s="10"/>
      <c r="N229" s="10"/>
      <c r="O229" s="10"/>
      <c r="P229" s="10"/>
      <c r="Q229" s="10"/>
      <c r="R229" s="24"/>
      <c r="S229" s="10"/>
      <c r="AL229" s="10">
        <f t="shared" si="36"/>
        <v>0</v>
      </c>
    </row>
    <row r="230" spans="1:54" hidden="1" x14ac:dyDescent="0.2">
      <c r="A230" s="8" t="s">
        <v>54</v>
      </c>
      <c r="B230" s="8" t="s">
        <v>58</v>
      </c>
      <c r="C230" s="8">
        <v>1</v>
      </c>
      <c r="D230" s="8" t="s">
        <v>31</v>
      </c>
      <c r="E230" s="8">
        <v>7</v>
      </c>
      <c r="F230">
        <f t="shared" si="35"/>
        <v>1</v>
      </c>
      <c r="G230" s="10"/>
      <c r="H230" s="10"/>
      <c r="I230" s="10" t="s">
        <v>1376</v>
      </c>
      <c r="J230" s="10"/>
      <c r="K230" s="10"/>
      <c r="L230" s="10"/>
      <c r="M230" s="10"/>
      <c r="N230" s="10"/>
      <c r="O230" s="10"/>
      <c r="P230" s="10"/>
      <c r="Q230" s="10"/>
      <c r="R230" s="24"/>
      <c r="S230" s="10"/>
      <c r="AL230" s="10">
        <f t="shared" si="36"/>
        <v>0</v>
      </c>
      <c r="AN230" s="10"/>
      <c r="AO230" s="10"/>
      <c r="AP230" s="10"/>
      <c r="AQ230" s="10"/>
      <c r="AR230" s="10"/>
      <c r="AS230" s="10"/>
      <c r="AT230" s="10"/>
      <c r="AU230" s="10">
        <f ca="1">SUMIF(INDIRECT(INDIRECT(ADDRESS(ROW(),COLUMN()+3))&amp;":"&amp;INDIRECT(ADDRESS(ROW(),COLUMN()+5))),"1",INDIRECT(INDIRECT(ADDRESS(ROW(),COLUMN()+3))&amp;":"&amp;INDIRECT(ADDRESS(ROW(),COLUMN()+5))))</f>
        <v>7</v>
      </c>
      <c r="AV230" s="10">
        <f ca="1">SUMIF(INDIRECT(INDIRECT(ADDRESS(ROW(),COLUMN()+2))&amp;":"&amp;INDIRECT(ADDRESS(ROW(),COLUMN()+4))),2,INDIRECT(INDIRECT(ADDRESS(ROW(),COLUMN()+2))&amp;":"&amp;INDIRECT(ADDRESS(ROW(),COLUMN()+4))))/2</f>
        <v>0</v>
      </c>
      <c r="AW230" s="10">
        <f ca="1">IF(INDIRECT(ADDRESS(ROW(),COLUMN()-2))=0,1, (INDIRECT(ADDRESS(ROW(),COLUMN()-2))-INDIRECT(ADDRESS(ROW()+1,COLUMN()+2)))/INDIRECT(ADDRESS(ROW(),COLUMN()-2)))</f>
        <v>1</v>
      </c>
      <c r="AX230" s="10" t="str">
        <f ca="1">ADDRESS(ROW()+1-INDIRECT(ADDRESS(ROW()+1,COLUMN()-4)),3)</f>
        <v>$C$224</v>
      </c>
      <c r="AY230" s="10"/>
      <c r="AZ230" s="10" t="str">
        <f>ADDRESS(ROW(),3)</f>
        <v>$C$230</v>
      </c>
      <c r="BA230" s="10">
        <f ca="1">IF( INDIRECT(ADDRESS(ROW(),COLUMN()-5))=0,1, (INDIRECT(ADDRESS(ROW(),COLUMN()-5))-INDIRECT(ADDRESS(ROW()+1,COLUMN()+1)))/INDIRECT(ADDRESS(ROW(),COLUMN()-5)))</f>
        <v>1</v>
      </c>
      <c r="BB230" s="10"/>
    </row>
    <row r="231" spans="1:54" x14ac:dyDescent="0.2">
      <c r="A231" s="8"/>
      <c r="B231" s="8"/>
      <c r="C231" s="8"/>
      <c r="D231" s="8"/>
      <c r="E231" s="8"/>
      <c r="G231" s="10"/>
      <c r="H231" s="10"/>
      <c r="I231" s="10"/>
      <c r="J231" s="10"/>
      <c r="K231" s="10"/>
      <c r="L231" s="10"/>
      <c r="M231" s="10"/>
      <c r="N231" s="10"/>
      <c r="O231" s="10"/>
      <c r="P231" s="10"/>
      <c r="Q231" s="10"/>
      <c r="R231" s="24"/>
      <c r="S231" s="10"/>
      <c r="AL231" s="10">
        <f ca="1">1-INDIRECT(ADDRESS(ROW()-1,COLUMN()+11))</f>
        <v>0</v>
      </c>
      <c r="AM231" s="10">
        <f ca="1">1-INDIRECT(ADDRESS(ROW()-1,COLUMN()+14))</f>
        <v>0</v>
      </c>
      <c r="AN231" s="10">
        <f ca="1">INDIRECT(ADDRESS(ROW()-1,COLUMN()+9))</f>
        <v>1</v>
      </c>
      <c r="AO231" s="10">
        <f ca="1">INDIRECT(ADDRESS(ROW()-1,COLUMN()+12))</f>
        <v>1</v>
      </c>
      <c r="AP231" s="10">
        <f ca="1">(1-INDIRECT(ADDRESS(ROW(),COLUMN()-2)))*INDIRECT(ADDRESS(ROW(),COLUMN()+2))</f>
        <v>0</v>
      </c>
      <c r="AQ231" s="10">
        <f ca="1">(1-INDIRECT(ADDRESS(ROW(),COLUMN()-2)))*INDIRECT(ADDRESS(ROW(),COLUMN()+2))</f>
        <v>0</v>
      </c>
      <c r="AR231" s="10">
        <f ca="1">INDIRECT(ADDRESS(INDIRECT(ADDRESS(ROW(),COLUMN()+3))-INDIRECT(ADDRESS(ROW(),COLUMN()+2)),3))</f>
        <v>5</v>
      </c>
      <c r="AS231" s="10">
        <f ca="1">INDIRECT(ADDRESS(INDIRECT(ADDRESS(ROW(),COLUMN()+2))-INDIRECT(ADDRESS(ROW(),COLUMN()+1)),4))</f>
        <v>0</v>
      </c>
      <c r="AT231" s="10">
        <f ca="1">INDIRECT(ADDRESS(ROW()-1,5))</f>
        <v>7</v>
      </c>
      <c r="AU231" s="10">
        <f>ROW()-1</f>
        <v>230</v>
      </c>
      <c r="AV231" s="10">
        <f ca="1">ROW()-INDIRECT(ADDRESS(ROW(),COLUMN()-2))</f>
        <v>224</v>
      </c>
      <c r="AW231" s="10" t="str">
        <f>ADDRESS(ROW()-1,COLUMN()-11)</f>
        <v>$AL$230</v>
      </c>
      <c r="AX231" s="10" t="str">
        <f ca="1">ADDRESS(ROW() -INDIRECT(ADDRESS(ROW(),COLUMN()-4)),COLUMN()-12)</f>
        <v>$AL$224</v>
      </c>
      <c r="AY231" s="10">
        <f ca="1">SUMIF(INDIRECT(INDIRECT(ADDRESS(ROW(),COLUMN()-1))&amp;":"&amp;INDIRECT(ADDRESS(ROW(),COLUMN()-2))),1,INDIRECT(INDIRECT(ADDRESS(ROW(),COLUMN()-1))&amp;":"&amp;INDIRECT(ADDRESS(ROW(),COLUMN()-2))))</f>
        <v>0</v>
      </c>
      <c r="AZ231" s="10" t="str">
        <f>ADDRESS(ROW()-1,COLUMN()-13)</f>
        <v>$AM$230</v>
      </c>
      <c r="BA231" s="10" t="str">
        <f ca="1">ADDRESS(ROW() -INDIRECT(ADDRESS(ROW(),COLUMN()-7)),COLUMN()-14)</f>
        <v>$AM$224</v>
      </c>
      <c r="BB231" s="10">
        <f ca="1">SUM(INDIRECT(INDIRECT(ADDRESS(ROW(),COLUMN()-1))&amp;":"&amp;INDIRECT(ADDRESS(ROW(),COLUMN()-2))))</f>
        <v>0</v>
      </c>
    </row>
    <row r="232" spans="1:54" x14ac:dyDescent="0.2">
      <c r="A232" s="8" t="s">
        <v>54</v>
      </c>
      <c r="B232" s="8" t="s">
        <v>59</v>
      </c>
      <c r="C232" s="8">
        <v>3</v>
      </c>
      <c r="D232" s="8">
        <v>1</v>
      </c>
      <c r="E232" s="8"/>
      <c r="G232" s="10"/>
      <c r="H232" s="10"/>
      <c r="I232" s="10"/>
      <c r="J232" s="10"/>
      <c r="K232" s="10"/>
      <c r="L232" s="10"/>
      <c r="M232" s="10"/>
      <c r="N232" s="10"/>
      <c r="O232" s="10"/>
      <c r="P232" s="10"/>
      <c r="Q232" s="10"/>
      <c r="R232" s="24"/>
      <c r="S232" s="10"/>
    </row>
    <row r="233" spans="1:54" hidden="1" x14ac:dyDescent="0.2">
      <c r="A233" s="8" t="s">
        <v>54</v>
      </c>
      <c r="B233" s="8" t="s">
        <v>59</v>
      </c>
      <c r="C233" s="8">
        <v>1</v>
      </c>
      <c r="D233" s="8" t="s">
        <v>29</v>
      </c>
      <c r="E233" s="8">
        <v>1</v>
      </c>
      <c r="F233">
        <f t="shared" ref="F233:F238" si="37">COUNTA(G233:AJ233)</f>
        <v>2</v>
      </c>
      <c r="G233" s="10"/>
      <c r="H233" s="10"/>
      <c r="I233" s="10" t="s">
        <v>1376</v>
      </c>
      <c r="J233" s="10"/>
      <c r="K233" s="10"/>
      <c r="L233" s="10"/>
      <c r="M233" s="10"/>
      <c r="N233" s="10"/>
      <c r="O233" s="10"/>
      <c r="P233" s="10"/>
      <c r="Q233" s="10" t="s">
        <v>1375</v>
      </c>
      <c r="R233" s="24"/>
      <c r="S233" s="10"/>
      <c r="AL233" s="10">
        <f t="shared" ref="AL233:AL236" si="38">IF(COUNTA(G233:AJ233)=0,1,0)</f>
        <v>0</v>
      </c>
      <c r="AM233" s="10"/>
    </row>
    <row r="234" spans="1:54" hidden="1" x14ac:dyDescent="0.2">
      <c r="A234" s="8" t="s">
        <v>54</v>
      </c>
      <c r="B234" s="8" t="s">
        <v>59</v>
      </c>
      <c r="C234" s="8">
        <v>1</v>
      </c>
      <c r="D234" s="8" t="s">
        <v>31</v>
      </c>
      <c r="E234" s="8">
        <v>2</v>
      </c>
      <c r="F234">
        <f t="shared" si="37"/>
        <v>2</v>
      </c>
      <c r="G234" s="10"/>
      <c r="H234" s="10"/>
      <c r="I234" s="10" t="s">
        <v>1376</v>
      </c>
      <c r="J234" s="10"/>
      <c r="K234" s="10"/>
      <c r="L234" s="10"/>
      <c r="M234" s="10"/>
      <c r="N234" s="10"/>
      <c r="O234" s="10"/>
      <c r="P234" s="10"/>
      <c r="Q234" s="10" t="s">
        <v>1375</v>
      </c>
      <c r="R234" s="24"/>
      <c r="S234" s="10"/>
      <c r="AL234" s="10">
        <f t="shared" si="38"/>
        <v>0</v>
      </c>
      <c r="AM234" s="10"/>
    </row>
    <row r="235" spans="1:54" hidden="1" x14ac:dyDescent="0.2">
      <c r="A235" s="8" t="s">
        <v>54</v>
      </c>
      <c r="B235" s="8" t="s">
        <v>59</v>
      </c>
      <c r="C235" s="8">
        <v>1</v>
      </c>
      <c r="D235" s="8" t="s">
        <v>31</v>
      </c>
      <c r="E235" s="8">
        <v>3</v>
      </c>
      <c r="F235">
        <f t="shared" si="37"/>
        <v>2</v>
      </c>
      <c r="G235" s="10"/>
      <c r="H235" s="10"/>
      <c r="I235" s="10" t="s">
        <v>1376</v>
      </c>
      <c r="J235" s="10"/>
      <c r="K235" s="10"/>
      <c r="L235" s="10"/>
      <c r="M235" s="10"/>
      <c r="N235" s="10"/>
      <c r="O235" s="10"/>
      <c r="P235" s="10"/>
      <c r="Q235" s="10" t="s">
        <v>1375</v>
      </c>
      <c r="R235" s="24"/>
      <c r="S235" s="10"/>
      <c r="AL235" s="10">
        <f t="shared" si="38"/>
        <v>0</v>
      </c>
      <c r="AM235" s="10"/>
    </row>
    <row r="236" spans="1:54" hidden="1" x14ac:dyDescent="0.2">
      <c r="A236" s="8" t="s">
        <v>54</v>
      </c>
      <c r="B236" s="8" t="s">
        <v>59</v>
      </c>
      <c r="C236" s="8">
        <v>1</v>
      </c>
      <c r="D236" s="8" t="s">
        <v>31</v>
      </c>
      <c r="E236" s="8">
        <v>4</v>
      </c>
      <c r="F236">
        <f t="shared" si="37"/>
        <v>2</v>
      </c>
      <c r="G236" s="10"/>
      <c r="H236" s="10"/>
      <c r="I236" s="10" t="s">
        <v>1376</v>
      </c>
      <c r="J236" s="10"/>
      <c r="K236" s="10"/>
      <c r="L236" s="10"/>
      <c r="M236" s="10"/>
      <c r="N236" s="10"/>
      <c r="O236" s="10"/>
      <c r="P236" s="10"/>
      <c r="Q236" s="10" t="s">
        <v>1375</v>
      </c>
      <c r="R236" s="24"/>
      <c r="S236" s="10"/>
      <c r="AL236" s="10">
        <f t="shared" si="38"/>
        <v>0</v>
      </c>
      <c r="AM236" s="10"/>
    </row>
    <row r="237" spans="1:54" hidden="1" x14ac:dyDescent="0.2">
      <c r="A237" s="8" t="s">
        <v>54</v>
      </c>
      <c r="B237" s="8" t="s">
        <v>59</v>
      </c>
      <c r="C237" s="8">
        <v>2</v>
      </c>
      <c r="D237" s="8" t="s">
        <v>31</v>
      </c>
      <c r="E237" s="8">
        <v>5</v>
      </c>
      <c r="F237">
        <f t="shared" si="37"/>
        <v>2</v>
      </c>
      <c r="G237" s="10"/>
      <c r="H237" s="10"/>
      <c r="I237" s="10" t="s">
        <v>1376</v>
      </c>
      <c r="J237" s="10"/>
      <c r="K237" s="10"/>
      <c r="L237" s="10"/>
      <c r="M237" s="10"/>
      <c r="N237" s="10"/>
      <c r="O237" s="10"/>
      <c r="P237" s="10"/>
      <c r="Q237" s="10" t="s">
        <v>1375</v>
      </c>
      <c r="R237" s="24"/>
      <c r="S237" s="10"/>
      <c r="AM237" s="10">
        <f>IF(COUNTA(G237:AJ237)=0,1,0)</f>
        <v>0</v>
      </c>
      <c r="AN237" s="10"/>
      <c r="AO237" s="10"/>
    </row>
    <row r="238" spans="1:54" hidden="1" x14ac:dyDescent="0.2">
      <c r="A238" s="8" t="s">
        <v>54</v>
      </c>
      <c r="B238" s="8" t="s">
        <v>59</v>
      </c>
      <c r="C238" s="8">
        <v>2</v>
      </c>
      <c r="D238" s="8" t="s">
        <v>31</v>
      </c>
      <c r="E238" s="8">
        <v>6</v>
      </c>
      <c r="F238">
        <f t="shared" si="37"/>
        <v>1</v>
      </c>
      <c r="G238" s="10"/>
      <c r="H238" s="10"/>
      <c r="I238" s="10" t="s">
        <v>1376</v>
      </c>
      <c r="J238" s="10"/>
      <c r="K238" s="10"/>
      <c r="L238" s="10"/>
      <c r="M238" s="10"/>
      <c r="N238" s="10"/>
      <c r="O238" s="10"/>
      <c r="P238" s="10"/>
      <c r="Q238" s="10"/>
      <c r="R238" s="24"/>
      <c r="S238" s="10"/>
      <c r="AL238" s="10"/>
      <c r="AM238" s="10">
        <f>IF(COUNTA(G238:AJ238)=0,1,0)</f>
        <v>0</v>
      </c>
      <c r="AN238" s="10"/>
      <c r="AO238" s="10"/>
      <c r="AP238" s="10"/>
      <c r="AQ238" s="10"/>
      <c r="AR238" s="10"/>
      <c r="AS238" s="10"/>
      <c r="AT238" s="10"/>
      <c r="AU238" s="10">
        <f ca="1">SUMIF(INDIRECT(INDIRECT(ADDRESS(ROW(),COLUMN()+3))&amp;":"&amp;INDIRECT(ADDRESS(ROW(),COLUMN()+5))),"1",INDIRECT(INDIRECT(ADDRESS(ROW(),COLUMN()+3))&amp;":"&amp;INDIRECT(ADDRESS(ROW(),COLUMN()+5))))</f>
        <v>4</v>
      </c>
      <c r="AV238" s="10">
        <f ca="1">SUMIF(INDIRECT(INDIRECT(ADDRESS(ROW(),COLUMN()+2))&amp;":"&amp;INDIRECT(ADDRESS(ROW(),COLUMN()+4))),2,INDIRECT(INDIRECT(ADDRESS(ROW(),COLUMN()+2))&amp;":"&amp;INDIRECT(ADDRESS(ROW(),COLUMN()+4))))/2</f>
        <v>2</v>
      </c>
      <c r="AW238" s="10">
        <f ca="1">IF(INDIRECT(ADDRESS(ROW(),COLUMN()-2))=0,1, (INDIRECT(ADDRESS(ROW(),COLUMN()-2))-INDIRECT(ADDRESS(ROW()+1,COLUMN()+2)))/INDIRECT(ADDRESS(ROW(),COLUMN()-2)))</f>
        <v>1</v>
      </c>
      <c r="AX238" s="10" t="str">
        <f ca="1">ADDRESS(ROW()+1-INDIRECT(ADDRESS(ROW()+1,COLUMN()-4)),3)</f>
        <v>$C$233</v>
      </c>
      <c r="AY238" s="10"/>
      <c r="AZ238" s="10" t="str">
        <f>ADDRESS(ROW(),3)</f>
        <v>$C$238</v>
      </c>
      <c r="BA238" s="10">
        <f ca="1">IF( INDIRECT(ADDRESS(ROW(),COLUMN()-5))=0,1, (INDIRECT(ADDRESS(ROW(),COLUMN()-5))-INDIRECT(ADDRESS(ROW()+1,COLUMN()+1)))/INDIRECT(ADDRESS(ROW(),COLUMN()-5)))</f>
        <v>1</v>
      </c>
      <c r="BB238" s="10"/>
    </row>
    <row r="239" spans="1:54" x14ac:dyDescent="0.2">
      <c r="A239" s="8"/>
      <c r="B239" s="8"/>
      <c r="C239" s="8"/>
      <c r="D239" s="8"/>
      <c r="E239" s="8"/>
      <c r="G239" s="10"/>
      <c r="H239" s="10"/>
      <c r="I239" s="10"/>
      <c r="J239" s="10"/>
      <c r="K239" s="10"/>
      <c r="L239" s="10"/>
      <c r="M239" s="10"/>
      <c r="N239" s="10"/>
      <c r="O239" s="10"/>
      <c r="P239" s="10"/>
      <c r="Q239" s="10"/>
      <c r="R239" s="24"/>
      <c r="S239" s="10"/>
      <c r="AL239" s="10">
        <f ca="1">1-INDIRECT(ADDRESS(ROW()-1,COLUMN()+11))</f>
        <v>0</v>
      </c>
      <c r="AM239" s="10">
        <f ca="1">1-INDIRECT(ADDRESS(ROW()-1,COLUMN()+14))</f>
        <v>0</v>
      </c>
      <c r="AN239" s="10">
        <f ca="1">INDIRECT(ADDRESS(ROW()-1,COLUMN()+9))</f>
        <v>1</v>
      </c>
      <c r="AO239" s="10">
        <f ca="1">INDIRECT(ADDRESS(ROW()-1,COLUMN()+12))</f>
        <v>1</v>
      </c>
      <c r="AP239" s="10">
        <f ca="1">(1-INDIRECT(ADDRESS(ROW(),COLUMN()-2)))*INDIRECT(ADDRESS(ROW(),COLUMN()+2))</f>
        <v>0</v>
      </c>
      <c r="AQ239" s="10">
        <f ca="1">(1-INDIRECT(ADDRESS(ROW(),COLUMN()-2)))*INDIRECT(ADDRESS(ROW(),COLUMN()+2))</f>
        <v>0</v>
      </c>
      <c r="AR239" s="10">
        <f ca="1">INDIRECT(ADDRESS(INDIRECT(ADDRESS(ROW(),COLUMN()+3))-INDIRECT(ADDRESS(ROW(),COLUMN()+2)),3))</f>
        <v>3</v>
      </c>
      <c r="AS239" s="10">
        <f ca="1">INDIRECT(ADDRESS(INDIRECT(ADDRESS(ROW(),COLUMN()+2))-INDIRECT(ADDRESS(ROW(),COLUMN()+1)),4))</f>
        <v>1</v>
      </c>
      <c r="AT239" s="10">
        <f ca="1">INDIRECT(ADDRESS(ROW()-1,5))</f>
        <v>6</v>
      </c>
      <c r="AU239" s="10">
        <f>ROW()-1</f>
        <v>238</v>
      </c>
      <c r="AV239" s="10">
        <f ca="1">ROW()-INDIRECT(ADDRESS(ROW(),COLUMN()-2))</f>
        <v>233</v>
      </c>
      <c r="AW239" s="10" t="str">
        <f>ADDRESS(ROW()-1,COLUMN()-11)</f>
        <v>$AL$238</v>
      </c>
      <c r="AX239" s="10" t="str">
        <f ca="1">ADDRESS(ROW() -INDIRECT(ADDRESS(ROW(),COLUMN()-4)),COLUMN()-12)</f>
        <v>$AL$233</v>
      </c>
      <c r="AY239" s="10">
        <f ca="1">SUMIF(INDIRECT(INDIRECT(ADDRESS(ROW(),COLUMN()-1))&amp;":"&amp;INDIRECT(ADDRESS(ROW(),COLUMN()-2))),1,INDIRECT(INDIRECT(ADDRESS(ROW(),COLUMN()-1))&amp;":"&amp;INDIRECT(ADDRESS(ROW(),COLUMN()-2))))</f>
        <v>0</v>
      </c>
      <c r="AZ239" s="10" t="str">
        <f>ADDRESS(ROW()-1,COLUMN()-13)</f>
        <v>$AM$238</v>
      </c>
      <c r="BA239" s="10" t="str">
        <f ca="1">ADDRESS(ROW() -INDIRECT(ADDRESS(ROW(),COLUMN()-7)),COLUMN()-14)</f>
        <v>$AM$233</v>
      </c>
      <c r="BB239" s="10">
        <f ca="1">SUM(INDIRECT(INDIRECT(ADDRESS(ROW(),COLUMN()-1))&amp;":"&amp;INDIRECT(ADDRESS(ROW(),COLUMN()-2))))</f>
        <v>0</v>
      </c>
    </row>
    <row r="240" spans="1:54" x14ac:dyDescent="0.2">
      <c r="A240" s="8" t="s">
        <v>54</v>
      </c>
      <c r="B240" s="8" t="s">
        <v>60</v>
      </c>
      <c r="C240" s="8">
        <v>6</v>
      </c>
      <c r="D240" s="8">
        <v>2</v>
      </c>
      <c r="E240" s="8"/>
      <c r="G240" s="10"/>
      <c r="H240" s="10"/>
      <c r="I240" s="10"/>
      <c r="J240" s="10"/>
      <c r="K240" s="10"/>
      <c r="L240" s="10"/>
      <c r="M240" s="10"/>
      <c r="N240" s="10"/>
      <c r="O240" s="10"/>
      <c r="P240" s="10"/>
      <c r="Q240" s="10"/>
      <c r="R240" s="24"/>
      <c r="S240" s="10"/>
    </row>
    <row r="241" spans="1:54" hidden="1" x14ac:dyDescent="0.2">
      <c r="A241" s="8" t="s">
        <v>54</v>
      </c>
      <c r="B241" s="8" t="s">
        <v>60</v>
      </c>
      <c r="C241" s="8">
        <v>1</v>
      </c>
      <c r="D241" s="8" t="s">
        <v>31</v>
      </c>
      <c r="E241" s="8">
        <v>1</v>
      </c>
      <c r="F241">
        <f t="shared" ref="F241:F247" si="39">COUNTA(G241:AJ241)</f>
        <v>1</v>
      </c>
      <c r="G241" s="10"/>
      <c r="H241" s="10"/>
      <c r="I241" s="10" t="s">
        <v>1376</v>
      </c>
      <c r="J241" s="10"/>
      <c r="K241" s="10"/>
      <c r="L241" s="10"/>
      <c r="M241" s="10"/>
      <c r="N241" s="10"/>
      <c r="O241" s="10"/>
      <c r="P241" s="10"/>
      <c r="Q241" s="10"/>
      <c r="R241" s="24"/>
      <c r="S241" s="10"/>
      <c r="AL241" s="10">
        <f t="shared" ref="AL241:AL246" si="40">IF(COUNTA(G241:AJ241)=0,1,0)</f>
        <v>0</v>
      </c>
    </row>
    <row r="242" spans="1:54" hidden="1" x14ac:dyDescent="0.2">
      <c r="A242" s="8" t="s">
        <v>54</v>
      </c>
      <c r="B242" s="8" t="s">
        <v>60</v>
      </c>
      <c r="C242" s="8">
        <v>1</v>
      </c>
      <c r="D242" s="8" t="s">
        <v>31</v>
      </c>
      <c r="E242" s="8">
        <v>2</v>
      </c>
      <c r="F242">
        <f t="shared" si="39"/>
        <v>1</v>
      </c>
      <c r="G242" s="10"/>
      <c r="H242" s="10"/>
      <c r="I242" s="10" t="s">
        <v>1376</v>
      </c>
      <c r="J242" s="10"/>
      <c r="K242" s="10"/>
      <c r="L242" s="10"/>
      <c r="M242" s="10"/>
      <c r="N242" s="10"/>
      <c r="O242" s="10"/>
      <c r="P242" s="10"/>
      <c r="Q242" s="10"/>
      <c r="R242" s="10"/>
      <c r="S242" s="10"/>
      <c r="AL242" s="10">
        <f t="shared" si="40"/>
        <v>0</v>
      </c>
    </row>
    <row r="243" spans="1:54" hidden="1" x14ac:dyDescent="0.2">
      <c r="A243" s="8" t="s">
        <v>54</v>
      </c>
      <c r="B243" s="8" t="s">
        <v>60</v>
      </c>
      <c r="C243" s="8">
        <v>1</v>
      </c>
      <c r="D243" s="8" t="s">
        <v>31</v>
      </c>
      <c r="E243" s="8">
        <v>3</v>
      </c>
      <c r="F243">
        <f t="shared" si="39"/>
        <v>1</v>
      </c>
      <c r="G243" s="10"/>
      <c r="H243" s="10"/>
      <c r="I243" s="10" t="s">
        <v>1376</v>
      </c>
      <c r="J243" s="10"/>
      <c r="K243" s="10"/>
      <c r="L243" s="10"/>
      <c r="M243" s="10"/>
      <c r="N243" s="10"/>
      <c r="O243" s="10"/>
      <c r="P243" s="10"/>
      <c r="Q243" s="10"/>
      <c r="R243" s="10"/>
      <c r="S243" s="10"/>
      <c r="AL243" s="10">
        <f t="shared" si="40"/>
        <v>0</v>
      </c>
    </row>
    <row r="244" spans="1:54" hidden="1" x14ac:dyDescent="0.2">
      <c r="A244" s="8" t="s">
        <v>54</v>
      </c>
      <c r="B244" s="8" t="s">
        <v>60</v>
      </c>
      <c r="C244" s="8">
        <v>1</v>
      </c>
      <c r="D244" s="8" t="s">
        <v>31</v>
      </c>
      <c r="E244" s="8">
        <v>4</v>
      </c>
      <c r="F244">
        <f t="shared" si="39"/>
        <v>1</v>
      </c>
      <c r="G244" s="10"/>
      <c r="H244" s="10"/>
      <c r="I244" s="10" t="s">
        <v>1376</v>
      </c>
      <c r="J244" s="10"/>
      <c r="K244" s="10"/>
      <c r="L244" s="10"/>
      <c r="M244" s="10"/>
      <c r="N244" s="10"/>
      <c r="O244" s="10"/>
      <c r="P244" s="10"/>
      <c r="Q244" s="10"/>
      <c r="R244" s="10"/>
      <c r="S244" s="10"/>
      <c r="AL244" s="10">
        <f t="shared" si="40"/>
        <v>0</v>
      </c>
    </row>
    <row r="245" spans="1:54" hidden="1" x14ac:dyDescent="0.2">
      <c r="A245" s="8" t="s">
        <v>54</v>
      </c>
      <c r="B245" s="8" t="s">
        <v>60</v>
      </c>
      <c r="C245" s="8">
        <v>1</v>
      </c>
      <c r="D245" s="8" t="s">
        <v>31</v>
      </c>
      <c r="E245" s="8">
        <v>5</v>
      </c>
      <c r="F245">
        <f t="shared" si="39"/>
        <v>1</v>
      </c>
      <c r="G245" s="10"/>
      <c r="H245" s="10"/>
      <c r="I245" s="10" t="s">
        <v>1376</v>
      </c>
      <c r="J245" s="10"/>
      <c r="K245" s="10"/>
      <c r="L245" s="10"/>
      <c r="M245" s="10"/>
      <c r="N245" s="10"/>
      <c r="O245" s="10"/>
      <c r="P245" s="10"/>
      <c r="Q245" s="10"/>
      <c r="R245" s="10"/>
      <c r="S245" s="10"/>
      <c r="AL245" s="10">
        <f t="shared" si="40"/>
        <v>0</v>
      </c>
    </row>
    <row r="246" spans="1:54" hidden="1" x14ac:dyDescent="0.2">
      <c r="A246" s="8" t="s">
        <v>54</v>
      </c>
      <c r="B246" s="8" t="s">
        <v>60</v>
      </c>
      <c r="C246" s="8">
        <v>1</v>
      </c>
      <c r="D246" s="8" t="s">
        <v>31</v>
      </c>
      <c r="E246" s="8">
        <v>6</v>
      </c>
      <c r="F246">
        <f t="shared" si="39"/>
        <v>1</v>
      </c>
      <c r="G246" s="10"/>
      <c r="H246" s="10"/>
      <c r="I246" s="10" t="s">
        <v>1377</v>
      </c>
      <c r="J246" s="10"/>
      <c r="K246" s="10"/>
      <c r="L246" s="10"/>
      <c r="M246" s="10"/>
      <c r="N246" s="10"/>
      <c r="O246" s="10"/>
      <c r="P246" s="10"/>
      <c r="Q246" s="10"/>
      <c r="R246" s="10"/>
      <c r="S246" s="10"/>
      <c r="AL246" s="10">
        <f t="shared" si="40"/>
        <v>0</v>
      </c>
    </row>
    <row r="247" spans="1:54" x14ac:dyDescent="0.2">
      <c r="A247" s="8" t="s">
        <v>54</v>
      </c>
      <c r="B247" s="8" t="s">
        <v>60</v>
      </c>
      <c r="C247" s="8">
        <v>2</v>
      </c>
      <c r="D247" s="8" t="s">
        <v>31</v>
      </c>
      <c r="E247" s="8">
        <v>7</v>
      </c>
      <c r="F247">
        <f t="shared" si="39"/>
        <v>0</v>
      </c>
      <c r="G247" s="10"/>
      <c r="H247" s="10"/>
      <c r="I247" s="10"/>
      <c r="J247" s="10"/>
      <c r="K247" s="10"/>
      <c r="L247" s="10"/>
      <c r="M247" s="10"/>
      <c r="N247" s="10"/>
      <c r="O247" s="10"/>
      <c r="P247" s="10"/>
      <c r="Q247" s="10"/>
      <c r="R247" s="10"/>
      <c r="S247" s="10"/>
      <c r="AL247" s="10"/>
      <c r="AM247" s="10">
        <f>IF(COUNTA(G247:AJ247)=0,1,0)</f>
        <v>1</v>
      </c>
      <c r="AN247" s="10"/>
      <c r="AO247" s="10"/>
      <c r="AP247" s="10"/>
      <c r="AQ247" s="10"/>
      <c r="AR247" s="10"/>
      <c r="AS247" s="10"/>
      <c r="AT247" s="10"/>
      <c r="AU247" s="10">
        <f ca="1">SUMIF(INDIRECT(INDIRECT(ADDRESS(ROW(),COLUMN()+3))&amp;":"&amp;INDIRECT(ADDRESS(ROW(),COLUMN()+5))),"1",INDIRECT(INDIRECT(ADDRESS(ROW(),COLUMN()+3))&amp;":"&amp;INDIRECT(ADDRESS(ROW(),COLUMN()+5))))</f>
        <v>6</v>
      </c>
      <c r="AV247" s="10">
        <f ca="1">SUMIF(INDIRECT(INDIRECT(ADDRESS(ROW(),COLUMN()+2))&amp;":"&amp;INDIRECT(ADDRESS(ROW(),COLUMN()+4))),2,INDIRECT(INDIRECT(ADDRESS(ROW(),COLUMN()+2))&amp;":"&amp;INDIRECT(ADDRESS(ROW(),COLUMN()+4))))/2</f>
        <v>1</v>
      </c>
      <c r="AW247" s="10">
        <f ca="1">IF(INDIRECT(ADDRESS(ROW(),COLUMN()-2))=0,1, (INDIRECT(ADDRESS(ROW(),COLUMN()-2))-INDIRECT(ADDRESS(ROW()+1,COLUMN()+2)))/INDIRECT(ADDRESS(ROW(),COLUMN()-2)))</f>
        <v>1</v>
      </c>
      <c r="AX247" s="10" t="str">
        <f ca="1">ADDRESS(ROW()+1-INDIRECT(ADDRESS(ROW()+1,COLUMN()-4)),3)</f>
        <v>$C$241</v>
      </c>
      <c r="AY247" s="10"/>
      <c r="AZ247" s="10" t="str">
        <f>ADDRESS(ROW(),3)</f>
        <v>$C$247</v>
      </c>
      <c r="BA247" s="10">
        <f ca="1">IF( INDIRECT(ADDRESS(ROW(),COLUMN()-5))=0,1, (INDIRECT(ADDRESS(ROW(),COLUMN()-5))-INDIRECT(ADDRESS(ROW()+1,COLUMN()+1)))/INDIRECT(ADDRESS(ROW(),COLUMN()-5)))</f>
        <v>0</v>
      </c>
      <c r="BB247" s="10"/>
    </row>
    <row r="248" spans="1:54" s="10" customFormat="1" x14ac:dyDescent="0.2">
      <c r="A248" s="8"/>
      <c r="B248" s="8"/>
      <c r="C248" s="8"/>
      <c r="D248" s="8"/>
      <c r="E248" s="8"/>
      <c r="AL248" s="10">
        <f ca="1">1-INDIRECT(ADDRESS(ROW()-1,COLUMN()+11))</f>
        <v>0</v>
      </c>
      <c r="AM248" s="10">
        <f ca="1">1-INDIRECT(ADDRESS(ROW()-1,COLUMN()+14))</f>
        <v>1</v>
      </c>
      <c r="AN248" s="10">
        <f ca="1">INDIRECT(ADDRESS(ROW()-1,COLUMN()+9))</f>
        <v>1</v>
      </c>
      <c r="AO248" s="10">
        <f ca="1">INDIRECT(ADDRESS(ROW()-1,COLUMN()+12))</f>
        <v>0</v>
      </c>
      <c r="AP248" s="10">
        <f ca="1">(1-INDIRECT(ADDRESS(ROW(),COLUMN()-2)))*INDIRECT(ADDRESS(ROW(),COLUMN()+2))</f>
        <v>0</v>
      </c>
      <c r="AQ248" s="10">
        <f ca="1">(1-INDIRECT(ADDRESS(ROW(),COLUMN()-2)))*INDIRECT(ADDRESS(ROW(),COLUMN()+2))</f>
        <v>2</v>
      </c>
      <c r="AR248" s="10">
        <f ca="1">INDIRECT(ADDRESS(INDIRECT(ADDRESS(ROW(),COLUMN()+3))-INDIRECT(ADDRESS(ROW(),COLUMN()+2)),3))</f>
        <v>6</v>
      </c>
      <c r="AS248" s="10">
        <f ca="1">INDIRECT(ADDRESS(INDIRECT(ADDRESS(ROW(),COLUMN()+2))-INDIRECT(ADDRESS(ROW(),COLUMN()+1)),4))</f>
        <v>2</v>
      </c>
      <c r="AT248" s="10">
        <f ca="1">INDIRECT(ADDRESS(ROW()-1,5))</f>
        <v>7</v>
      </c>
      <c r="AU248" s="10">
        <f>ROW()-1</f>
        <v>247</v>
      </c>
      <c r="AV248" s="10">
        <f ca="1">ROW()-INDIRECT(ADDRESS(ROW(),COLUMN()-2))</f>
        <v>241</v>
      </c>
      <c r="AW248" s="10" t="str">
        <f>ADDRESS(ROW()-1,COLUMN()-11)</f>
        <v>$AL$247</v>
      </c>
      <c r="AX248" s="10" t="str">
        <f ca="1">ADDRESS(ROW() -INDIRECT(ADDRESS(ROW(),COLUMN()-4)),COLUMN()-12)</f>
        <v>$AL$241</v>
      </c>
      <c r="AY248" s="10">
        <f ca="1">SUMIF(INDIRECT(INDIRECT(ADDRESS(ROW(),COLUMN()-1))&amp;":"&amp;INDIRECT(ADDRESS(ROW(),COLUMN()-2))),1,INDIRECT(INDIRECT(ADDRESS(ROW(),COLUMN()-1))&amp;":"&amp;INDIRECT(ADDRESS(ROW(),COLUMN()-2))))</f>
        <v>0</v>
      </c>
      <c r="AZ248" s="10" t="str">
        <f>ADDRESS(ROW()-1,COLUMN()-13)</f>
        <v>$AM$247</v>
      </c>
      <c r="BA248" s="10" t="str">
        <f ca="1">ADDRESS(ROW() -INDIRECT(ADDRESS(ROW(),COLUMN()-7)),COLUMN()-14)</f>
        <v>$AM$241</v>
      </c>
      <c r="BB248" s="10">
        <f ca="1">SUM(INDIRECT(INDIRECT(ADDRESS(ROW(),COLUMN()-1))&amp;":"&amp;INDIRECT(ADDRESS(ROW(),COLUMN()-2))))</f>
        <v>1</v>
      </c>
    </row>
    <row r="249" spans="1:54" x14ac:dyDescent="0.2">
      <c r="A249" s="8" t="s">
        <v>61</v>
      </c>
      <c r="B249" s="8" t="s">
        <v>62</v>
      </c>
      <c r="C249" s="8">
        <v>2</v>
      </c>
      <c r="D249" s="8">
        <v>1</v>
      </c>
      <c r="E249" s="8"/>
      <c r="G249" s="10"/>
      <c r="H249" s="10"/>
      <c r="I249" s="10"/>
      <c r="J249" s="10"/>
      <c r="K249" s="10"/>
      <c r="L249" s="10"/>
      <c r="M249" s="10"/>
      <c r="N249" s="10"/>
      <c r="O249" s="10"/>
      <c r="P249" s="10"/>
      <c r="Q249" s="10"/>
      <c r="R249" s="10"/>
      <c r="S249" s="10"/>
      <c r="AW249" s="10">
        <f ca="1">SUM(AP201:AP248)</f>
        <v>0</v>
      </c>
      <c r="AX249" s="10">
        <f ca="1">SUM(AQ178:AQ248)</f>
        <v>3</v>
      </c>
    </row>
    <row r="250" spans="1:54" x14ac:dyDescent="0.2">
      <c r="A250" s="8" t="s">
        <v>61</v>
      </c>
      <c r="B250" s="8" t="s">
        <v>62</v>
      </c>
      <c r="C250" s="8">
        <v>1</v>
      </c>
      <c r="D250" s="9" t="s">
        <v>29</v>
      </c>
      <c r="E250" s="8">
        <v>1</v>
      </c>
      <c r="F250">
        <f t="shared" ref="F250:F258" si="41">COUNTA(G250:AJ250)</f>
        <v>0</v>
      </c>
      <c r="G250" s="10"/>
      <c r="H250" s="10"/>
      <c r="I250" s="10"/>
      <c r="J250" s="10"/>
      <c r="K250" s="10"/>
      <c r="L250" s="10"/>
      <c r="M250" s="10"/>
      <c r="N250" s="10"/>
      <c r="O250" s="10"/>
      <c r="P250" s="10"/>
      <c r="Q250" s="10"/>
      <c r="R250" s="10"/>
      <c r="S250" s="10"/>
      <c r="AL250" s="10">
        <f t="shared" ref="AL250:AL254" si="42">IF(COUNTA(G250:AJ250)=0,1,0)</f>
        <v>1</v>
      </c>
    </row>
    <row r="251" spans="1:54" x14ac:dyDescent="0.2">
      <c r="A251" s="8" t="s">
        <v>61</v>
      </c>
      <c r="B251" s="8" t="s">
        <v>62</v>
      </c>
      <c r="C251" s="8">
        <v>1</v>
      </c>
      <c r="D251" s="9" t="s">
        <v>29</v>
      </c>
      <c r="E251" s="8">
        <v>2</v>
      </c>
      <c r="F251">
        <f t="shared" si="41"/>
        <v>0</v>
      </c>
      <c r="G251" s="10"/>
      <c r="H251" s="10"/>
      <c r="I251" s="10"/>
      <c r="J251" s="10"/>
      <c r="K251" s="10"/>
      <c r="L251" s="10"/>
      <c r="M251" s="10"/>
      <c r="N251" s="10"/>
      <c r="O251" s="10"/>
      <c r="P251" s="10"/>
      <c r="Q251" s="10"/>
      <c r="R251" s="10"/>
      <c r="S251" s="10"/>
      <c r="AL251" s="10">
        <f t="shared" si="42"/>
        <v>1</v>
      </c>
    </row>
    <row r="252" spans="1:54" x14ac:dyDescent="0.2">
      <c r="A252" s="8" t="s">
        <v>61</v>
      </c>
      <c r="B252" s="8" t="s">
        <v>62</v>
      </c>
      <c r="C252" s="8">
        <v>1</v>
      </c>
      <c r="D252" s="9" t="s">
        <v>29</v>
      </c>
      <c r="E252" s="8">
        <v>3</v>
      </c>
      <c r="F252">
        <f t="shared" si="41"/>
        <v>0</v>
      </c>
      <c r="G252" s="10"/>
      <c r="H252" s="10"/>
      <c r="I252" s="10"/>
      <c r="J252" s="10"/>
      <c r="K252" s="10"/>
      <c r="L252" s="10"/>
      <c r="M252" s="10"/>
      <c r="N252" s="10"/>
      <c r="O252" s="10"/>
      <c r="P252" s="10"/>
      <c r="Q252" s="10"/>
      <c r="R252" s="10"/>
      <c r="S252" s="10"/>
      <c r="AL252" s="10">
        <f t="shared" si="42"/>
        <v>1</v>
      </c>
    </row>
    <row r="253" spans="1:54" x14ac:dyDescent="0.2">
      <c r="A253" s="8" t="s">
        <v>61</v>
      </c>
      <c r="B253" s="8" t="s">
        <v>62</v>
      </c>
      <c r="C253" s="8">
        <v>1</v>
      </c>
      <c r="D253" s="9" t="s">
        <v>31</v>
      </c>
      <c r="E253" s="8">
        <v>4</v>
      </c>
      <c r="F253">
        <f t="shared" si="41"/>
        <v>0</v>
      </c>
      <c r="G253" s="10"/>
      <c r="H253" s="10"/>
      <c r="I253" s="10"/>
      <c r="J253" s="10"/>
      <c r="K253" s="10"/>
      <c r="L253" s="10"/>
      <c r="M253" s="10"/>
      <c r="N253" s="10"/>
      <c r="O253" s="10"/>
      <c r="P253" s="10"/>
      <c r="Q253" s="10"/>
      <c r="R253" s="10"/>
      <c r="S253" s="10"/>
      <c r="AL253" s="10">
        <f t="shared" si="42"/>
        <v>1</v>
      </c>
    </row>
    <row r="254" spans="1:54" x14ac:dyDescent="0.2">
      <c r="A254" s="8" t="s">
        <v>61</v>
      </c>
      <c r="B254" s="8" t="s">
        <v>62</v>
      </c>
      <c r="C254" s="8">
        <v>1</v>
      </c>
      <c r="D254" s="9" t="s">
        <v>29</v>
      </c>
      <c r="E254" s="8">
        <v>5</v>
      </c>
      <c r="F254">
        <f t="shared" si="41"/>
        <v>0</v>
      </c>
      <c r="G254" s="10"/>
      <c r="H254" s="10"/>
      <c r="I254" s="10"/>
      <c r="J254" s="10"/>
      <c r="K254" s="10"/>
      <c r="L254" s="10"/>
      <c r="M254" s="10"/>
      <c r="N254" s="10"/>
      <c r="O254" s="10"/>
      <c r="P254" s="10"/>
      <c r="Q254" s="10"/>
      <c r="R254" s="10"/>
      <c r="S254" s="10"/>
      <c r="AL254" s="10">
        <f t="shared" si="42"/>
        <v>1</v>
      </c>
    </row>
    <row r="255" spans="1:54" x14ac:dyDescent="0.2">
      <c r="A255" s="8" t="s">
        <v>61</v>
      </c>
      <c r="B255" s="8" t="s">
        <v>62</v>
      </c>
      <c r="C255" s="8">
        <v>2</v>
      </c>
      <c r="D255" s="9" t="s">
        <v>29</v>
      </c>
      <c r="E255" s="8">
        <v>6</v>
      </c>
      <c r="F255">
        <f t="shared" si="41"/>
        <v>0</v>
      </c>
      <c r="G255" s="10"/>
      <c r="H255" s="10"/>
      <c r="I255" s="10"/>
      <c r="J255" s="10"/>
      <c r="K255" s="10"/>
      <c r="L255" s="10"/>
      <c r="M255" s="10"/>
      <c r="N255" s="10"/>
      <c r="O255" s="10"/>
      <c r="P255" s="10"/>
      <c r="Q255" s="10"/>
      <c r="R255" s="10"/>
      <c r="S255" s="10"/>
      <c r="AM255" s="30">
        <f t="shared" ref="AM255:AM256" si="43">IF(COUNTA(I255:AJ255)=0,1,0)</f>
        <v>1</v>
      </c>
    </row>
    <row r="256" spans="1:54" x14ac:dyDescent="0.2">
      <c r="A256" s="8" t="s">
        <v>61</v>
      </c>
      <c r="B256" s="8" t="s">
        <v>62</v>
      </c>
      <c r="C256" s="8">
        <v>2</v>
      </c>
      <c r="D256" s="9" t="s">
        <v>29</v>
      </c>
      <c r="E256" s="8">
        <v>7</v>
      </c>
      <c r="F256">
        <f t="shared" si="41"/>
        <v>0</v>
      </c>
      <c r="G256" s="10"/>
      <c r="H256" s="10"/>
      <c r="I256" s="10"/>
      <c r="J256" s="10"/>
      <c r="K256" s="10"/>
      <c r="L256" s="10"/>
      <c r="M256" s="10"/>
      <c r="N256" s="10"/>
      <c r="O256" s="10"/>
      <c r="P256" s="10"/>
      <c r="Q256" s="10"/>
      <c r="R256" s="10"/>
      <c r="S256" s="10"/>
      <c r="AM256" s="30">
        <f t="shared" si="43"/>
        <v>1</v>
      </c>
    </row>
    <row r="257" spans="1:54" hidden="1" x14ac:dyDescent="0.2">
      <c r="A257" s="8" t="s">
        <v>61</v>
      </c>
      <c r="B257" s="8" t="s">
        <v>62</v>
      </c>
      <c r="C257" s="8">
        <v>3</v>
      </c>
      <c r="D257" s="9" t="s">
        <v>29</v>
      </c>
      <c r="E257" s="8">
        <v>8</v>
      </c>
      <c r="F257">
        <f t="shared" si="41"/>
        <v>0</v>
      </c>
      <c r="G257" s="10"/>
      <c r="H257" s="10"/>
      <c r="I257" s="10"/>
      <c r="J257" s="10"/>
      <c r="K257" s="10"/>
      <c r="L257" s="10"/>
      <c r="M257" s="10"/>
      <c r="N257" s="10"/>
      <c r="O257" s="10"/>
      <c r="P257" s="10"/>
      <c r="Q257" s="10"/>
      <c r="R257" s="10"/>
      <c r="S257" s="10"/>
    </row>
    <row r="258" spans="1:54" hidden="1" x14ac:dyDescent="0.2">
      <c r="A258" s="8" t="s">
        <v>61</v>
      </c>
      <c r="B258" s="8" t="s">
        <v>62</v>
      </c>
      <c r="C258" s="8">
        <v>3</v>
      </c>
      <c r="D258" s="9" t="s">
        <v>29</v>
      </c>
      <c r="E258" s="8">
        <v>9</v>
      </c>
      <c r="F258">
        <f t="shared" si="41"/>
        <v>0</v>
      </c>
      <c r="G258" s="10"/>
      <c r="H258" s="10"/>
      <c r="I258" s="10"/>
      <c r="J258" s="10"/>
      <c r="K258" s="10"/>
      <c r="L258" s="10"/>
      <c r="M258" s="10"/>
      <c r="N258" s="10"/>
      <c r="O258" s="10"/>
      <c r="P258" s="10"/>
      <c r="Q258" s="10"/>
      <c r="R258" s="10"/>
      <c r="S258" s="10"/>
      <c r="AL258" s="10"/>
      <c r="AM258" s="10"/>
      <c r="AN258" s="10"/>
      <c r="AO258" s="10"/>
      <c r="AP258" s="10"/>
      <c r="AQ258" s="10"/>
      <c r="AR258" s="10"/>
      <c r="AS258" s="10"/>
      <c r="AT258" s="10"/>
      <c r="AU258" s="10">
        <f ca="1">SUMIF(INDIRECT(INDIRECT(ADDRESS(ROW(),COLUMN()+3))&amp;":"&amp;INDIRECT(ADDRESS(ROW(),COLUMN()+5))),"1",INDIRECT(INDIRECT(ADDRESS(ROW(),COLUMN()+3))&amp;":"&amp;INDIRECT(ADDRESS(ROW(),COLUMN()+5))))</f>
        <v>5</v>
      </c>
      <c r="AV258" s="10">
        <f ca="1">SUMIF(INDIRECT(INDIRECT(ADDRESS(ROW(),COLUMN()+2))&amp;":"&amp;INDIRECT(ADDRESS(ROW(),COLUMN()+4))),2,INDIRECT(INDIRECT(ADDRESS(ROW(),COLUMN()+2))&amp;":"&amp;INDIRECT(ADDRESS(ROW(),COLUMN()+4))))/2</f>
        <v>2</v>
      </c>
      <c r="AW258" s="10">
        <f ca="1">IF(INDIRECT(ADDRESS(ROW(),COLUMN()-2))=0,1, (INDIRECT(ADDRESS(ROW(),COLUMN()-2))-INDIRECT(ADDRESS(ROW()+1,COLUMN()+2)))/INDIRECT(ADDRESS(ROW(),COLUMN()-2)))</f>
        <v>0</v>
      </c>
      <c r="AX258" s="10" t="str">
        <f ca="1">ADDRESS(ROW()+1-INDIRECT(ADDRESS(ROW()+1,COLUMN()-4)),3)</f>
        <v>$C$250</v>
      </c>
      <c r="AY258" s="10"/>
      <c r="AZ258" s="10" t="str">
        <f>ADDRESS(ROW(),3)</f>
        <v>$C$258</v>
      </c>
      <c r="BA258" s="10">
        <f ca="1">IF( INDIRECT(ADDRESS(ROW(),COLUMN()-5))=0,1, (INDIRECT(ADDRESS(ROW(),COLUMN()-5))-INDIRECT(ADDRESS(ROW()+1,COLUMN()+1)))/INDIRECT(ADDRESS(ROW(),COLUMN()-5)))</f>
        <v>0</v>
      </c>
      <c r="BB258" s="10"/>
    </row>
    <row r="259" spans="1:54" x14ac:dyDescent="0.2">
      <c r="A259" s="8"/>
      <c r="B259" s="8"/>
      <c r="C259" s="8"/>
      <c r="D259" s="8"/>
      <c r="E259" s="8"/>
      <c r="G259" s="10"/>
      <c r="H259" s="10"/>
      <c r="I259" s="10"/>
      <c r="J259" s="10"/>
      <c r="K259" s="10"/>
      <c r="L259" s="10"/>
      <c r="M259" s="10"/>
      <c r="N259" s="10"/>
      <c r="O259" s="10"/>
      <c r="P259" s="10"/>
      <c r="Q259" s="10"/>
      <c r="R259" s="10"/>
      <c r="S259" s="10"/>
      <c r="AL259" s="10">
        <f ca="1">1-INDIRECT(ADDRESS(ROW()-1,COLUMN()+11))</f>
        <v>1</v>
      </c>
      <c r="AM259" s="10">
        <f ca="1">1-INDIRECT(ADDRESS(ROW()-1,COLUMN()+14))</f>
        <v>1</v>
      </c>
      <c r="AN259" s="10">
        <f ca="1">INDIRECT(ADDRESS(ROW()-1,COLUMN()+9))</f>
        <v>0</v>
      </c>
      <c r="AO259" s="10">
        <f ca="1">INDIRECT(ADDRESS(ROW()-1,COLUMN()+12))</f>
        <v>0</v>
      </c>
      <c r="AP259" s="10">
        <f ca="1">(1-INDIRECT(ADDRESS(ROW(),COLUMN()-2)))*INDIRECT(ADDRESS(ROW(),COLUMN()+2))</f>
        <v>2</v>
      </c>
      <c r="AQ259" s="10">
        <f ca="1">(1-INDIRECT(ADDRESS(ROW(),COLUMN()-2)))*INDIRECT(ADDRESS(ROW(),COLUMN()+2))</f>
        <v>1</v>
      </c>
      <c r="AR259" s="10">
        <f ca="1">INDIRECT(ADDRESS(INDIRECT(ADDRESS(ROW(),COLUMN()+3))-INDIRECT(ADDRESS(ROW(),COLUMN()+2)),3))</f>
        <v>2</v>
      </c>
      <c r="AS259" s="10">
        <f ca="1">INDIRECT(ADDRESS(INDIRECT(ADDRESS(ROW(),COLUMN()+2))-INDIRECT(ADDRESS(ROW(),COLUMN()+1)),4))</f>
        <v>1</v>
      </c>
      <c r="AT259" s="10">
        <f ca="1">INDIRECT(ADDRESS(ROW()-1,5))</f>
        <v>9</v>
      </c>
      <c r="AU259" s="10">
        <f>ROW()-1</f>
        <v>258</v>
      </c>
      <c r="AV259" s="10">
        <f ca="1">ROW()-INDIRECT(ADDRESS(ROW(),COLUMN()-2))</f>
        <v>250</v>
      </c>
      <c r="AW259" s="10" t="str">
        <f>ADDRESS(ROW()-1,COLUMN()-11)</f>
        <v>$AL$258</v>
      </c>
      <c r="AX259" s="10" t="str">
        <f ca="1">ADDRESS(ROW() -INDIRECT(ADDRESS(ROW(),COLUMN()-4)),COLUMN()-12)</f>
        <v>$AL$250</v>
      </c>
      <c r="AY259" s="10">
        <f ca="1">SUMIF(INDIRECT(INDIRECT(ADDRESS(ROW(),COLUMN()-1))&amp;":"&amp;INDIRECT(ADDRESS(ROW(),COLUMN()-2))),1,INDIRECT(INDIRECT(ADDRESS(ROW(),COLUMN()-1))&amp;":"&amp;INDIRECT(ADDRESS(ROW(),COLUMN()-2))))</f>
        <v>5</v>
      </c>
      <c r="AZ259" s="10" t="str">
        <f>ADDRESS(ROW()-1,COLUMN()-13)</f>
        <v>$AM$258</v>
      </c>
      <c r="BA259" s="10" t="str">
        <f ca="1">ADDRESS(ROW() -INDIRECT(ADDRESS(ROW(),COLUMN()-7)),COLUMN()-14)</f>
        <v>$AM$250</v>
      </c>
      <c r="BB259" s="10">
        <f ca="1">SUM(INDIRECT(INDIRECT(ADDRESS(ROW(),COLUMN()-1))&amp;":"&amp;INDIRECT(ADDRESS(ROW(),COLUMN()-2))))</f>
        <v>2</v>
      </c>
    </row>
    <row r="260" spans="1:54" x14ac:dyDescent="0.2">
      <c r="A260" s="8" t="s">
        <v>61</v>
      </c>
      <c r="B260" s="8" t="s">
        <v>63</v>
      </c>
      <c r="C260" s="8">
        <v>0</v>
      </c>
      <c r="D260" s="8">
        <v>0</v>
      </c>
      <c r="E260" s="8"/>
      <c r="G260" s="10"/>
      <c r="H260" s="10"/>
      <c r="I260" s="10"/>
      <c r="J260" s="10"/>
      <c r="K260" s="10"/>
      <c r="L260" s="10"/>
      <c r="M260" s="10"/>
      <c r="N260" s="10"/>
      <c r="O260" s="10"/>
      <c r="P260" s="10"/>
      <c r="Q260" s="10"/>
      <c r="R260" s="10"/>
      <c r="S260" s="10"/>
    </row>
    <row r="261" spans="1:54" hidden="1" x14ac:dyDescent="0.2">
      <c r="A261" s="8" t="s">
        <v>61</v>
      </c>
      <c r="B261" s="8" t="s">
        <v>63</v>
      </c>
      <c r="C261" s="8">
        <v>3</v>
      </c>
      <c r="D261" s="9" t="s">
        <v>29</v>
      </c>
      <c r="E261" s="8">
        <v>1</v>
      </c>
      <c r="F261">
        <f t="shared" ref="F261:F274" si="44">COUNTA(G261:AJ261)</f>
        <v>0</v>
      </c>
      <c r="G261" s="10"/>
      <c r="H261" s="10"/>
      <c r="I261" s="10"/>
      <c r="J261" s="10"/>
      <c r="K261" s="10"/>
      <c r="L261" s="10"/>
      <c r="M261" s="10"/>
      <c r="N261" s="10"/>
      <c r="O261" s="10"/>
      <c r="P261" s="10"/>
      <c r="Q261" s="10"/>
      <c r="R261" s="10"/>
      <c r="S261" s="10"/>
    </row>
    <row r="262" spans="1:54" hidden="1" x14ac:dyDescent="0.2">
      <c r="A262" s="8" t="s">
        <v>61</v>
      </c>
      <c r="B262" s="8" t="s">
        <v>63</v>
      </c>
      <c r="C262" s="8">
        <v>3</v>
      </c>
      <c r="D262" s="9" t="s">
        <v>29</v>
      </c>
      <c r="E262" s="8">
        <v>2</v>
      </c>
      <c r="F262">
        <f t="shared" si="44"/>
        <v>0</v>
      </c>
      <c r="G262" s="10"/>
      <c r="H262" s="10"/>
      <c r="I262" s="10"/>
      <c r="J262" s="10"/>
      <c r="K262" s="10"/>
      <c r="L262" s="10"/>
      <c r="M262" s="10"/>
      <c r="N262" s="10"/>
      <c r="O262" s="10"/>
      <c r="P262" s="10"/>
      <c r="Q262" s="10"/>
      <c r="R262" s="10"/>
      <c r="S262" s="10"/>
    </row>
    <row r="263" spans="1:54" hidden="1" x14ac:dyDescent="0.2">
      <c r="A263" s="8" t="s">
        <v>61</v>
      </c>
      <c r="B263" s="8" t="s">
        <v>63</v>
      </c>
      <c r="C263" s="8">
        <v>3</v>
      </c>
      <c r="D263" s="9" t="s">
        <v>31</v>
      </c>
      <c r="E263" s="8">
        <v>3</v>
      </c>
      <c r="F263">
        <f t="shared" si="44"/>
        <v>0</v>
      </c>
      <c r="G263" s="10"/>
      <c r="H263" s="10"/>
      <c r="I263" s="10"/>
      <c r="J263" s="10"/>
      <c r="K263" s="10"/>
      <c r="L263" s="10"/>
      <c r="M263" s="10"/>
      <c r="N263" s="10"/>
      <c r="O263" s="10"/>
      <c r="P263" s="10"/>
      <c r="Q263" s="10"/>
      <c r="R263" s="10"/>
      <c r="S263" s="10"/>
    </row>
    <row r="264" spans="1:54" hidden="1" x14ac:dyDescent="0.2">
      <c r="A264" s="8" t="s">
        <v>61</v>
      </c>
      <c r="B264" s="8" t="s">
        <v>63</v>
      </c>
      <c r="C264" s="8">
        <v>3</v>
      </c>
      <c r="D264" s="9" t="s">
        <v>31</v>
      </c>
      <c r="E264" s="8">
        <v>4</v>
      </c>
      <c r="F264">
        <f t="shared" si="44"/>
        <v>0</v>
      </c>
      <c r="G264" s="10"/>
      <c r="H264" s="10"/>
      <c r="I264" s="10"/>
      <c r="J264" s="10"/>
      <c r="K264" s="10"/>
      <c r="L264" s="10"/>
      <c r="M264" s="10"/>
      <c r="N264" s="10"/>
      <c r="O264" s="10"/>
      <c r="P264" s="10"/>
      <c r="Q264" s="10"/>
      <c r="R264" s="10"/>
      <c r="S264" s="10"/>
    </row>
    <row r="265" spans="1:54" hidden="1" x14ac:dyDescent="0.2">
      <c r="A265" s="8" t="s">
        <v>61</v>
      </c>
      <c r="B265" s="8" t="s">
        <v>63</v>
      </c>
      <c r="C265" s="8">
        <v>3</v>
      </c>
      <c r="D265" s="9" t="s">
        <v>31</v>
      </c>
      <c r="E265" s="8">
        <v>5</v>
      </c>
      <c r="F265">
        <f t="shared" si="44"/>
        <v>0</v>
      </c>
      <c r="G265" s="10"/>
      <c r="H265" s="10"/>
      <c r="I265" s="10"/>
      <c r="J265" s="10"/>
      <c r="K265" s="10"/>
      <c r="L265" s="10"/>
      <c r="M265" s="10"/>
      <c r="N265" s="10"/>
      <c r="O265" s="10"/>
      <c r="P265" s="10"/>
      <c r="Q265" s="10"/>
      <c r="R265" s="10"/>
      <c r="S265" s="10"/>
    </row>
    <row r="266" spans="1:54" hidden="1" x14ac:dyDescent="0.2">
      <c r="A266" s="8" t="s">
        <v>61</v>
      </c>
      <c r="B266" s="8" t="s">
        <v>63</v>
      </c>
      <c r="C266" s="8">
        <v>3</v>
      </c>
      <c r="D266" s="9" t="s">
        <v>31</v>
      </c>
      <c r="E266" s="8">
        <v>6</v>
      </c>
      <c r="F266">
        <f t="shared" si="44"/>
        <v>0</v>
      </c>
      <c r="G266" s="10"/>
      <c r="H266" s="10"/>
      <c r="I266" s="10"/>
      <c r="J266" s="10"/>
      <c r="K266" s="10"/>
      <c r="L266" s="10"/>
      <c r="M266" s="10"/>
      <c r="N266" s="10"/>
      <c r="O266" s="10"/>
      <c r="P266" s="10"/>
      <c r="Q266" s="10"/>
      <c r="R266" s="10"/>
      <c r="S266" s="10"/>
    </row>
    <row r="267" spans="1:54" hidden="1" x14ac:dyDescent="0.2">
      <c r="A267" s="8" t="s">
        <v>61</v>
      </c>
      <c r="B267" s="8" t="s">
        <v>63</v>
      </c>
      <c r="C267" s="8">
        <v>3</v>
      </c>
      <c r="D267" s="9" t="s">
        <v>30</v>
      </c>
      <c r="E267" s="8">
        <v>7</v>
      </c>
      <c r="F267">
        <f t="shared" si="44"/>
        <v>0</v>
      </c>
      <c r="G267" s="10"/>
      <c r="H267" s="10"/>
      <c r="I267" s="10"/>
      <c r="J267" s="10"/>
      <c r="K267" s="10"/>
      <c r="L267" s="10"/>
      <c r="M267" s="10"/>
      <c r="N267" s="10"/>
      <c r="O267" s="10"/>
      <c r="P267" s="10"/>
      <c r="Q267" s="10"/>
      <c r="R267" s="10"/>
      <c r="S267" s="10"/>
    </row>
    <row r="268" spans="1:54" hidden="1" x14ac:dyDescent="0.2">
      <c r="A268" s="8" t="s">
        <v>61</v>
      </c>
      <c r="B268" s="8" t="s">
        <v>63</v>
      </c>
      <c r="C268" s="8">
        <v>3</v>
      </c>
      <c r="D268" s="9" t="s">
        <v>29</v>
      </c>
      <c r="E268" s="8">
        <v>8</v>
      </c>
      <c r="F268">
        <f t="shared" si="44"/>
        <v>0</v>
      </c>
      <c r="G268" s="10"/>
      <c r="H268" s="10"/>
      <c r="I268" s="10"/>
      <c r="J268" s="10"/>
      <c r="K268" s="10"/>
      <c r="L268" s="10"/>
      <c r="M268" s="10"/>
      <c r="N268" s="10"/>
      <c r="O268" s="10"/>
      <c r="P268" s="10"/>
      <c r="Q268" s="10"/>
      <c r="R268" s="10"/>
      <c r="S268" s="10"/>
    </row>
    <row r="269" spans="1:54" hidden="1" x14ac:dyDescent="0.2">
      <c r="A269" s="8" t="s">
        <v>61</v>
      </c>
      <c r="B269" s="8" t="s">
        <v>63</v>
      </c>
      <c r="C269" s="8">
        <v>3</v>
      </c>
      <c r="D269" s="9" t="s">
        <v>29</v>
      </c>
      <c r="E269" s="8">
        <v>9</v>
      </c>
      <c r="F269">
        <f t="shared" si="44"/>
        <v>0</v>
      </c>
      <c r="G269" s="10"/>
      <c r="H269" s="10"/>
      <c r="I269" s="10"/>
      <c r="J269" s="10"/>
      <c r="K269" s="10"/>
      <c r="L269" s="10"/>
      <c r="M269" s="10"/>
      <c r="N269" s="10"/>
      <c r="O269" s="10"/>
      <c r="P269" s="10"/>
      <c r="Q269" s="10"/>
      <c r="R269" s="10"/>
      <c r="S269" s="10"/>
    </row>
    <row r="270" spans="1:54" hidden="1" x14ac:dyDescent="0.2">
      <c r="A270" s="8" t="s">
        <v>61</v>
      </c>
      <c r="B270" s="8" t="s">
        <v>63</v>
      </c>
      <c r="C270" s="8">
        <v>3</v>
      </c>
      <c r="D270" s="9" t="s">
        <v>31</v>
      </c>
      <c r="E270" s="8">
        <v>10</v>
      </c>
      <c r="F270">
        <f t="shared" si="44"/>
        <v>0</v>
      </c>
      <c r="G270" s="10"/>
      <c r="H270" s="10"/>
      <c r="I270" s="10"/>
      <c r="J270" s="10"/>
      <c r="K270" s="10"/>
      <c r="L270" s="10"/>
      <c r="M270" s="10"/>
      <c r="N270" s="10"/>
      <c r="O270" s="10"/>
      <c r="P270" s="10"/>
      <c r="Q270" s="10"/>
      <c r="R270" s="10"/>
      <c r="S270" s="10"/>
    </row>
    <row r="271" spans="1:54" hidden="1" x14ac:dyDescent="0.2">
      <c r="A271" s="8" t="s">
        <v>61</v>
      </c>
      <c r="B271" s="8" t="s">
        <v>63</v>
      </c>
      <c r="C271" s="8">
        <v>3</v>
      </c>
      <c r="D271" s="9" t="s">
        <v>31</v>
      </c>
      <c r="E271" s="8">
        <v>11</v>
      </c>
      <c r="F271">
        <f t="shared" si="44"/>
        <v>0</v>
      </c>
      <c r="G271" s="10"/>
      <c r="H271" s="10"/>
      <c r="I271" s="10"/>
      <c r="J271" s="10"/>
      <c r="K271" s="10"/>
      <c r="L271" s="10"/>
      <c r="M271" s="10"/>
      <c r="N271" s="10"/>
      <c r="O271" s="10"/>
      <c r="P271" s="10"/>
      <c r="Q271" s="10"/>
      <c r="R271" s="10"/>
      <c r="S271" s="10"/>
    </row>
    <row r="272" spans="1:54" hidden="1" x14ac:dyDescent="0.2">
      <c r="A272" s="8" t="s">
        <v>61</v>
      </c>
      <c r="B272" s="8" t="s">
        <v>63</v>
      </c>
      <c r="C272" s="8">
        <v>3</v>
      </c>
      <c r="D272" s="9" t="s">
        <v>30</v>
      </c>
      <c r="E272" s="8">
        <v>12</v>
      </c>
      <c r="F272">
        <f t="shared" si="44"/>
        <v>0</v>
      </c>
      <c r="G272" s="10"/>
      <c r="H272" s="10"/>
      <c r="I272" s="10"/>
      <c r="J272" s="10"/>
      <c r="K272" s="10"/>
      <c r="L272" s="10"/>
      <c r="M272" s="10"/>
      <c r="N272" s="10"/>
      <c r="O272" s="10"/>
      <c r="P272" s="10"/>
      <c r="Q272" s="10"/>
      <c r="R272" s="10"/>
      <c r="S272" s="10"/>
    </row>
    <row r="273" spans="1:54" hidden="1" x14ac:dyDescent="0.2">
      <c r="A273" s="8" t="s">
        <v>61</v>
      </c>
      <c r="B273" s="8" t="s">
        <v>63</v>
      </c>
      <c r="C273" s="8">
        <v>3</v>
      </c>
      <c r="D273" s="9" t="s">
        <v>30</v>
      </c>
      <c r="E273" s="8">
        <v>13</v>
      </c>
      <c r="F273">
        <f t="shared" si="44"/>
        <v>0</v>
      </c>
      <c r="G273" s="10"/>
      <c r="H273" s="10"/>
      <c r="I273" s="10"/>
      <c r="J273" s="10"/>
      <c r="K273" s="10"/>
      <c r="L273" s="10"/>
      <c r="M273" s="10"/>
      <c r="N273" s="10"/>
      <c r="O273" s="10"/>
      <c r="P273" s="10"/>
      <c r="Q273" s="10"/>
      <c r="R273" s="10"/>
      <c r="S273" s="10"/>
    </row>
    <row r="274" spans="1:54" hidden="1" x14ac:dyDescent="0.2">
      <c r="A274" s="8" t="s">
        <v>61</v>
      </c>
      <c r="B274" s="8" t="s">
        <v>63</v>
      </c>
      <c r="C274" s="8">
        <v>3</v>
      </c>
      <c r="D274" s="9" t="s">
        <v>30</v>
      </c>
      <c r="E274" s="8">
        <v>14</v>
      </c>
      <c r="F274">
        <f t="shared" si="44"/>
        <v>0</v>
      </c>
      <c r="G274" s="10"/>
      <c r="H274" s="10"/>
      <c r="I274" s="10"/>
      <c r="J274" s="10"/>
      <c r="K274" s="10"/>
      <c r="L274" s="10"/>
      <c r="M274" s="10"/>
      <c r="N274" s="10"/>
      <c r="O274" s="10"/>
      <c r="P274" s="10"/>
      <c r="Q274" s="10"/>
      <c r="R274" s="10"/>
      <c r="S274" s="10"/>
      <c r="AL274" s="10"/>
      <c r="AM274" s="10"/>
      <c r="AN274" s="10"/>
      <c r="AO274" s="10"/>
      <c r="AP274" s="10"/>
      <c r="AQ274" s="10"/>
      <c r="AR274" s="10"/>
      <c r="AS274" s="10"/>
      <c r="AT274" s="10"/>
      <c r="AU274" s="10">
        <f ca="1">SUMIF(INDIRECT(INDIRECT(ADDRESS(ROW(),COLUMN()+3))&amp;":"&amp;INDIRECT(ADDRESS(ROW(),COLUMN()+5))),"1",INDIRECT(INDIRECT(ADDRESS(ROW(),COLUMN()+3))&amp;":"&amp;INDIRECT(ADDRESS(ROW(),COLUMN()+5))))</f>
        <v>0</v>
      </c>
      <c r="AV274" s="10">
        <f ca="1">SUMIF(INDIRECT(INDIRECT(ADDRESS(ROW(),COLUMN()+2))&amp;":"&amp;INDIRECT(ADDRESS(ROW(),COLUMN()+4))),2,INDIRECT(INDIRECT(ADDRESS(ROW(),COLUMN()+2))&amp;":"&amp;INDIRECT(ADDRESS(ROW(),COLUMN()+4))))/2</f>
        <v>0</v>
      </c>
      <c r="AW274" s="10">
        <f ca="1">IF(INDIRECT(ADDRESS(ROW(),COLUMN()-2))=0,1, (INDIRECT(ADDRESS(ROW(),COLUMN()-2))-INDIRECT(ADDRESS(ROW()+1,COLUMN()+2)))/INDIRECT(ADDRESS(ROW(),COLUMN()-2)))</f>
        <v>1</v>
      </c>
      <c r="AX274" s="10" t="str">
        <f ca="1">ADDRESS(ROW()+1-INDIRECT(ADDRESS(ROW()+1,COLUMN()-4)),3)</f>
        <v>$C$261</v>
      </c>
      <c r="AY274" s="10"/>
      <c r="AZ274" s="10" t="str">
        <f>ADDRESS(ROW(),3)</f>
        <v>$C$274</v>
      </c>
      <c r="BA274" s="10">
        <f ca="1">IF( INDIRECT(ADDRESS(ROW(),COLUMN()-5))=0,1, (INDIRECT(ADDRESS(ROW(),COLUMN()-5))-INDIRECT(ADDRESS(ROW()+1,COLUMN()+1)))/INDIRECT(ADDRESS(ROW(),COLUMN()-5)))</f>
        <v>1</v>
      </c>
      <c r="BB274" s="10"/>
    </row>
    <row r="275" spans="1:54" x14ac:dyDescent="0.2">
      <c r="A275" s="8"/>
      <c r="B275" s="8"/>
      <c r="C275" s="8"/>
      <c r="D275" s="10"/>
      <c r="E275" s="8"/>
      <c r="G275" s="10"/>
      <c r="H275" s="10"/>
      <c r="I275" s="10"/>
      <c r="J275" s="10"/>
      <c r="K275" s="10"/>
      <c r="L275" s="10"/>
      <c r="M275" s="10"/>
      <c r="N275" s="10"/>
      <c r="O275" s="10"/>
      <c r="P275" s="10"/>
      <c r="Q275" s="10"/>
      <c r="R275" s="10"/>
      <c r="S275" s="10"/>
      <c r="AL275" s="10">
        <f ca="1">1-INDIRECT(ADDRESS(ROW()-1,COLUMN()+11))</f>
        <v>0</v>
      </c>
      <c r="AM275" s="10">
        <f ca="1">1-INDIRECT(ADDRESS(ROW()-1,COLUMN()+14))</f>
        <v>0</v>
      </c>
      <c r="AN275" s="10">
        <f ca="1">INDIRECT(ADDRESS(ROW()-1,COLUMN()+9))</f>
        <v>1</v>
      </c>
      <c r="AO275" s="10">
        <f ca="1">INDIRECT(ADDRESS(ROW()-1,COLUMN()+12))</f>
        <v>1</v>
      </c>
      <c r="AP275" s="10">
        <f ca="1">(1-INDIRECT(ADDRESS(ROW(),COLUMN()-2)))*INDIRECT(ADDRESS(ROW(),COLUMN()+2))</f>
        <v>0</v>
      </c>
      <c r="AQ275" s="10">
        <f ca="1">(1-INDIRECT(ADDRESS(ROW(),COLUMN()-2)))*INDIRECT(ADDRESS(ROW(),COLUMN()+2))</f>
        <v>0</v>
      </c>
      <c r="AR275" s="10">
        <f ca="1">INDIRECT(ADDRESS(INDIRECT(ADDRESS(ROW(),COLUMN()+3))-INDIRECT(ADDRESS(ROW(),COLUMN()+2)),3))</f>
        <v>0</v>
      </c>
      <c r="AS275" s="10">
        <f ca="1">INDIRECT(ADDRESS(INDIRECT(ADDRESS(ROW(),COLUMN()+2))-INDIRECT(ADDRESS(ROW(),COLUMN()+1)),4))</f>
        <v>0</v>
      </c>
      <c r="AT275" s="10">
        <f ca="1">INDIRECT(ADDRESS(ROW()-1,5))</f>
        <v>14</v>
      </c>
      <c r="AU275" s="10">
        <f>ROW()-1</f>
        <v>274</v>
      </c>
      <c r="AV275" s="10">
        <f ca="1">ROW()-INDIRECT(ADDRESS(ROW(),COLUMN()-2))</f>
        <v>261</v>
      </c>
      <c r="AW275" s="10" t="str">
        <f>ADDRESS(ROW()-1,COLUMN()-11)</f>
        <v>$AL$274</v>
      </c>
      <c r="AX275" s="10" t="str">
        <f ca="1">ADDRESS(ROW() -INDIRECT(ADDRESS(ROW(),COLUMN()-4)),COLUMN()-12)</f>
        <v>$AL$261</v>
      </c>
      <c r="AY275" s="10">
        <f ca="1">SUMIF(INDIRECT(INDIRECT(ADDRESS(ROW(),COLUMN()-1))&amp;":"&amp;INDIRECT(ADDRESS(ROW(),COLUMN()-2))),1,INDIRECT(INDIRECT(ADDRESS(ROW(),COLUMN()-1))&amp;":"&amp;INDIRECT(ADDRESS(ROW(),COLUMN()-2))))</f>
        <v>0</v>
      </c>
      <c r="AZ275" s="10" t="str">
        <f>ADDRESS(ROW()-1,COLUMN()-13)</f>
        <v>$AM$274</v>
      </c>
      <c r="BA275" s="10" t="str">
        <f ca="1">ADDRESS(ROW() -INDIRECT(ADDRESS(ROW(),COLUMN()-7)),COLUMN()-14)</f>
        <v>$AM$261</v>
      </c>
      <c r="BB275" s="10">
        <f ca="1">SUM(INDIRECT(INDIRECT(ADDRESS(ROW(),COLUMN()-1))&amp;":"&amp;INDIRECT(ADDRESS(ROW(),COLUMN()-2))))</f>
        <v>0</v>
      </c>
    </row>
    <row r="276" spans="1:54" x14ac:dyDescent="0.2">
      <c r="A276" s="8" t="s">
        <v>61</v>
      </c>
      <c r="B276" s="8" t="s">
        <v>64</v>
      </c>
      <c r="C276" s="8">
        <v>0</v>
      </c>
      <c r="D276" s="10">
        <v>0</v>
      </c>
      <c r="E276" s="8"/>
      <c r="G276" s="10"/>
      <c r="H276" s="10"/>
      <c r="I276" s="10"/>
      <c r="J276" s="10"/>
      <c r="K276" s="10"/>
      <c r="L276" s="10"/>
      <c r="M276" s="10"/>
      <c r="N276" s="10"/>
      <c r="O276" s="10"/>
      <c r="P276" s="10"/>
      <c r="Q276" s="10"/>
      <c r="R276" s="10"/>
      <c r="S276" s="10"/>
    </row>
    <row r="277" spans="1:54" hidden="1" x14ac:dyDescent="0.2">
      <c r="A277" s="8" t="s">
        <v>61</v>
      </c>
      <c r="B277" s="8" t="s">
        <v>64</v>
      </c>
      <c r="C277" s="8">
        <v>3</v>
      </c>
      <c r="D277" s="9" t="s">
        <v>31</v>
      </c>
      <c r="E277" s="8">
        <v>1</v>
      </c>
      <c r="F277">
        <f t="shared" ref="F277:F283" si="45">COUNTA(G277:AJ277)</f>
        <v>0</v>
      </c>
      <c r="G277" s="10"/>
      <c r="H277" s="10"/>
      <c r="I277" s="10"/>
      <c r="J277" s="10"/>
      <c r="K277" s="10"/>
      <c r="L277" s="10"/>
      <c r="M277" s="10"/>
      <c r="N277" s="10"/>
      <c r="O277" s="10"/>
      <c r="P277" s="10"/>
      <c r="Q277" s="10"/>
      <c r="R277" s="10"/>
      <c r="S277" s="10"/>
    </row>
    <row r="278" spans="1:54" hidden="1" x14ac:dyDescent="0.2">
      <c r="A278" s="8" t="s">
        <v>61</v>
      </c>
      <c r="B278" s="8" t="s">
        <v>64</v>
      </c>
      <c r="C278" s="8">
        <v>3</v>
      </c>
      <c r="D278" s="9" t="s">
        <v>31</v>
      </c>
      <c r="E278" s="8">
        <v>2</v>
      </c>
      <c r="F278">
        <f t="shared" si="45"/>
        <v>0</v>
      </c>
      <c r="G278" s="10"/>
      <c r="H278" s="10"/>
      <c r="I278" s="10"/>
      <c r="J278" s="10"/>
      <c r="K278" s="10"/>
      <c r="L278" s="10"/>
      <c r="M278" s="10"/>
      <c r="N278" s="10"/>
      <c r="O278" s="10"/>
      <c r="P278" s="10"/>
      <c r="Q278" s="10"/>
      <c r="R278" s="10"/>
      <c r="S278" s="10"/>
    </row>
    <row r="279" spans="1:54" hidden="1" x14ac:dyDescent="0.2">
      <c r="A279" s="8" t="s">
        <v>61</v>
      </c>
      <c r="B279" s="8" t="s">
        <v>64</v>
      </c>
      <c r="C279" s="8">
        <v>3</v>
      </c>
      <c r="D279" s="9" t="s">
        <v>31</v>
      </c>
      <c r="E279" s="8">
        <v>3</v>
      </c>
      <c r="F279">
        <f t="shared" si="45"/>
        <v>0</v>
      </c>
      <c r="G279" s="10"/>
      <c r="H279" s="10"/>
      <c r="I279" s="10"/>
      <c r="J279" s="10"/>
      <c r="K279" s="10"/>
      <c r="L279" s="10"/>
      <c r="M279" s="10"/>
      <c r="N279" s="10"/>
      <c r="O279" s="10"/>
      <c r="P279" s="10"/>
      <c r="Q279" s="10"/>
      <c r="R279" s="10"/>
      <c r="S279" s="10"/>
    </row>
    <row r="280" spans="1:54" hidden="1" x14ac:dyDescent="0.2">
      <c r="A280" s="8" t="s">
        <v>61</v>
      </c>
      <c r="B280" s="8" t="s">
        <v>64</v>
      </c>
      <c r="C280" s="8">
        <v>3</v>
      </c>
      <c r="D280" s="9" t="s">
        <v>31</v>
      </c>
      <c r="E280" s="8">
        <v>4</v>
      </c>
      <c r="F280">
        <f t="shared" si="45"/>
        <v>0</v>
      </c>
      <c r="G280" s="10"/>
      <c r="H280" s="10"/>
      <c r="I280" s="10"/>
      <c r="J280" s="10"/>
      <c r="K280" s="10"/>
      <c r="L280" s="10"/>
      <c r="M280" s="10"/>
      <c r="N280" s="10"/>
      <c r="O280" s="10"/>
      <c r="P280" s="10"/>
      <c r="Q280" s="10"/>
      <c r="R280" s="10"/>
      <c r="S280" s="10"/>
    </row>
    <row r="281" spans="1:54" hidden="1" x14ac:dyDescent="0.2">
      <c r="A281" s="8" t="s">
        <v>61</v>
      </c>
      <c r="B281" s="8" t="s">
        <v>64</v>
      </c>
      <c r="C281" s="8">
        <v>3</v>
      </c>
      <c r="D281" s="9" t="s">
        <v>31</v>
      </c>
      <c r="E281" s="8">
        <v>5</v>
      </c>
      <c r="F281">
        <f t="shared" si="45"/>
        <v>0</v>
      </c>
      <c r="G281" s="10"/>
      <c r="H281" s="10"/>
      <c r="I281" s="10"/>
      <c r="J281" s="10"/>
      <c r="K281" s="10"/>
      <c r="L281" s="10"/>
      <c r="M281" s="10"/>
      <c r="N281" s="10"/>
      <c r="O281" s="10"/>
      <c r="P281" s="10"/>
      <c r="Q281" s="10"/>
      <c r="R281" s="10"/>
      <c r="S281" s="10"/>
    </row>
    <row r="282" spans="1:54" hidden="1" x14ac:dyDescent="0.2">
      <c r="A282" s="8" t="s">
        <v>61</v>
      </c>
      <c r="B282" s="8" t="s">
        <v>64</v>
      </c>
      <c r="C282" s="8">
        <v>3</v>
      </c>
      <c r="D282" s="9" t="s">
        <v>31</v>
      </c>
      <c r="E282" s="8">
        <v>6</v>
      </c>
      <c r="F282">
        <f t="shared" si="45"/>
        <v>0</v>
      </c>
      <c r="G282" s="10"/>
      <c r="H282" s="10"/>
      <c r="I282" s="10"/>
      <c r="J282" s="10"/>
      <c r="K282" s="10"/>
      <c r="L282" s="10"/>
      <c r="M282" s="10"/>
      <c r="N282" s="10"/>
      <c r="O282" s="10"/>
      <c r="P282" s="10"/>
      <c r="Q282" s="10"/>
      <c r="R282" s="10"/>
      <c r="S282" s="10"/>
    </row>
    <row r="283" spans="1:54" hidden="1" x14ac:dyDescent="0.2">
      <c r="A283" s="8" t="s">
        <v>61</v>
      </c>
      <c r="B283" s="8" t="s">
        <v>64</v>
      </c>
      <c r="C283" s="8">
        <v>3</v>
      </c>
      <c r="D283" s="9" t="s">
        <v>30</v>
      </c>
      <c r="E283" s="8">
        <v>7</v>
      </c>
      <c r="F283">
        <f t="shared" si="45"/>
        <v>0</v>
      </c>
      <c r="G283" s="10"/>
      <c r="H283" s="10"/>
      <c r="I283" s="10"/>
      <c r="J283" s="10"/>
      <c r="K283" s="10"/>
      <c r="L283" s="10"/>
      <c r="M283" s="10"/>
      <c r="N283" s="10"/>
      <c r="O283" s="10"/>
      <c r="P283" s="10"/>
      <c r="Q283" s="10"/>
      <c r="R283" s="10"/>
      <c r="S283" s="10"/>
      <c r="AL283" s="10"/>
      <c r="AM283" s="10"/>
      <c r="AN283" s="10"/>
      <c r="AO283" s="10"/>
      <c r="AP283" s="10"/>
      <c r="AQ283" s="10"/>
      <c r="AR283" s="10"/>
      <c r="AS283" s="10"/>
      <c r="AT283" s="10"/>
      <c r="AU283" s="10">
        <f ca="1">SUMIF(INDIRECT(INDIRECT(ADDRESS(ROW(),COLUMN()+3))&amp;":"&amp;INDIRECT(ADDRESS(ROW(),COLUMN()+5))),"1",INDIRECT(INDIRECT(ADDRESS(ROW(),COLUMN()+3))&amp;":"&amp;INDIRECT(ADDRESS(ROW(),COLUMN()+5))))</f>
        <v>0</v>
      </c>
      <c r="AV283" s="10">
        <f ca="1">SUMIF(INDIRECT(INDIRECT(ADDRESS(ROW(),COLUMN()+2))&amp;":"&amp;INDIRECT(ADDRESS(ROW(),COLUMN()+4))),2,INDIRECT(INDIRECT(ADDRESS(ROW(),COLUMN()+2))&amp;":"&amp;INDIRECT(ADDRESS(ROW(),COLUMN()+4))))/2</f>
        <v>0</v>
      </c>
      <c r="AW283" s="10">
        <f ca="1">IF(INDIRECT(ADDRESS(ROW(),COLUMN()-2))=0,1, (INDIRECT(ADDRESS(ROW(),COLUMN()-2))-INDIRECT(ADDRESS(ROW()+1,COLUMN()+2)))/INDIRECT(ADDRESS(ROW(),COLUMN()-2)))</f>
        <v>1</v>
      </c>
      <c r="AX283" s="10" t="str">
        <f ca="1">ADDRESS(ROW()+1-INDIRECT(ADDRESS(ROW()+1,COLUMN()-4)),3)</f>
        <v>$C$277</v>
      </c>
      <c r="AY283" s="10"/>
      <c r="AZ283" s="10" t="str">
        <f>ADDRESS(ROW(),3)</f>
        <v>$C$283</v>
      </c>
      <c r="BA283" s="10">
        <f ca="1">IF( INDIRECT(ADDRESS(ROW(),COLUMN()-5))=0,1, (INDIRECT(ADDRESS(ROW(),COLUMN()-5))-INDIRECT(ADDRESS(ROW()+1,COLUMN()+1)))/INDIRECT(ADDRESS(ROW(),COLUMN()-5)))</f>
        <v>1</v>
      </c>
      <c r="BB283" s="10"/>
    </row>
    <row r="284" spans="1:54" x14ac:dyDescent="0.2">
      <c r="A284" s="8"/>
      <c r="B284" s="8"/>
      <c r="C284" s="8"/>
      <c r="D284" s="8"/>
      <c r="E284" s="8"/>
      <c r="G284" s="10"/>
      <c r="H284" s="10"/>
      <c r="I284" s="10"/>
      <c r="J284" s="10"/>
      <c r="K284" s="10"/>
      <c r="L284" s="10"/>
      <c r="M284" s="10"/>
      <c r="N284" s="10"/>
      <c r="O284" s="10"/>
      <c r="P284" s="10"/>
      <c r="Q284" s="10"/>
      <c r="R284" s="10"/>
      <c r="S284" s="10"/>
      <c r="AL284" s="10">
        <f ca="1">1-INDIRECT(ADDRESS(ROW()-1,COLUMN()+11))</f>
        <v>0</v>
      </c>
      <c r="AM284" s="10">
        <f ca="1">1-INDIRECT(ADDRESS(ROW()-1,COLUMN()+14))</f>
        <v>0</v>
      </c>
      <c r="AN284" s="10">
        <f ca="1">INDIRECT(ADDRESS(ROW()-1,COLUMN()+9))</f>
        <v>1</v>
      </c>
      <c r="AO284" s="10">
        <f ca="1">INDIRECT(ADDRESS(ROW()-1,COLUMN()+12))</f>
        <v>1</v>
      </c>
      <c r="AP284" s="10">
        <f ca="1">(1-INDIRECT(ADDRESS(ROW(),COLUMN()-2)))*INDIRECT(ADDRESS(ROW(),COLUMN()+2))</f>
        <v>0</v>
      </c>
      <c r="AQ284" s="10">
        <f ca="1">(1-INDIRECT(ADDRESS(ROW(),COLUMN()-2)))*INDIRECT(ADDRESS(ROW(),COLUMN()+2))</f>
        <v>0</v>
      </c>
      <c r="AR284" s="10">
        <f ca="1">INDIRECT(ADDRESS(INDIRECT(ADDRESS(ROW(),COLUMN()+3))-INDIRECT(ADDRESS(ROW(),COLUMN()+2)),3))</f>
        <v>0</v>
      </c>
      <c r="AS284" s="10">
        <f ca="1">INDIRECT(ADDRESS(INDIRECT(ADDRESS(ROW(),COLUMN()+2))-INDIRECT(ADDRESS(ROW(),COLUMN()+1)),4))</f>
        <v>0</v>
      </c>
      <c r="AT284" s="10">
        <f ca="1">INDIRECT(ADDRESS(ROW()-1,5))</f>
        <v>7</v>
      </c>
      <c r="AU284" s="10">
        <f>ROW()-1</f>
        <v>283</v>
      </c>
      <c r="AV284" s="10">
        <f ca="1">ROW()-INDIRECT(ADDRESS(ROW(),COLUMN()-2))</f>
        <v>277</v>
      </c>
      <c r="AW284" s="10" t="str">
        <f>ADDRESS(ROW()-1,COLUMN()-11)</f>
        <v>$AL$283</v>
      </c>
      <c r="AX284" s="10" t="str">
        <f ca="1">ADDRESS(ROW() -INDIRECT(ADDRESS(ROW(),COLUMN()-4)),COLUMN()-12)</f>
        <v>$AL$277</v>
      </c>
      <c r="AY284" s="10">
        <f ca="1">SUMIF(INDIRECT(INDIRECT(ADDRESS(ROW(),COLUMN()-1))&amp;":"&amp;INDIRECT(ADDRESS(ROW(),COLUMN()-2))),1,INDIRECT(INDIRECT(ADDRESS(ROW(),COLUMN()-1))&amp;":"&amp;INDIRECT(ADDRESS(ROW(),COLUMN()-2))))</f>
        <v>0</v>
      </c>
      <c r="AZ284" s="10" t="str">
        <f>ADDRESS(ROW()-1,COLUMN()-13)</f>
        <v>$AM$283</v>
      </c>
      <c r="BA284" s="10" t="str">
        <f ca="1">ADDRESS(ROW() -INDIRECT(ADDRESS(ROW(),COLUMN()-7)),COLUMN()-14)</f>
        <v>$AM$277</v>
      </c>
      <c r="BB284" s="10">
        <f ca="1">SUM(INDIRECT(INDIRECT(ADDRESS(ROW(),COLUMN()-1))&amp;":"&amp;INDIRECT(ADDRESS(ROW(),COLUMN()-2))))</f>
        <v>0</v>
      </c>
    </row>
    <row r="285" spans="1:54" x14ac:dyDescent="0.2">
      <c r="A285" s="8" t="s">
        <v>61</v>
      </c>
      <c r="B285" s="8" t="s">
        <v>65</v>
      </c>
      <c r="C285" s="8">
        <v>0</v>
      </c>
      <c r="D285" s="8">
        <v>0</v>
      </c>
      <c r="E285" s="8"/>
      <c r="G285" s="10"/>
      <c r="H285" s="10"/>
      <c r="I285" s="10"/>
      <c r="J285" s="10"/>
      <c r="K285" s="10"/>
      <c r="L285" s="10"/>
      <c r="M285" s="10"/>
      <c r="N285" s="10"/>
      <c r="O285" s="10"/>
      <c r="P285" s="10"/>
      <c r="Q285" s="10"/>
      <c r="R285" s="10"/>
      <c r="S285" s="10"/>
    </row>
    <row r="286" spans="1:54" hidden="1" x14ac:dyDescent="0.2">
      <c r="A286" s="8" t="s">
        <v>61</v>
      </c>
      <c r="B286" s="8" t="s">
        <v>65</v>
      </c>
      <c r="C286" s="8">
        <v>3</v>
      </c>
      <c r="D286" s="9" t="s">
        <v>30</v>
      </c>
      <c r="E286" s="8">
        <v>1</v>
      </c>
      <c r="F286">
        <f t="shared" ref="F286:F293" si="46">COUNTA(G286:AJ286)</f>
        <v>0</v>
      </c>
      <c r="G286" s="10"/>
      <c r="H286" s="10"/>
      <c r="I286" s="10"/>
      <c r="J286" s="10"/>
      <c r="K286" s="10"/>
      <c r="L286" s="10"/>
      <c r="M286" s="10"/>
      <c r="N286" s="10"/>
      <c r="O286" s="10"/>
      <c r="P286" s="10"/>
      <c r="Q286" s="10"/>
      <c r="R286" s="10"/>
      <c r="S286" s="10"/>
    </row>
    <row r="287" spans="1:54" hidden="1" x14ac:dyDescent="0.2">
      <c r="A287" s="8" t="s">
        <v>61</v>
      </c>
      <c r="B287" s="8" t="s">
        <v>65</v>
      </c>
      <c r="C287" s="8">
        <v>3</v>
      </c>
      <c r="D287" s="9" t="s">
        <v>30</v>
      </c>
      <c r="E287" s="8">
        <v>2</v>
      </c>
      <c r="F287">
        <f t="shared" si="46"/>
        <v>0</v>
      </c>
      <c r="G287" s="10"/>
      <c r="H287" s="10"/>
      <c r="I287" s="10"/>
      <c r="J287" s="10"/>
      <c r="K287" s="10"/>
      <c r="L287" s="10"/>
      <c r="M287" s="10"/>
      <c r="N287" s="10"/>
      <c r="O287" s="10"/>
      <c r="P287" s="10"/>
      <c r="Q287" s="10"/>
      <c r="R287" s="10"/>
      <c r="S287" s="10"/>
    </row>
    <row r="288" spans="1:54" hidden="1" x14ac:dyDescent="0.2">
      <c r="A288" s="8" t="s">
        <v>61</v>
      </c>
      <c r="B288" s="8" t="s">
        <v>65</v>
      </c>
      <c r="C288" s="8">
        <v>3</v>
      </c>
      <c r="D288" s="9" t="s">
        <v>30</v>
      </c>
      <c r="E288" s="8">
        <v>3</v>
      </c>
      <c r="F288">
        <f t="shared" si="46"/>
        <v>0</v>
      </c>
      <c r="G288" s="10"/>
      <c r="H288" s="10"/>
      <c r="I288" s="10"/>
      <c r="J288" s="10"/>
      <c r="K288" s="10"/>
      <c r="L288" s="10"/>
      <c r="M288" s="10"/>
      <c r="N288" s="10"/>
      <c r="O288" s="10"/>
      <c r="P288" s="10"/>
      <c r="Q288" s="10"/>
      <c r="R288" s="10"/>
      <c r="S288" s="10"/>
    </row>
    <row r="289" spans="1:54" hidden="1" x14ac:dyDescent="0.2">
      <c r="A289" s="8" t="s">
        <v>61</v>
      </c>
      <c r="B289" s="8" t="s">
        <v>65</v>
      </c>
      <c r="C289" s="8">
        <v>3</v>
      </c>
      <c r="D289" s="9" t="s">
        <v>31</v>
      </c>
      <c r="E289" s="8">
        <v>4</v>
      </c>
      <c r="F289">
        <f t="shared" si="46"/>
        <v>0</v>
      </c>
      <c r="G289" s="10"/>
      <c r="H289" s="10"/>
      <c r="I289" s="10"/>
      <c r="J289" s="10"/>
      <c r="K289" s="10"/>
      <c r="L289" s="10"/>
      <c r="M289" s="10"/>
      <c r="N289" s="10"/>
      <c r="O289" s="10"/>
      <c r="P289" s="10"/>
      <c r="Q289" s="10"/>
      <c r="R289" s="10"/>
      <c r="S289" s="10"/>
    </row>
    <row r="290" spans="1:54" hidden="1" x14ac:dyDescent="0.2">
      <c r="A290" s="8" t="s">
        <v>61</v>
      </c>
      <c r="B290" s="8" t="s">
        <v>65</v>
      </c>
      <c r="C290" s="8">
        <v>3</v>
      </c>
      <c r="D290" s="9" t="s">
        <v>29</v>
      </c>
      <c r="E290" s="8">
        <v>5</v>
      </c>
      <c r="F290">
        <f t="shared" si="46"/>
        <v>0</v>
      </c>
      <c r="G290" s="10"/>
      <c r="H290" s="10"/>
      <c r="I290" s="10"/>
      <c r="J290" s="10"/>
      <c r="K290" s="10"/>
      <c r="L290" s="10"/>
      <c r="M290" s="10"/>
      <c r="N290" s="10"/>
      <c r="O290" s="10"/>
      <c r="P290" s="10"/>
      <c r="Q290" s="10"/>
      <c r="R290" s="10"/>
      <c r="S290" s="10"/>
    </row>
    <row r="291" spans="1:54" hidden="1" x14ac:dyDescent="0.2">
      <c r="A291" s="8" t="s">
        <v>61</v>
      </c>
      <c r="B291" s="8" t="s">
        <v>65</v>
      </c>
      <c r="C291" s="8">
        <v>3</v>
      </c>
      <c r="D291" s="9" t="s">
        <v>29</v>
      </c>
      <c r="E291" s="8">
        <v>6</v>
      </c>
      <c r="F291">
        <f t="shared" si="46"/>
        <v>0</v>
      </c>
      <c r="G291" s="10"/>
      <c r="H291" s="10"/>
      <c r="I291" s="10"/>
      <c r="J291" s="10"/>
      <c r="K291" s="10"/>
      <c r="L291" s="10"/>
      <c r="M291" s="10"/>
      <c r="N291" s="10"/>
      <c r="O291" s="10"/>
      <c r="P291" s="10"/>
      <c r="Q291" s="10"/>
      <c r="R291" s="10"/>
      <c r="S291" s="10"/>
    </row>
    <row r="292" spans="1:54" hidden="1" x14ac:dyDescent="0.2">
      <c r="A292" s="8" t="s">
        <v>61</v>
      </c>
      <c r="B292" s="8" t="s">
        <v>65</v>
      </c>
      <c r="C292" s="8">
        <v>3</v>
      </c>
      <c r="D292" s="9" t="s">
        <v>31</v>
      </c>
      <c r="E292" s="8">
        <v>7</v>
      </c>
      <c r="F292">
        <f t="shared" si="46"/>
        <v>0</v>
      </c>
      <c r="G292" s="10"/>
      <c r="H292" s="10"/>
      <c r="I292" s="10"/>
      <c r="J292" s="10"/>
      <c r="K292" s="10"/>
      <c r="L292" s="10"/>
      <c r="M292" s="10"/>
      <c r="N292" s="10"/>
      <c r="O292" s="10"/>
      <c r="P292" s="10"/>
      <c r="Q292" s="10"/>
      <c r="R292" s="10"/>
      <c r="S292" s="10"/>
    </row>
    <row r="293" spans="1:54" hidden="1" x14ac:dyDescent="0.2">
      <c r="A293" s="8" t="s">
        <v>61</v>
      </c>
      <c r="B293" s="8" t="s">
        <v>65</v>
      </c>
      <c r="C293" s="8">
        <v>3</v>
      </c>
      <c r="D293" s="9" t="s">
        <v>31</v>
      </c>
      <c r="E293" s="8">
        <v>8</v>
      </c>
      <c r="F293">
        <f t="shared" si="46"/>
        <v>0</v>
      </c>
      <c r="G293" s="10"/>
      <c r="H293" s="10"/>
      <c r="I293" s="10"/>
      <c r="J293" s="10"/>
      <c r="K293" s="10"/>
      <c r="L293" s="10"/>
      <c r="M293" s="10"/>
      <c r="N293" s="10"/>
      <c r="O293" s="10"/>
      <c r="P293" s="10"/>
      <c r="Q293" s="10"/>
      <c r="R293" s="10"/>
      <c r="S293" s="10"/>
      <c r="AL293" s="10"/>
      <c r="AM293" s="10"/>
      <c r="AN293" s="10"/>
      <c r="AO293" s="10"/>
      <c r="AP293" s="10"/>
      <c r="AQ293" s="10"/>
      <c r="AR293" s="10"/>
      <c r="AS293" s="10"/>
      <c r="AT293" s="10"/>
      <c r="AU293" s="10">
        <f ca="1">SUMIF(INDIRECT(INDIRECT(ADDRESS(ROW(),COLUMN()+3))&amp;":"&amp;INDIRECT(ADDRESS(ROW(),COLUMN()+5))),"1",INDIRECT(INDIRECT(ADDRESS(ROW(),COLUMN()+3))&amp;":"&amp;INDIRECT(ADDRESS(ROW(),COLUMN()+5))))</f>
        <v>0</v>
      </c>
      <c r="AV293" s="10">
        <f ca="1">SUMIF(INDIRECT(INDIRECT(ADDRESS(ROW(),COLUMN()+2))&amp;":"&amp;INDIRECT(ADDRESS(ROW(),COLUMN()+4))),2,INDIRECT(INDIRECT(ADDRESS(ROW(),COLUMN()+2))&amp;":"&amp;INDIRECT(ADDRESS(ROW(),COLUMN()+4))))/2</f>
        <v>0</v>
      </c>
      <c r="AW293" s="10">
        <f ca="1">IF(INDIRECT(ADDRESS(ROW(),COLUMN()-2))=0,1, (INDIRECT(ADDRESS(ROW(),COLUMN()-2))-INDIRECT(ADDRESS(ROW()+1,COLUMN()+2)))/INDIRECT(ADDRESS(ROW(),COLUMN()-2)))</f>
        <v>1</v>
      </c>
      <c r="AX293" s="10" t="str">
        <f ca="1">ADDRESS(ROW()+1-INDIRECT(ADDRESS(ROW()+1,COLUMN()-4)),3)</f>
        <v>$C$286</v>
      </c>
      <c r="AY293" s="10"/>
      <c r="AZ293" s="10" t="str">
        <f>ADDRESS(ROW(),3)</f>
        <v>$C$293</v>
      </c>
      <c r="BA293" s="10">
        <f ca="1">IF( INDIRECT(ADDRESS(ROW(),COLUMN()-5))=0,1, (INDIRECT(ADDRESS(ROW(),COLUMN()-5))-INDIRECT(ADDRESS(ROW()+1,COLUMN()+1)))/INDIRECT(ADDRESS(ROW(),COLUMN()-5)))</f>
        <v>1</v>
      </c>
      <c r="BB293" s="10"/>
    </row>
    <row r="294" spans="1:54" x14ac:dyDescent="0.2">
      <c r="A294" s="8"/>
      <c r="B294" s="8"/>
      <c r="C294" s="8"/>
      <c r="D294" s="10"/>
      <c r="E294" s="8"/>
      <c r="G294" s="10"/>
      <c r="H294" s="10"/>
      <c r="I294" s="10"/>
      <c r="J294" s="10"/>
      <c r="K294" s="10"/>
      <c r="L294" s="10"/>
      <c r="M294" s="10"/>
      <c r="N294" s="10"/>
      <c r="O294" s="10"/>
      <c r="P294" s="10"/>
      <c r="Q294" s="10"/>
      <c r="R294" s="10"/>
      <c r="S294" s="10"/>
      <c r="AL294" s="10">
        <f ca="1">1-INDIRECT(ADDRESS(ROW()-1,COLUMN()+11))</f>
        <v>0</v>
      </c>
      <c r="AM294" s="10">
        <f ca="1">1-INDIRECT(ADDRESS(ROW()-1,COLUMN()+14))</f>
        <v>0</v>
      </c>
      <c r="AN294" s="10">
        <f ca="1">INDIRECT(ADDRESS(ROW()-1,COLUMN()+9))</f>
        <v>1</v>
      </c>
      <c r="AO294" s="10">
        <f ca="1">INDIRECT(ADDRESS(ROW()-1,COLUMN()+12))</f>
        <v>1</v>
      </c>
      <c r="AP294" s="10">
        <f ca="1">(1-INDIRECT(ADDRESS(ROW(),COLUMN()-2)))*INDIRECT(ADDRESS(ROW(),COLUMN()+2))</f>
        <v>0</v>
      </c>
      <c r="AQ294" s="10">
        <f ca="1">(1-INDIRECT(ADDRESS(ROW(),COLUMN()-2)))*INDIRECT(ADDRESS(ROW(),COLUMN()+2))</f>
        <v>0</v>
      </c>
      <c r="AR294" s="10">
        <f ca="1">INDIRECT(ADDRESS(INDIRECT(ADDRESS(ROW(),COLUMN()+3))-INDIRECT(ADDRESS(ROW(),COLUMN()+2)),3))</f>
        <v>0</v>
      </c>
      <c r="AS294" s="10">
        <f ca="1">INDIRECT(ADDRESS(INDIRECT(ADDRESS(ROW(),COLUMN()+2))-INDIRECT(ADDRESS(ROW(),COLUMN()+1)),4))</f>
        <v>0</v>
      </c>
      <c r="AT294" s="10">
        <f ca="1">INDIRECT(ADDRESS(ROW()-1,5))</f>
        <v>8</v>
      </c>
      <c r="AU294" s="10">
        <f>ROW()-1</f>
        <v>293</v>
      </c>
      <c r="AV294" s="10">
        <f ca="1">ROW()-INDIRECT(ADDRESS(ROW(),COLUMN()-2))</f>
        <v>286</v>
      </c>
      <c r="AW294" s="10" t="str">
        <f>ADDRESS(ROW()-1,COLUMN()-11)</f>
        <v>$AL$293</v>
      </c>
      <c r="AX294" s="10" t="str">
        <f ca="1">ADDRESS(ROW() -INDIRECT(ADDRESS(ROW(),COLUMN()-4)),COLUMN()-12)</f>
        <v>$AL$286</v>
      </c>
      <c r="AY294" s="10">
        <f ca="1">SUMIF(INDIRECT(INDIRECT(ADDRESS(ROW(),COLUMN()-1))&amp;":"&amp;INDIRECT(ADDRESS(ROW(),COLUMN()-2))),1,INDIRECT(INDIRECT(ADDRESS(ROW(),COLUMN()-1))&amp;":"&amp;INDIRECT(ADDRESS(ROW(),COLUMN()-2))))</f>
        <v>0</v>
      </c>
      <c r="AZ294" s="10" t="str">
        <f>ADDRESS(ROW()-1,COLUMN()-13)</f>
        <v>$AM$293</v>
      </c>
      <c r="BA294" s="10" t="str">
        <f ca="1">ADDRESS(ROW() -INDIRECT(ADDRESS(ROW(),COLUMN()-7)),COLUMN()-14)</f>
        <v>$AM$286</v>
      </c>
      <c r="BB294" s="10">
        <f ca="1">SUM(INDIRECT(INDIRECT(ADDRESS(ROW(),COLUMN()-1))&amp;":"&amp;INDIRECT(ADDRESS(ROW(),COLUMN()-2))))</f>
        <v>0</v>
      </c>
    </row>
    <row r="295" spans="1:54" x14ac:dyDescent="0.2">
      <c r="A295" s="8" t="s">
        <v>61</v>
      </c>
      <c r="B295" s="8" t="s">
        <v>66</v>
      </c>
      <c r="C295" s="8">
        <v>0</v>
      </c>
      <c r="D295" s="10">
        <v>0</v>
      </c>
      <c r="E295" s="8"/>
      <c r="G295" s="10"/>
      <c r="H295" s="10"/>
      <c r="I295" s="10"/>
      <c r="J295" s="10"/>
      <c r="K295" s="10"/>
      <c r="L295" s="10"/>
      <c r="M295" s="10"/>
      <c r="N295" s="10"/>
      <c r="O295" s="10"/>
      <c r="P295" s="10"/>
      <c r="Q295" s="10"/>
      <c r="R295" s="10"/>
      <c r="S295" s="10"/>
    </row>
    <row r="296" spans="1:54" hidden="1" x14ac:dyDescent="0.2">
      <c r="A296" s="8" t="s">
        <v>61</v>
      </c>
      <c r="B296" s="8" t="s">
        <v>66</v>
      </c>
      <c r="C296" s="8">
        <v>3</v>
      </c>
      <c r="D296" s="9" t="s">
        <v>31</v>
      </c>
      <c r="E296" s="8">
        <v>1</v>
      </c>
      <c r="F296">
        <f t="shared" ref="F296:F302" si="47">COUNTA(G296:AJ296)</f>
        <v>0</v>
      </c>
      <c r="G296" s="10"/>
      <c r="H296" s="10"/>
      <c r="I296" s="10"/>
      <c r="J296" s="10"/>
      <c r="K296" s="10"/>
      <c r="L296" s="10"/>
      <c r="M296" s="10"/>
      <c r="N296" s="10"/>
      <c r="O296" s="10"/>
      <c r="P296" s="10"/>
      <c r="Q296" s="10"/>
      <c r="R296" s="10"/>
      <c r="S296" s="10"/>
    </row>
    <row r="297" spans="1:54" hidden="1" x14ac:dyDescent="0.2">
      <c r="A297" s="8" t="s">
        <v>61</v>
      </c>
      <c r="B297" s="8" t="s">
        <v>66</v>
      </c>
      <c r="C297" s="8">
        <v>3</v>
      </c>
      <c r="D297" s="9" t="s">
        <v>31</v>
      </c>
      <c r="E297" s="8">
        <v>2</v>
      </c>
      <c r="F297">
        <f t="shared" si="47"/>
        <v>0</v>
      </c>
      <c r="G297" s="10"/>
      <c r="H297" s="10"/>
      <c r="I297" s="10"/>
      <c r="J297" s="10"/>
      <c r="K297" s="10"/>
      <c r="L297" s="10"/>
      <c r="M297" s="10"/>
      <c r="N297" s="10"/>
      <c r="O297" s="10"/>
      <c r="P297" s="10"/>
      <c r="Q297" s="10"/>
      <c r="R297" s="10"/>
      <c r="S297" s="10"/>
    </row>
    <row r="298" spans="1:54" hidden="1" x14ac:dyDescent="0.2">
      <c r="A298" s="8" t="s">
        <v>61</v>
      </c>
      <c r="B298" s="8" t="s">
        <v>66</v>
      </c>
      <c r="C298" s="8">
        <v>3</v>
      </c>
      <c r="D298" s="9" t="s">
        <v>30</v>
      </c>
      <c r="E298" s="8">
        <v>3</v>
      </c>
      <c r="F298">
        <f t="shared" si="47"/>
        <v>0</v>
      </c>
      <c r="G298" s="10"/>
      <c r="H298" s="10"/>
      <c r="I298" s="10"/>
      <c r="J298" s="10"/>
      <c r="K298" s="10"/>
      <c r="L298" s="10"/>
      <c r="M298" s="10"/>
      <c r="N298" s="10"/>
      <c r="O298" s="10"/>
      <c r="P298" s="10"/>
      <c r="Q298" s="10"/>
      <c r="R298" s="10"/>
      <c r="S298" s="10"/>
    </row>
    <row r="299" spans="1:54" hidden="1" x14ac:dyDescent="0.2">
      <c r="A299" s="8" t="s">
        <v>61</v>
      </c>
      <c r="B299" s="8" t="s">
        <v>66</v>
      </c>
      <c r="C299" s="8">
        <v>3</v>
      </c>
      <c r="D299" s="9" t="s">
        <v>31</v>
      </c>
      <c r="E299" s="8">
        <v>4</v>
      </c>
      <c r="F299">
        <f t="shared" si="47"/>
        <v>0</v>
      </c>
      <c r="G299" s="10"/>
      <c r="H299" s="10"/>
      <c r="I299" s="10"/>
      <c r="J299" s="10"/>
      <c r="K299" s="10"/>
      <c r="L299" s="10"/>
      <c r="M299" s="10"/>
      <c r="N299" s="10"/>
      <c r="O299" s="10"/>
      <c r="P299" s="10"/>
      <c r="Q299" s="10"/>
      <c r="R299" s="10"/>
      <c r="S299" s="10"/>
    </row>
    <row r="300" spans="1:54" hidden="1" x14ac:dyDescent="0.2">
      <c r="A300" s="8" t="s">
        <v>61</v>
      </c>
      <c r="B300" s="8" t="s">
        <v>66</v>
      </c>
      <c r="C300" s="8">
        <v>3</v>
      </c>
      <c r="D300" s="9" t="s">
        <v>31</v>
      </c>
      <c r="E300" s="8">
        <v>5</v>
      </c>
      <c r="F300">
        <f t="shared" si="47"/>
        <v>0</v>
      </c>
      <c r="G300" s="10"/>
      <c r="H300" s="10"/>
      <c r="I300" s="10"/>
      <c r="J300" s="10"/>
      <c r="K300" s="10"/>
      <c r="L300" s="10"/>
      <c r="M300" s="10"/>
      <c r="N300" s="10"/>
      <c r="O300" s="10"/>
      <c r="P300" s="10"/>
      <c r="Q300" s="10"/>
      <c r="R300" s="10"/>
      <c r="S300" s="10"/>
    </row>
    <row r="301" spans="1:54" hidden="1" x14ac:dyDescent="0.2">
      <c r="A301" s="8" t="s">
        <v>61</v>
      </c>
      <c r="B301" s="8" t="s">
        <v>66</v>
      </c>
      <c r="C301" s="8">
        <v>3</v>
      </c>
      <c r="D301" s="9" t="s">
        <v>29</v>
      </c>
      <c r="E301" s="8">
        <v>6</v>
      </c>
      <c r="F301">
        <f t="shared" si="47"/>
        <v>0</v>
      </c>
      <c r="G301" s="10"/>
      <c r="H301" s="10"/>
      <c r="I301" s="10"/>
      <c r="J301" s="10"/>
      <c r="K301" s="10"/>
      <c r="L301" s="10"/>
      <c r="M301" s="10"/>
      <c r="N301" s="10"/>
      <c r="O301" s="10"/>
      <c r="P301" s="10"/>
      <c r="Q301" s="10"/>
      <c r="R301" s="10"/>
      <c r="S301" s="10"/>
    </row>
    <row r="302" spans="1:54" hidden="1" x14ac:dyDescent="0.2">
      <c r="A302" s="8" t="s">
        <v>61</v>
      </c>
      <c r="B302" s="8" t="s">
        <v>66</v>
      </c>
      <c r="C302" s="8">
        <v>3</v>
      </c>
      <c r="D302" s="9" t="s">
        <v>31</v>
      </c>
      <c r="E302" s="8">
        <v>7</v>
      </c>
      <c r="F302">
        <f t="shared" si="47"/>
        <v>0</v>
      </c>
      <c r="G302" s="10"/>
      <c r="H302" s="10"/>
      <c r="I302" s="10"/>
      <c r="J302" s="10"/>
      <c r="K302" s="10"/>
      <c r="L302" s="10"/>
      <c r="M302" s="10"/>
      <c r="N302" s="10"/>
      <c r="O302" s="10"/>
      <c r="P302" s="10"/>
      <c r="Q302" s="10"/>
      <c r="R302" s="10"/>
      <c r="S302" s="10"/>
      <c r="AL302" s="10"/>
      <c r="AM302" s="10"/>
      <c r="AN302" s="10"/>
      <c r="AO302" s="10"/>
      <c r="AP302" s="10"/>
      <c r="AQ302" s="10"/>
      <c r="AR302" s="10"/>
      <c r="AS302" s="10"/>
      <c r="AT302" s="10"/>
      <c r="AU302" s="10">
        <f ca="1">SUMIF(INDIRECT(INDIRECT(ADDRESS(ROW(),COLUMN()+3))&amp;":"&amp;INDIRECT(ADDRESS(ROW(),COLUMN()+5))),"1",INDIRECT(INDIRECT(ADDRESS(ROW(),COLUMN()+3))&amp;":"&amp;INDIRECT(ADDRESS(ROW(),COLUMN()+5))))</f>
        <v>0</v>
      </c>
      <c r="AV302" s="10">
        <f ca="1">SUMIF(INDIRECT(INDIRECT(ADDRESS(ROW(),COLUMN()+2))&amp;":"&amp;INDIRECT(ADDRESS(ROW(),COLUMN()+4))),2,INDIRECT(INDIRECT(ADDRESS(ROW(),COLUMN()+2))&amp;":"&amp;INDIRECT(ADDRESS(ROW(),COLUMN()+4))))/2</f>
        <v>0</v>
      </c>
      <c r="AW302" s="10">
        <f ca="1">IF(INDIRECT(ADDRESS(ROW(),COLUMN()-2))=0,1, (INDIRECT(ADDRESS(ROW(),COLUMN()-2))-INDIRECT(ADDRESS(ROW()+1,COLUMN()+2)))/INDIRECT(ADDRESS(ROW(),COLUMN()-2)))</f>
        <v>1</v>
      </c>
      <c r="AX302" s="10" t="str">
        <f ca="1">ADDRESS(ROW()+1-INDIRECT(ADDRESS(ROW()+1,COLUMN()-4)),3)</f>
        <v>$C$296</v>
      </c>
      <c r="AY302" s="10"/>
      <c r="AZ302" s="10" t="str">
        <f>ADDRESS(ROW(),3)</f>
        <v>$C$302</v>
      </c>
      <c r="BA302" s="10">
        <f ca="1">IF( INDIRECT(ADDRESS(ROW(),COLUMN()-5))=0,1, (INDIRECT(ADDRESS(ROW(),COLUMN()-5))-INDIRECT(ADDRESS(ROW()+1,COLUMN()+1)))/INDIRECT(ADDRESS(ROW(),COLUMN()-5)))</f>
        <v>1</v>
      </c>
      <c r="BB302" s="10"/>
    </row>
    <row r="303" spans="1:54" x14ac:dyDescent="0.2">
      <c r="A303" s="8"/>
      <c r="B303" s="8"/>
      <c r="C303" s="8"/>
      <c r="D303" s="10"/>
      <c r="E303" s="8"/>
      <c r="G303" s="10"/>
      <c r="H303" s="10"/>
      <c r="I303" s="10"/>
      <c r="J303" s="10"/>
      <c r="K303" s="10"/>
      <c r="L303" s="10"/>
      <c r="M303" s="10"/>
      <c r="N303" s="10"/>
      <c r="O303" s="10"/>
      <c r="P303" s="10"/>
      <c r="Q303" s="10"/>
      <c r="R303" s="10"/>
      <c r="S303" s="10"/>
      <c r="AL303" s="10">
        <f ca="1">1-INDIRECT(ADDRESS(ROW()-1,COLUMN()+11))</f>
        <v>0</v>
      </c>
      <c r="AM303" s="10">
        <f ca="1">1-INDIRECT(ADDRESS(ROW()-1,COLUMN()+14))</f>
        <v>0</v>
      </c>
      <c r="AN303" s="10">
        <f ca="1">INDIRECT(ADDRESS(ROW()-1,COLUMN()+9))</f>
        <v>1</v>
      </c>
      <c r="AO303" s="10">
        <f ca="1">INDIRECT(ADDRESS(ROW()-1,COLUMN()+12))</f>
        <v>1</v>
      </c>
      <c r="AP303" s="10">
        <f ca="1">(1-INDIRECT(ADDRESS(ROW(),COLUMN()-2)))*INDIRECT(ADDRESS(ROW(),COLUMN()+2))</f>
        <v>0</v>
      </c>
      <c r="AQ303" s="10">
        <f ca="1">(1-INDIRECT(ADDRESS(ROW(),COLUMN()-2)))*INDIRECT(ADDRESS(ROW(),COLUMN()+2))</f>
        <v>0</v>
      </c>
      <c r="AR303" s="10">
        <f ca="1">INDIRECT(ADDRESS(INDIRECT(ADDRESS(ROW(),COLUMN()+3))-INDIRECT(ADDRESS(ROW(),COLUMN()+2)),3))</f>
        <v>0</v>
      </c>
      <c r="AS303" s="10">
        <f ca="1">INDIRECT(ADDRESS(INDIRECT(ADDRESS(ROW(),COLUMN()+2))-INDIRECT(ADDRESS(ROW(),COLUMN()+1)),4))</f>
        <v>0</v>
      </c>
      <c r="AT303" s="10">
        <f ca="1">INDIRECT(ADDRESS(ROW()-1,5))</f>
        <v>7</v>
      </c>
      <c r="AU303" s="10">
        <f>ROW()-1</f>
        <v>302</v>
      </c>
      <c r="AV303" s="10">
        <f ca="1">ROW()-INDIRECT(ADDRESS(ROW(),COLUMN()-2))</f>
        <v>296</v>
      </c>
      <c r="AW303" s="10" t="str">
        <f>ADDRESS(ROW()-1,COLUMN()-11)</f>
        <v>$AL$302</v>
      </c>
      <c r="AX303" s="10" t="str">
        <f ca="1">ADDRESS(ROW() -INDIRECT(ADDRESS(ROW(),COLUMN()-4)),COLUMN()-12)</f>
        <v>$AL$296</v>
      </c>
      <c r="AY303" s="10">
        <f ca="1">SUMIF(INDIRECT(INDIRECT(ADDRESS(ROW(),COLUMN()-1))&amp;":"&amp;INDIRECT(ADDRESS(ROW(),COLUMN()-2))),1,INDIRECT(INDIRECT(ADDRESS(ROW(),COLUMN()-1))&amp;":"&amp;INDIRECT(ADDRESS(ROW(),COLUMN()-2))))</f>
        <v>0</v>
      </c>
      <c r="AZ303" s="10" t="str">
        <f>ADDRESS(ROW()-1,COLUMN()-13)</f>
        <v>$AM$302</v>
      </c>
      <c r="BA303" s="10" t="str">
        <f ca="1">ADDRESS(ROW() -INDIRECT(ADDRESS(ROW(),COLUMN()-7)),COLUMN()-14)</f>
        <v>$AM$296</v>
      </c>
      <c r="BB303" s="10">
        <f ca="1">SUM(INDIRECT(INDIRECT(ADDRESS(ROW(),COLUMN()-1))&amp;":"&amp;INDIRECT(ADDRESS(ROW(),COLUMN()-2))))</f>
        <v>0</v>
      </c>
    </row>
    <row r="304" spans="1:54" x14ac:dyDescent="0.2">
      <c r="A304" s="8" t="s">
        <v>61</v>
      </c>
      <c r="B304" s="8" t="s">
        <v>67</v>
      </c>
      <c r="C304" s="8">
        <v>0</v>
      </c>
      <c r="D304" s="10">
        <v>0</v>
      </c>
      <c r="E304" s="8"/>
      <c r="G304" s="10"/>
      <c r="H304" s="10"/>
      <c r="I304" s="10"/>
      <c r="J304" s="10"/>
      <c r="K304" s="10"/>
      <c r="L304" s="10"/>
      <c r="M304" s="10"/>
      <c r="N304" s="10"/>
      <c r="O304" s="10"/>
      <c r="P304" s="10"/>
      <c r="Q304" s="10"/>
      <c r="R304" s="10"/>
      <c r="S304" s="10"/>
    </row>
    <row r="305" spans="1:54" hidden="1" x14ac:dyDescent="0.2">
      <c r="A305" s="8" t="s">
        <v>61</v>
      </c>
      <c r="B305" s="8" t="s">
        <v>67</v>
      </c>
      <c r="C305" s="8">
        <v>3</v>
      </c>
      <c r="D305" s="9" t="s">
        <v>29</v>
      </c>
      <c r="E305" s="8">
        <v>1</v>
      </c>
      <c r="F305">
        <f t="shared" ref="F305:F310" si="48">COUNTA(G305:AJ305)</f>
        <v>0</v>
      </c>
      <c r="G305" s="10"/>
      <c r="H305" s="10"/>
      <c r="I305" s="10"/>
      <c r="J305" s="10"/>
      <c r="K305" s="10"/>
      <c r="L305" s="10"/>
      <c r="M305" s="10"/>
      <c r="N305" s="10"/>
      <c r="O305" s="10"/>
      <c r="P305" s="10"/>
      <c r="Q305" s="10"/>
      <c r="R305" s="10"/>
      <c r="S305" s="10"/>
    </row>
    <row r="306" spans="1:54" hidden="1" x14ac:dyDescent="0.2">
      <c r="A306" s="8" t="s">
        <v>61</v>
      </c>
      <c r="B306" s="8" t="s">
        <v>67</v>
      </c>
      <c r="C306" s="8">
        <v>3</v>
      </c>
      <c r="D306" s="9" t="s">
        <v>30</v>
      </c>
      <c r="E306" s="8">
        <v>2</v>
      </c>
      <c r="F306">
        <f t="shared" si="48"/>
        <v>0</v>
      </c>
      <c r="G306" s="10"/>
      <c r="H306" s="10"/>
      <c r="I306" s="10"/>
      <c r="J306" s="10"/>
      <c r="K306" s="10"/>
      <c r="L306" s="10"/>
      <c r="M306" s="10"/>
      <c r="N306" s="10"/>
      <c r="O306" s="10"/>
      <c r="P306" s="10"/>
      <c r="Q306" s="10"/>
      <c r="R306" s="24"/>
      <c r="S306" s="10"/>
    </row>
    <row r="307" spans="1:54" hidden="1" x14ac:dyDescent="0.2">
      <c r="A307" s="8" t="s">
        <v>61</v>
      </c>
      <c r="B307" s="8" t="s">
        <v>67</v>
      </c>
      <c r="C307" s="8">
        <v>3</v>
      </c>
      <c r="D307" s="9" t="s">
        <v>30</v>
      </c>
      <c r="E307" s="8">
        <v>3</v>
      </c>
      <c r="F307">
        <f t="shared" si="48"/>
        <v>0</v>
      </c>
      <c r="G307" s="10"/>
      <c r="H307" s="10"/>
      <c r="I307" s="10"/>
      <c r="J307" s="10"/>
      <c r="K307" s="10"/>
      <c r="L307" s="10"/>
      <c r="M307" s="10"/>
      <c r="N307" s="10"/>
      <c r="O307" s="10"/>
      <c r="P307" s="10"/>
      <c r="Q307" s="10"/>
      <c r="R307" s="24"/>
      <c r="S307" s="10"/>
    </row>
    <row r="308" spans="1:54" hidden="1" x14ac:dyDescent="0.2">
      <c r="A308" s="8" t="s">
        <v>61</v>
      </c>
      <c r="B308" s="8" t="s">
        <v>67</v>
      </c>
      <c r="C308" s="8">
        <v>3</v>
      </c>
      <c r="D308" s="9" t="s">
        <v>30</v>
      </c>
      <c r="E308" s="8">
        <v>4</v>
      </c>
      <c r="F308">
        <f t="shared" si="48"/>
        <v>0</v>
      </c>
      <c r="G308" s="10"/>
      <c r="H308" s="10"/>
      <c r="I308" s="10"/>
      <c r="J308" s="10"/>
      <c r="K308" s="10"/>
      <c r="L308" s="10"/>
      <c r="M308" s="10"/>
      <c r="N308" s="10"/>
      <c r="O308" s="10"/>
      <c r="P308" s="10"/>
      <c r="Q308" s="10"/>
      <c r="R308" s="24"/>
      <c r="S308" s="10"/>
    </row>
    <row r="309" spans="1:54" hidden="1" x14ac:dyDescent="0.2">
      <c r="A309" s="8" t="s">
        <v>61</v>
      </c>
      <c r="B309" s="8" t="s">
        <v>67</v>
      </c>
      <c r="C309" s="8">
        <v>3</v>
      </c>
      <c r="D309" s="9" t="s">
        <v>30</v>
      </c>
      <c r="E309" s="8">
        <v>5</v>
      </c>
      <c r="F309">
        <f t="shared" si="48"/>
        <v>0</v>
      </c>
      <c r="G309" s="10"/>
      <c r="H309" s="10"/>
      <c r="I309" s="10"/>
      <c r="J309" s="10"/>
      <c r="K309" s="10"/>
      <c r="L309" s="10"/>
      <c r="M309" s="10"/>
      <c r="N309" s="10"/>
      <c r="O309" s="10"/>
      <c r="P309" s="10"/>
      <c r="Q309" s="10"/>
      <c r="R309" s="24"/>
      <c r="S309" s="10"/>
    </row>
    <row r="310" spans="1:54" hidden="1" x14ac:dyDescent="0.2">
      <c r="A310" s="8" t="s">
        <v>61</v>
      </c>
      <c r="B310" s="8" t="s">
        <v>67</v>
      </c>
      <c r="C310" s="8">
        <v>3</v>
      </c>
      <c r="D310" s="9" t="s">
        <v>29</v>
      </c>
      <c r="E310" s="8">
        <v>6</v>
      </c>
      <c r="F310">
        <f t="shared" si="48"/>
        <v>0</v>
      </c>
      <c r="G310" s="10"/>
      <c r="H310" s="10"/>
      <c r="I310" s="10"/>
      <c r="J310" s="10"/>
      <c r="K310" s="10"/>
      <c r="L310" s="10"/>
      <c r="M310" s="10"/>
      <c r="N310" s="10"/>
      <c r="O310" s="10"/>
      <c r="P310" s="10"/>
      <c r="Q310" s="10"/>
      <c r="R310" s="24"/>
      <c r="S310" s="10"/>
    </row>
    <row r="311" spans="1:54" x14ac:dyDescent="0.2">
      <c r="A311" s="8" t="s">
        <v>61</v>
      </c>
      <c r="B311" s="8"/>
      <c r="C311" s="8"/>
      <c r="D311" s="10"/>
      <c r="E311" s="8"/>
      <c r="G311" s="10"/>
      <c r="H311" s="10"/>
      <c r="I311" s="10"/>
      <c r="J311" s="10"/>
      <c r="K311" s="10"/>
      <c r="L311" s="10"/>
      <c r="M311" s="10"/>
      <c r="N311" s="10"/>
      <c r="O311" s="10"/>
      <c r="P311" s="10"/>
      <c r="Q311" s="10"/>
      <c r="R311" s="24"/>
      <c r="S311" s="10"/>
      <c r="AL311" s="10"/>
      <c r="AM311" s="10"/>
      <c r="AN311" s="10"/>
      <c r="AO311" s="10"/>
      <c r="AP311" s="10"/>
      <c r="AQ311" s="10"/>
      <c r="AR311" s="10"/>
      <c r="AS311" s="10"/>
      <c r="AT311" s="10"/>
      <c r="AU311" s="10">
        <f ca="1">SUMIF(INDIRECT(INDIRECT(ADDRESS(ROW(),COLUMN()+3))&amp;":"&amp;INDIRECT(ADDRESS(ROW(),COLUMN()+5))),"1",INDIRECT(INDIRECT(ADDRESS(ROW(),COLUMN()+3))&amp;":"&amp;INDIRECT(ADDRESS(ROW(),COLUMN()+5))))</f>
        <v>0</v>
      </c>
      <c r="AV311" s="10">
        <f ca="1">SUMIF(INDIRECT(INDIRECT(ADDRESS(ROW(),COLUMN()+2))&amp;":"&amp;INDIRECT(ADDRESS(ROW(),COLUMN()+4))),2,INDIRECT(INDIRECT(ADDRESS(ROW(),COLUMN()+2))&amp;":"&amp;INDIRECT(ADDRESS(ROW(),COLUMN()+4))))/2</f>
        <v>0</v>
      </c>
      <c r="AW311" s="10">
        <f ca="1">IF(INDIRECT(ADDRESS(ROW(),COLUMN()-2))=0,1, (INDIRECT(ADDRESS(ROW(),COLUMN()-2))-INDIRECT(ADDRESS(ROW()+1,COLUMN()+2)))/INDIRECT(ADDRESS(ROW(),COLUMN()-2)))</f>
        <v>1</v>
      </c>
      <c r="AX311" s="10" t="str">
        <f ca="1">ADDRESS(ROW()+1-INDIRECT(ADDRESS(ROW()+1,COLUMN()-4)),3)</f>
        <v>$C$312</v>
      </c>
      <c r="AY311" s="10"/>
      <c r="AZ311" s="10" t="str">
        <f>ADDRESS(ROW(),3)</f>
        <v>$C$311</v>
      </c>
      <c r="BA311" s="10">
        <f ca="1">IF( INDIRECT(ADDRESS(ROW(),COLUMN()-5))=0,1, (INDIRECT(ADDRESS(ROW(),COLUMN()-5))-INDIRECT(ADDRESS(ROW()+1,COLUMN()+1)))/INDIRECT(ADDRESS(ROW(),COLUMN()-5)))</f>
        <v>1</v>
      </c>
      <c r="BB311" s="10"/>
    </row>
    <row r="312" spans="1:54" x14ac:dyDescent="0.2">
      <c r="A312" s="8" t="s">
        <v>68</v>
      </c>
      <c r="B312" s="8" t="s">
        <v>69</v>
      </c>
      <c r="C312" s="8">
        <v>4</v>
      </c>
      <c r="D312" s="10">
        <v>0</v>
      </c>
      <c r="E312" s="8"/>
      <c r="G312" s="10"/>
      <c r="H312" s="10"/>
      <c r="I312" s="10"/>
      <c r="J312" s="10"/>
      <c r="K312" s="10"/>
      <c r="L312" s="10"/>
      <c r="M312" s="10"/>
      <c r="N312" s="10"/>
      <c r="O312" s="10"/>
      <c r="P312" s="10"/>
      <c r="Q312" s="10"/>
      <c r="R312" s="24"/>
      <c r="S312" s="10"/>
      <c r="AL312" s="10">
        <f ca="1">1-INDIRECT(ADDRESS(ROW()-1,COLUMN()+11))</f>
        <v>0</v>
      </c>
      <c r="AM312" s="10">
        <f ca="1">1-INDIRECT(ADDRESS(ROW()-1,COLUMN()+14))</f>
        <v>0</v>
      </c>
      <c r="AN312" s="10">
        <f ca="1">INDIRECT(ADDRESS(ROW()-1,COLUMN()+9))</f>
        <v>1</v>
      </c>
      <c r="AO312" s="10">
        <f ca="1">INDIRECT(ADDRESS(ROW()-1,COLUMN()+12))</f>
        <v>1</v>
      </c>
      <c r="AP312" s="10">
        <f ca="1">(1-INDIRECT(ADDRESS(ROW(),COLUMN()-2)))*INDIRECT(ADDRESS(ROW(),COLUMN()+2))</f>
        <v>0</v>
      </c>
      <c r="AQ312" s="10">
        <f ca="1">(1-INDIRECT(ADDRESS(ROW(),COLUMN()-2)))*INDIRECT(ADDRESS(ROW(),COLUMN()+2))</f>
        <v>0</v>
      </c>
      <c r="AR312" s="10">
        <f ca="1">INDIRECT(ADDRESS(INDIRECT(ADDRESS(ROW(),COLUMN()+3))-INDIRECT(ADDRESS(ROW(),COLUMN()+2)),3))</f>
        <v>0</v>
      </c>
      <c r="AS312" s="10">
        <f ca="1">INDIRECT(ADDRESS(INDIRECT(ADDRESS(ROW(),COLUMN()+2))-INDIRECT(ADDRESS(ROW(),COLUMN()+1)),4))</f>
        <v>0</v>
      </c>
      <c r="AT312" s="10">
        <f ca="1">INDIRECT(ADDRESS(ROW()-1,5))</f>
        <v>0</v>
      </c>
      <c r="AU312" s="10">
        <f>ROW()-1</f>
        <v>311</v>
      </c>
      <c r="AV312" s="10">
        <f ca="1">ROW()-INDIRECT(ADDRESS(ROW(),COLUMN()-2))</f>
        <v>312</v>
      </c>
      <c r="AW312" s="10" t="str">
        <f>ADDRESS(ROW()-1,COLUMN()-11)</f>
        <v>$AL$311</v>
      </c>
      <c r="AX312" s="10" t="str">
        <f ca="1">ADDRESS(ROW() -INDIRECT(ADDRESS(ROW(),COLUMN()-4)),COLUMN()-12)</f>
        <v>$AL$312</v>
      </c>
      <c r="AY312" s="10">
        <f ca="1">SUMIF(INDIRECT(INDIRECT(ADDRESS(ROW(),COLUMN()-1))&amp;":"&amp;INDIRECT(ADDRESS(ROW(),COLUMN()-2))),1,INDIRECT(INDIRECT(ADDRESS(ROW(),COLUMN()-1))&amp;":"&amp;INDIRECT(ADDRESS(ROW(),COLUMN()-2))))</f>
        <v>0</v>
      </c>
      <c r="AZ312" s="10" t="str">
        <f>ADDRESS(ROW()-1,COLUMN()-13)</f>
        <v>$AM$311</v>
      </c>
      <c r="BA312" s="10" t="str">
        <f ca="1">ADDRESS(ROW() -INDIRECT(ADDRESS(ROW(),COLUMN()-7)),COLUMN()-14)</f>
        <v>$AM$312</v>
      </c>
      <c r="BB312" s="10">
        <f ca="1">SUM(INDIRECT(INDIRECT(ADDRESS(ROW(),COLUMN()-1))&amp;":"&amp;INDIRECT(ADDRESS(ROW(),COLUMN()-2))))</f>
        <v>0</v>
      </c>
    </row>
    <row r="313" spans="1:54" x14ac:dyDescent="0.2">
      <c r="A313" s="8" t="s">
        <v>68</v>
      </c>
      <c r="B313" s="8" t="s">
        <v>69</v>
      </c>
      <c r="C313" s="8">
        <v>1</v>
      </c>
      <c r="D313" s="9" t="s">
        <v>29</v>
      </c>
      <c r="E313" s="8">
        <v>1</v>
      </c>
      <c r="F313">
        <f>COUNTA(G313:AJ313)</f>
        <v>0</v>
      </c>
      <c r="G313" s="10"/>
      <c r="H313" s="10"/>
      <c r="I313" s="10"/>
      <c r="J313" s="10"/>
      <c r="K313" s="10"/>
      <c r="L313" s="10"/>
      <c r="M313" s="10"/>
      <c r="N313" s="10"/>
      <c r="O313" s="10"/>
      <c r="P313" s="10"/>
      <c r="Q313" s="10"/>
      <c r="R313" s="24"/>
      <c r="S313" s="10"/>
      <c r="AL313" s="10">
        <f t="shared" ref="AL313:AL317" si="49">IF(COUNTA(G313:AJ313)=0,1,0)</f>
        <v>1</v>
      </c>
      <c r="AW313" s="10">
        <f ca="1">SUM(AP250:AP312)</f>
        <v>2</v>
      </c>
      <c r="AX313" s="10">
        <f t="shared" ref="AX313" ca="1" si="50">SUM(AQ250:AQ312)</f>
        <v>1</v>
      </c>
    </row>
    <row r="314" spans="1:54" x14ac:dyDescent="0.2">
      <c r="A314" s="8" t="s">
        <v>68</v>
      </c>
      <c r="B314" s="8" t="s">
        <v>69</v>
      </c>
      <c r="C314" s="8">
        <v>1</v>
      </c>
      <c r="D314" s="9" t="s">
        <v>29</v>
      </c>
      <c r="E314" s="8">
        <v>2</v>
      </c>
      <c r="F314">
        <f>COUNTA(G314:AJ314)</f>
        <v>0</v>
      </c>
      <c r="G314" s="10"/>
      <c r="H314" s="10"/>
      <c r="I314" s="10"/>
      <c r="J314" s="10"/>
      <c r="K314" s="10"/>
      <c r="L314" s="10"/>
      <c r="M314" s="10"/>
      <c r="N314" s="10"/>
      <c r="O314" s="10"/>
      <c r="P314" s="10"/>
      <c r="Q314" s="10"/>
      <c r="R314" s="24"/>
      <c r="S314" s="10"/>
      <c r="AL314" s="10">
        <f t="shared" si="49"/>
        <v>1</v>
      </c>
    </row>
    <row r="315" spans="1:54" x14ac:dyDescent="0.2">
      <c r="A315" s="8" t="s">
        <v>68</v>
      </c>
      <c r="B315" s="8" t="s">
        <v>69</v>
      </c>
      <c r="C315" s="8">
        <v>1</v>
      </c>
      <c r="D315" s="9" t="s">
        <v>31</v>
      </c>
      <c r="E315" s="8">
        <v>3</v>
      </c>
      <c r="F315">
        <f>COUNTA(G315:AJ315)</f>
        <v>0</v>
      </c>
      <c r="G315" s="10"/>
      <c r="H315" s="10"/>
      <c r="I315" s="10"/>
      <c r="J315" s="10"/>
      <c r="K315" s="10"/>
      <c r="L315" s="10"/>
      <c r="M315" s="10"/>
      <c r="N315" s="10"/>
      <c r="O315" s="10"/>
      <c r="P315" s="10"/>
      <c r="Q315" s="10"/>
      <c r="R315" s="24"/>
      <c r="S315" s="10"/>
      <c r="AL315" s="10">
        <f t="shared" si="49"/>
        <v>1</v>
      </c>
    </row>
    <row r="316" spans="1:54" x14ac:dyDescent="0.2">
      <c r="A316" s="8" t="s">
        <v>68</v>
      </c>
      <c r="B316" s="8" t="s">
        <v>69</v>
      </c>
      <c r="C316" s="8">
        <v>1</v>
      </c>
      <c r="D316" s="9" t="s">
        <v>31</v>
      </c>
      <c r="E316" s="8">
        <v>4</v>
      </c>
      <c r="F316">
        <f>COUNTA(G316:AJ316)</f>
        <v>0</v>
      </c>
      <c r="G316" s="10"/>
      <c r="H316" s="10"/>
      <c r="I316" s="10"/>
      <c r="J316" s="10"/>
      <c r="K316" s="10"/>
      <c r="L316" s="10"/>
      <c r="M316" s="10"/>
      <c r="N316" s="10"/>
      <c r="O316" s="10"/>
      <c r="P316" s="10"/>
      <c r="Q316" s="10"/>
      <c r="R316" s="24"/>
      <c r="S316" s="10"/>
      <c r="AL316" s="10">
        <f t="shared" si="49"/>
        <v>1</v>
      </c>
    </row>
    <row r="317" spans="1:54" x14ac:dyDescent="0.2">
      <c r="A317" s="8" t="s">
        <v>68</v>
      </c>
      <c r="B317" s="8" t="s">
        <v>69</v>
      </c>
      <c r="C317" s="8">
        <v>1</v>
      </c>
      <c r="D317" s="9" t="s">
        <v>30</v>
      </c>
      <c r="E317" s="8">
        <v>5</v>
      </c>
      <c r="F317">
        <f>COUNTA(G317:AJ317)</f>
        <v>0</v>
      </c>
      <c r="G317" s="10"/>
      <c r="H317" s="10"/>
      <c r="I317" s="10"/>
      <c r="J317" s="10"/>
      <c r="K317" s="10"/>
      <c r="L317" s="10"/>
      <c r="M317" s="10"/>
      <c r="N317" s="10"/>
      <c r="O317" s="10"/>
      <c r="P317" s="10"/>
      <c r="Q317" s="10"/>
      <c r="R317" s="24"/>
      <c r="S317" s="10"/>
      <c r="AL317" s="10">
        <f t="shared" si="49"/>
        <v>1</v>
      </c>
      <c r="AM317" s="10"/>
      <c r="AN317" s="10"/>
      <c r="AO317" s="10"/>
      <c r="AP317" s="10"/>
      <c r="AQ317" s="10"/>
      <c r="AR317" s="10"/>
      <c r="AS317" s="10"/>
      <c r="AT317" s="10"/>
      <c r="AU317" s="10">
        <f ca="1">SUMIF(INDIRECT(INDIRECT(ADDRESS(ROW(),COLUMN()+3))&amp;":"&amp;INDIRECT(ADDRESS(ROW(),COLUMN()+5))),"1",INDIRECT(INDIRECT(ADDRESS(ROW(),COLUMN()+3))&amp;":"&amp;INDIRECT(ADDRESS(ROW(),COLUMN()+5))))</f>
        <v>5</v>
      </c>
      <c r="AV317" s="10">
        <f ca="1">SUMIF(INDIRECT(INDIRECT(ADDRESS(ROW(),COLUMN()+2))&amp;":"&amp;INDIRECT(ADDRESS(ROW(),COLUMN()+4))),2,INDIRECT(INDIRECT(ADDRESS(ROW(),COLUMN()+2))&amp;":"&amp;INDIRECT(ADDRESS(ROW(),COLUMN()+4))))/2</f>
        <v>0</v>
      </c>
      <c r="AW317" s="10">
        <f ca="1">IF(INDIRECT(ADDRESS(ROW(),COLUMN()-2))=0,1, (INDIRECT(ADDRESS(ROW(),COLUMN()-2))-INDIRECT(ADDRESS(ROW()+1,COLUMN()+2)))/INDIRECT(ADDRESS(ROW(),COLUMN()-2)))</f>
        <v>0</v>
      </c>
      <c r="AX317" s="10" t="str">
        <f ca="1">ADDRESS(ROW()+1-INDIRECT(ADDRESS(ROW()+1,COLUMN()-4)),3)</f>
        <v>$C$313</v>
      </c>
      <c r="AY317" s="10"/>
      <c r="AZ317" s="10" t="str">
        <f>ADDRESS(ROW(),3)</f>
        <v>$C$317</v>
      </c>
      <c r="BA317" s="10">
        <f ca="1">IF( INDIRECT(ADDRESS(ROW(),COLUMN()-5))=0,1, (INDIRECT(ADDRESS(ROW(),COLUMN()-5))-INDIRECT(ADDRESS(ROW()+1,COLUMN()+1)))/INDIRECT(ADDRESS(ROW(),COLUMN()-5)))</f>
        <v>1</v>
      </c>
      <c r="BB317" s="10"/>
    </row>
    <row r="318" spans="1:54" x14ac:dyDescent="0.2">
      <c r="A318" s="8"/>
      <c r="B318" s="8"/>
      <c r="C318" s="8"/>
      <c r="D318" s="8"/>
      <c r="E318" s="8"/>
      <c r="G318" s="10"/>
      <c r="H318" s="10"/>
      <c r="I318" s="10"/>
      <c r="J318" s="10"/>
      <c r="K318" s="10"/>
      <c r="L318" s="10"/>
      <c r="M318" s="10"/>
      <c r="N318" s="10"/>
      <c r="O318" s="10"/>
      <c r="P318" s="10"/>
      <c r="Q318" s="10"/>
      <c r="R318" s="24"/>
      <c r="S318" s="10"/>
      <c r="AL318" s="10">
        <f ca="1">1-INDIRECT(ADDRESS(ROW()-1,COLUMN()+11))</f>
        <v>1</v>
      </c>
      <c r="AM318" s="10">
        <f ca="1">1-INDIRECT(ADDRESS(ROW()-1,COLUMN()+14))</f>
        <v>0</v>
      </c>
      <c r="AN318" s="10">
        <f ca="1">INDIRECT(ADDRESS(ROW()-1,COLUMN()+9))</f>
        <v>0</v>
      </c>
      <c r="AO318" s="10">
        <f ca="1">INDIRECT(ADDRESS(ROW()-1,COLUMN()+12))</f>
        <v>1</v>
      </c>
      <c r="AP318" s="10">
        <f ca="1">(1-INDIRECT(ADDRESS(ROW(),COLUMN()-2)))*INDIRECT(ADDRESS(ROW(),COLUMN()+2))</f>
        <v>4</v>
      </c>
      <c r="AQ318" s="10">
        <f ca="1">(1-INDIRECT(ADDRESS(ROW(),COLUMN()-2)))*INDIRECT(ADDRESS(ROW(),COLUMN()+2))</f>
        <v>0</v>
      </c>
      <c r="AR318" s="10">
        <f ca="1">INDIRECT(ADDRESS(INDIRECT(ADDRESS(ROW(),COLUMN()+3))-INDIRECT(ADDRESS(ROW(),COLUMN()+2)),3))</f>
        <v>4</v>
      </c>
      <c r="AS318" s="10">
        <f ca="1">INDIRECT(ADDRESS(INDIRECT(ADDRESS(ROW(),COLUMN()+2))-INDIRECT(ADDRESS(ROW(),COLUMN()+1)),4))</f>
        <v>0</v>
      </c>
      <c r="AT318" s="10">
        <f ca="1">INDIRECT(ADDRESS(ROW()-1,5))</f>
        <v>5</v>
      </c>
      <c r="AU318" s="10">
        <f>ROW()-1</f>
        <v>317</v>
      </c>
      <c r="AV318" s="10">
        <f ca="1">ROW()-INDIRECT(ADDRESS(ROW(),COLUMN()-2))</f>
        <v>313</v>
      </c>
      <c r="AW318" s="10" t="str">
        <f>ADDRESS(ROW()-1,COLUMN()-11)</f>
        <v>$AL$317</v>
      </c>
      <c r="AX318" s="10" t="str">
        <f ca="1">ADDRESS(ROW() -INDIRECT(ADDRESS(ROW(),COLUMN()-4)),COLUMN()-12)</f>
        <v>$AL$313</v>
      </c>
      <c r="AY318" s="10">
        <f ca="1">SUMIF(INDIRECT(INDIRECT(ADDRESS(ROW(),COLUMN()-1))&amp;":"&amp;INDIRECT(ADDRESS(ROW(),COLUMN()-2))),1,INDIRECT(INDIRECT(ADDRESS(ROW(),COLUMN()-1))&amp;":"&amp;INDIRECT(ADDRESS(ROW(),COLUMN()-2))))</f>
        <v>5</v>
      </c>
      <c r="AZ318" s="10" t="str">
        <f>ADDRESS(ROW()-1,COLUMN()-13)</f>
        <v>$AM$317</v>
      </c>
      <c r="BA318" s="10" t="str">
        <f ca="1">ADDRESS(ROW() -INDIRECT(ADDRESS(ROW(),COLUMN()-7)),COLUMN()-14)</f>
        <v>$AM$313</v>
      </c>
      <c r="BB318" s="10">
        <f ca="1">SUM(INDIRECT(INDIRECT(ADDRESS(ROW(),COLUMN()-1))&amp;":"&amp;INDIRECT(ADDRESS(ROW(),COLUMN()-2))))</f>
        <v>0</v>
      </c>
    </row>
    <row r="319" spans="1:54" x14ac:dyDescent="0.2">
      <c r="A319" s="8" t="s">
        <v>68</v>
      </c>
      <c r="B319" s="8" t="s">
        <v>70</v>
      </c>
      <c r="C319" s="8">
        <v>0</v>
      </c>
      <c r="D319" s="8">
        <v>4</v>
      </c>
      <c r="E319" s="8"/>
      <c r="G319" s="10"/>
      <c r="H319" s="10"/>
      <c r="I319" s="10"/>
      <c r="J319" s="10"/>
      <c r="K319" s="10"/>
      <c r="L319" s="10"/>
      <c r="M319" s="10"/>
      <c r="N319" s="10"/>
      <c r="O319" s="10"/>
      <c r="P319" s="10"/>
      <c r="Q319" s="10"/>
      <c r="R319" s="24"/>
      <c r="S319" s="10"/>
    </row>
    <row r="320" spans="1:54" x14ac:dyDescent="0.2">
      <c r="A320" s="8" t="s">
        <v>68</v>
      </c>
      <c r="B320" s="8" t="s">
        <v>70</v>
      </c>
      <c r="C320" s="8">
        <v>2</v>
      </c>
      <c r="D320" s="9" t="s">
        <v>30</v>
      </c>
      <c r="E320" s="8">
        <v>1</v>
      </c>
      <c r="F320">
        <f>COUNTA(G320:AJ320)</f>
        <v>0</v>
      </c>
      <c r="G320" s="10"/>
      <c r="H320" s="10"/>
      <c r="I320" s="10"/>
      <c r="J320" s="10"/>
      <c r="K320" s="10"/>
      <c r="L320" s="10"/>
      <c r="M320" s="10"/>
      <c r="N320" s="10"/>
      <c r="O320" s="10"/>
      <c r="P320" s="10"/>
      <c r="Q320" s="10"/>
      <c r="R320" s="24"/>
      <c r="S320" s="10"/>
      <c r="AM320" s="30">
        <f t="shared" ref="AM320:AM323" si="51">IF(COUNTA(I320:AJ320)=0,1,0)</f>
        <v>1</v>
      </c>
    </row>
    <row r="321" spans="1:54" x14ac:dyDescent="0.2">
      <c r="A321" s="8" t="s">
        <v>68</v>
      </c>
      <c r="B321" s="8" t="s">
        <v>70</v>
      </c>
      <c r="C321" s="8">
        <v>2</v>
      </c>
      <c r="D321" s="9" t="s">
        <v>31</v>
      </c>
      <c r="E321" s="8">
        <v>2</v>
      </c>
      <c r="F321">
        <f>COUNTA(G321:AJ321)</f>
        <v>0</v>
      </c>
      <c r="G321" s="10"/>
      <c r="H321" s="10"/>
      <c r="I321" s="10"/>
      <c r="J321" s="10"/>
      <c r="K321" s="10"/>
      <c r="L321" s="10"/>
      <c r="M321" s="10"/>
      <c r="N321" s="10"/>
      <c r="O321" s="10"/>
      <c r="P321" s="10"/>
      <c r="Q321" s="10"/>
      <c r="R321" s="24"/>
      <c r="S321" s="10"/>
      <c r="AM321" s="30">
        <f t="shared" si="51"/>
        <v>1</v>
      </c>
    </row>
    <row r="322" spans="1:54" x14ac:dyDescent="0.2">
      <c r="A322" s="8" t="s">
        <v>68</v>
      </c>
      <c r="B322" s="8" t="s">
        <v>70</v>
      </c>
      <c r="C322" s="8">
        <v>2</v>
      </c>
      <c r="D322" s="9" t="s">
        <v>31</v>
      </c>
      <c r="E322" s="8">
        <v>3</v>
      </c>
      <c r="F322">
        <f>COUNTA(G322:AJ322)</f>
        <v>0</v>
      </c>
      <c r="G322" s="10"/>
      <c r="H322" s="10"/>
      <c r="I322" s="10"/>
      <c r="J322" s="10"/>
      <c r="K322" s="10"/>
      <c r="L322" s="10"/>
      <c r="M322" s="10"/>
      <c r="N322" s="10"/>
      <c r="O322" s="10"/>
      <c r="P322" s="10"/>
      <c r="Q322" s="10"/>
      <c r="R322" s="24"/>
      <c r="S322" s="10"/>
      <c r="AM322" s="30">
        <f t="shared" si="51"/>
        <v>1</v>
      </c>
    </row>
    <row r="323" spans="1:54" x14ac:dyDescent="0.2">
      <c r="A323" s="8" t="s">
        <v>68</v>
      </c>
      <c r="B323" s="8" t="s">
        <v>70</v>
      </c>
      <c r="C323" s="8">
        <v>2</v>
      </c>
      <c r="D323" s="9" t="s">
        <v>29</v>
      </c>
      <c r="E323" s="8">
        <v>4</v>
      </c>
      <c r="F323">
        <f>COUNTA(G323:AJ323)</f>
        <v>0</v>
      </c>
      <c r="G323" s="10"/>
      <c r="H323" s="10"/>
      <c r="I323" s="10"/>
      <c r="J323" s="10"/>
      <c r="K323" s="10"/>
      <c r="L323" s="10"/>
      <c r="M323" s="10"/>
      <c r="N323" s="10"/>
      <c r="O323" s="10"/>
      <c r="P323" s="10"/>
      <c r="Q323" s="10"/>
      <c r="R323" s="24"/>
      <c r="S323" s="10"/>
      <c r="AL323" s="10"/>
      <c r="AM323" s="30">
        <f t="shared" si="51"/>
        <v>1</v>
      </c>
      <c r="AN323" s="10"/>
      <c r="AO323" s="10"/>
      <c r="AP323" s="10"/>
      <c r="AQ323" s="10"/>
      <c r="AR323" s="10"/>
      <c r="AS323" s="10"/>
      <c r="AT323" s="10"/>
      <c r="AU323" s="10">
        <f ca="1">SUMIF(INDIRECT(INDIRECT(ADDRESS(ROW(),COLUMN()+3))&amp;":"&amp;INDIRECT(ADDRESS(ROW(),COLUMN()+5))),"1",INDIRECT(INDIRECT(ADDRESS(ROW(),COLUMN()+3))&amp;":"&amp;INDIRECT(ADDRESS(ROW(),COLUMN()+5))))</f>
        <v>0</v>
      </c>
      <c r="AV323" s="10">
        <f ca="1">SUMIF(INDIRECT(INDIRECT(ADDRESS(ROW(),COLUMN()+2))&amp;":"&amp;INDIRECT(ADDRESS(ROW(),COLUMN()+4))),2,INDIRECT(INDIRECT(ADDRESS(ROW(),COLUMN()+2))&amp;":"&amp;INDIRECT(ADDRESS(ROW(),COLUMN()+4))))/2</f>
        <v>4</v>
      </c>
      <c r="AW323" s="10">
        <f ca="1">IF(INDIRECT(ADDRESS(ROW(),COLUMN()-2))=0,1, (INDIRECT(ADDRESS(ROW(),COLUMN()-2))-INDIRECT(ADDRESS(ROW()+1,COLUMN()+2)))/INDIRECT(ADDRESS(ROW(),COLUMN()-2)))</f>
        <v>1</v>
      </c>
      <c r="AX323" s="10" t="str">
        <f ca="1">ADDRESS(ROW()+1-INDIRECT(ADDRESS(ROW()+1,COLUMN()-4)),3)</f>
        <v>$C$320</v>
      </c>
      <c r="AY323" s="10"/>
      <c r="AZ323" s="10" t="str">
        <f>ADDRESS(ROW(),3)</f>
        <v>$C$323</v>
      </c>
      <c r="BA323" s="10">
        <f ca="1">IF( INDIRECT(ADDRESS(ROW(),COLUMN()-5))=0,1, (INDIRECT(ADDRESS(ROW(),COLUMN()-5))-INDIRECT(ADDRESS(ROW()+1,COLUMN()+1)))/INDIRECT(ADDRESS(ROW(),COLUMN()-5)))</f>
        <v>0</v>
      </c>
      <c r="BB323" s="10"/>
    </row>
    <row r="324" spans="1:54" x14ac:dyDescent="0.2">
      <c r="A324" s="8"/>
      <c r="B324" s="8"/>
      <c r="C324" s="8"/>
      <c r="D324" s="8"/>
      <c r="E324" s="8"/>
      <c r="G324" s="10"/>
      <c r="H324" s="10"/>
      <c r="I324" s="10"/>
      <c r="J324" s="10"/>
      <c r="K324" s="10"/>
      <c r="L324" s="10"/>
      <c r="M324" s="10"/>
      <c r="N324" s="10"/>
      <c r="O324" s="10"/>
      <c r="P324" s="10"/>
      <c r="Q324" s="10"/>
      <c r="R324" s="24"/>
      <c r="S324" s="10"/>
      <c r="AL324" s="10">
        <f ca="1">1-INDIRECT(ADDRESS(ROW()-1,COLUMN()+11))</f>
        <v>0</v>
      </c>
      <c r="AM324" s="10">
        <f ca="1">1-INDIRECT(ADDRESS(ROW()-1,COLUMN()+14))</f>
        <v>1</v>
      </c>
      <c r="AN324" s="10">
        <f ca="1">INDIRECT(ADDRESS(ROW()-1,COLUMN()+9))</f>
        <v>1</v>
      </c>
      <c r="AO324" s="10">
        <f ca="1">INDIRECT(ADDRESS(ROW()-1,COLUMN()+12))</f>
        <v>0</v>
      </c>
      <c r="AP324" s="10">
        <f ca="1">(1-INDIRECT(ADDRESS(ROW(),COLUMN()-2)))*INDIRECT(ADDRESS(ROW(),COLUMN()+2))</f>
        <v>0</v>
      </c>
      <c r="AQ324" s="10">
        <f ca="1">(1-INDIRECT(ADDRESS(ROW(),COLUMN()-2)))*INDIRECT(ADDRESS(ROW(),COLUMN()+2))</f>
        <v>4</v>
      </c>
      <c r="AR324" s="10">
        <f ca="1">INDIRECT(ADDRESS(INDIRECT(ADDRESS(ROW(),COLUMN()+3))-INDIRECT(ADDRESS(ROW(),COLUMN()+2)),3))</f>
        <v>0</v>
      </c>
      <c r="AS324" s="10">
        <f ca="1">INDIRECT(ADDRESS(INDIRECT(ADDRESS(ROW(),COLUMN()+2))-INDIRECT(ADDRESS(ROW(),COLUMN()+1)),4))</f>
        <v>4</v>
      </c>
      <c r="AT324" s="10">
        <f ca="1">INDIRECT(ADDRESS(ROW()-1,5))</f>
        <v>4</v>
      </c>
      <c r="AU324" s="10">
        <f>ROW()-1</f>
        <v>323</v>
      </c>
      <c r="AV324" s="10">
        <f ca="1">ROW()-INDIRECT(ADDRESS(ROW(),COLUMN()-2))</f>
        <v>320</v>
      </c>
      <c r="AW324" s="10" t="str">
        <f>ADDRESS(ROW()-1,COLUMN()-11)</f>
        <v>$AL$323</v>
      </c>
      <c r="AX324" s="10" t="str">
        <f ca="1">ADDRESS(ROW() -INDIRECT(ADDRESS(ROW(),COLUMN()-4)),COLUMN()-12)</f>
        <v>$AL$320</v>
      </c>
      <c r="AY324" s="10">
        <f ca="1">SUMIF(INDIRECT(INDIRECT(ADDRESS(ROW(),COLUMN()-1))&amp;":"&amp;INDIRECT(ADDRESS(ROW(),COLUMN()-2))),1,INDIRECT(INDIRECT(ADDRESS(ROW(),COLUMN()-1))&amp;":"&amp;INDIRECT(ADDRESS(ROW(),COLUMN()-2))))</f>
        <v>0</v>
      </c>
      <c r="AZ324" s="10" t="str">
        <f>ADDRESS(ROW()-1,COLUMN()-13)</f>
        <v>$AM$323</v>
      </c>
      <c r="BA324" s="10" t="str">
        <f ca="1">ADDRESS(ROW() -INDIRECT(ADDRESS(ROW(),COLUMN()-7)),COLUMN()-14)</f>
        <v>$AM$320</v>
      </c>
      <c r="BB324" s="10">
        <f ca="1">SUM(INDIRECT(INDIRECT(ADDRESS(ROW(),COLUMN()-1))&amp;":"&amp;INDIRECT(ADDRESS(ROW(),COLUMN()-2))))</f>
        <v>4</v>
      </c>
    </row>
    <row r="325" spans="1:54" x14ac:dyDescent="0.2">
      <c r="A325" s="8" t="s">
        <v>68</v>
      </c>
      <c r="B325" s="8" t="s">
        <v>71</v>
      </c>
      <c r="C325" s="8">
        <v>0</v>
      </c>
      <c r="D325" s="8">
        <v>0</v>
      </c>
      <c r="E325" s="8"/>
      <c r="G325" s="10"/>
      <c r="H325" s="10"/>
      <c r="I325" s="10"/>
      <c r="J325" s="10"/>
      <c r="K325" s="10"/>
      <c r="L325" s="10"/>
      <c r="M325" s="10"/>
      <c r="N325" s="10"/>
      <c r="O325" s="10"/>
      <c r="P325" s="10"/>
      <c r="Q325" s="10"/>
      <c r="R325" s="24"/>
      <c r="S325" s="10"/>
    </row>
    <row r="326" spans="1:54" hidden="1" x14ac:dyDescent="0.2">
      <c r="A326" s="8" t="s">
        <v>68</v>
      </c>
      <c r="B326" s="8" t="s">
        <v>71</v>
      </c>
      <c r="C326" s="8">
        <v>3</v>
      </c>
      <c r="D326" s="9" t="s">
        <v>29</v>
      </c>
      <c r="E326" s="8">
        <v>1</v>
      </c>
      <c r="F326">
        <f>COUNTA(G326:AJ326)</f>
        <v>0</v>
      </c>
      <c r="G326" s="10"/>
      <c r="H326" s="10"/>
      <c r="I326" s="10"/>
      <c r="J326" s="10"/>
      <c r="K326" s="10"/>
      <c r="L326" s="10"/>
      <c r="M326" s="10"/>
      <c r="N326" s="10"/>
      <c r="O326" s="10"/>
      <c r="P326" s="10"/>
      <c r="Q326" s="10"/>
      <c r="R326" s="24"/>
      <c r="S326" s="10"/>
    </row>
    <row r="327" spans="1:54" hidden="1" x14ac:dyDescent="0.2">
      <c r="A327" s="8" t="s">
        <v>68</v>
      </c>
      <c r="B327" s="8" t="s">
        <v>71</v>
      </c>
      <c r="C327" s="8">
        <v>3</v>
      </c>
      <c r="D327" s="9" t="s">
        <v>31</v>
      </c>
      <c r="E327" s="8">
        <v>2</v>
      </c>
      <c r="F327">
        <f>COUNTA(G327:AJ327)</f>
        <v>0</v>
      </c>
      <c r="G327" s="10"/>
      <c r="H327" s="10"/>
      <c r="I327" s="10"/>
      <c r="J327" s="10"/>
      <c r="K327" s="10"/>
      <c r="L327" s="10"/>
      <c r="M327" s="10"/>
      <c r="N327" s="10"/>
      <c r="O327" s="10"/>
      <c r="P327" s="10"/>
      <c r="Q327" s="10"/>
      <c r="R327" s="24"/>
      <c r="S327" s="10"/>
    </row>
    <row r="328" spans="1:54" hidden="1" x14ac:dyDescent="0.2">
      <c r="A328" s="8" t="s">
        <v>68</v>
      </c>
      <c r="B328" s="8" t="s">
        <v>71</v>
      </c>
      <c r="C328" s="8">
        <v>3</v>
      </c>
      <c r="D328" s="9" t="s">
        <v>29</v>
      </c>
      <c r="E328" s="8">
        <v>3</v>
      </c>
      <c r="F328">
        <f>COUNTA(G328:AJ328)</f>
        <v>0</v>
      </c>
      <c r="G328" s="10"/>
      <c r="H328" s="10"/>
      <c r="I328" s="10"/>
      <c r="J328" s="10"/>
      <c r="K328" s="10"/>
      <c r="L328" s="10"/>
      <c r="M328" s="10"/>
      <c r="N328" s="10"/>
      <c r="O328" s="10"/>
      <c r="P328" s="10"/>
      <c r="Q328" s="10"/>
      <c r="R328" s="24"/>
      <c r="S328" s="10"/>
    </row>
    <row r="329" spans="1:54" hidden="1" x14ac:dyDescent="0.2">
      <c r="A329" s="8" t="s">
        <v>68</v>
      </c>
      <c r="B329" s="8" t="s">
        <v>71</v>
      </c>
      <c r="C329" s="8">
        <v>3</v>
      </c>
      <c r="D329" s="9" t="s">
        <v>29</v>
      </c>
      <c r="E329" s="8">
        <v>4</v>
      </c>
      <c r="F329">
        <f>COUNTA(G329:AJ329)</f>
        <v>0</v>
      </c>
      <c r="G329" s="10"/>
      <c r="H329" s="10"/>
      <c r="I329" s="10"/>
      <c r="J329" s="10"/>
      <c r="K329" s="10"/>
      <c r="L329" s="10"/>
      <c r="M329" s="10"/>
      <c r="N329" s="10"/>
      <c r="O329" s="10"/>
      <c r="P329" s="10"/>
      <c r="Q329" s="10"/>
      <c r="R329" s="24"/>
      <c r="S329" s="10"/>
      <c r="AL329" s="10"/>
      <c r="AN329" s="10"/>
      <c r="AO329" s="10"/>
      <c r="AP329" s="10"/>
      <c r="AQ329" s="10"/>
      <c r="AR329" s="10"/>
      <c r="AS329" s="10"/>
      <c r="AT329" s="10"/>
      <c r="AU329" s="10">
        <f ca="1">SUMIF(INDIRECT(INDIRECT(ADDRESS(ROW(),COLUMN()+3))&amp;":"&amp;INDIRECT(ADDRESS(ROW(),COLUMN()+5))),"1",INDIRECT(INDIRECT(ADDRESS(ROW(),COLUMN()+3))&amp;":"&amp;INDIRECT(ADDRESS(ROW(),COLUMN()+5))))</f>
        <v>0</v>
      </c>
      <c r="AV329" s="10">
        <f ca="1">SUMIF(INDIRECT(INDIRECT(ADDRESS(ROW(),COLUMN()+2))&amp;":"&amp;INDIRECT(ADDRESS(ROW(),COLUMN()+4))),2,INDIRECT(INDIRECT(ADDRESS(ROW(),COLUMN()+2))&amp;":"&amp;INDIRECT(ADDRESS(ROW(),COLUMN()+4))))/2</f>
        <v>0</v>
      </c>
      <c r="AW329" s="10">
        <f ca="1">IF(INDIRECT(ADDRESS(ROW(),COLUMN()-2))=0,1, (INDIRECT(ADDRESS(ROW(),COLUMN()-2))-INDIRECT(ADDRESS(ROW()+1,COLUMN()+2)))/INDIRECT(ADDRESS(ROW(),COLUMN()-2)))</f>
        <v>1</v>
      </c>
      <c r="AX329" s="10" t="str">
        <f ca="1">ADDRESS(ROW()+1-INDIRECT(ADDRESS(ROW()+1,COLUMN()-4)),3)</f>
        <v>$C$326</v>
      </c>
      <c r="AY329" s="10"/>
      <c r="AZ329" s="10" t="str">
        <f>ADDRESS(ROW(),3)</f>
        <v>$C$329</v>
      </c>
      <c r="BA329" s="10">
        <f ca="1">IF( INDIRECT(ADDRESS(ROW(),COLUMN()-5))=0,1, (INDIRECT(ADDRESS(ROW(),COLUMN()-5))-INDIRECT(ADDRESS(ROW()+1,COLUMN()+1)))/INDIRECT(ADDRESS(ROW(),COLUMN()-5)))</f>
        <v>1</v>
      </c>
      <c r="BB329" s="10"/>
    </row>
    <row r="330" spans="1:54" x14ac:dyDescent="0.2">
      <c r="A330" s="8"/>
      <c r="B330" s="8"/>
      <c r="C330" s="8"/>
      <c r="D330" s="8"/>
      <c r="E330" s="8"/>
      <c r="G330" s="10"/>
      <c r="H330" s="10"/>
      <c r="I330" s="10"/>
      <c r="J330" s="10"/>
      <c r="K330" s="10"/>
      <c r="L330" s="10"/>
      <c r="M330" s="10"/>
      <c r="N330" s="10"/>
      <c r="O330" s="10"/>
      <c r="P330" s="10"/>
      <c r="Q330" s="10"/>
      <c r="R330" s="24"/>
      <c r="S330" s="10"/>
      <c r="AL330" s="10">
        <f ca="1">1-INDIRECT(ADDRESS(ROW()-1,COLUMN()+11))</f>
        <v>0</v>
      </c>
      <c r="AM330" s="10">
        <f ca="1">1-INDIRECT(ADDRESS(ROW()-1,COLUMN()+14))</f>
        <v>0</v>
      </c>
      <c r="AN330" s="10">
        <f ca="1">INDIRECT(ADDRESS(ROW()-1,COLUMN()+9))</f>
        <v>1</v>
      </c>
      <c r="AO330" s="10">
        <f ca="1">INDIRECT(ADDRESS(ROW()-1,COLUMN()+12))</f>
        <v>1</v>
      </c>
      <c r="AP330" s="10">
        <f ca="1">(1-INDIRECT(ADDRESS(ROW(),COLUMN()-2)))*INDIRECT(ADDRESS(ROW(),COLUMN()+2))</f>
        <v>0</v>
      </c>
      <c r="AQ330" s="10">
        <f ca="1">(1-INDIRECT(ADDRESS(ROW(),COLUMN()-2)))*INDIRECT(ADDRESS(ROW(),COLUMN()+2))</f>
        <v>0</v>
      </c>
      <c r="AR330" s="10">
        <f ca="1">INDIRECT(ADDRESS(INDIRECT(ADDRESS(ROW(),COLUMN()+3))-INDIRECT(ADDRESS(ROW(),COLUMN()+2)),3))</f>
        <v>0</v>
      </c>
      <c r="AS330" s="10">
        <f ca="1">INDIRECT(ADDRESS(INDIRECT(ADDRESS(ROW(),COLUMN()+2))-INDIRECT(ADDRESS(ROW(),COLUMN()+1)),4))</f>
        <v>0</v>
      </c>
      <c r="AT330" s="10">
        <f ca="1">INDIRECT(ADDRESS(ROW()-1,5))</f>
        <v>4</v>
      </c>
      <c r="AU330" s="10">
        <f>ROW()-1</f>
        <v>329</v>
      </c>
      <c r="AV330" s="10">
        <f ca="1">ROW()-INDIRECT(ADDRESS(ROW(),COLUMN()-2))</f>
        <v>326</v>
      </c>
      <c r="AW330" s="10" t="str">
        <f>ADDRESS(ROW()-1,COLUMN()-11)</f>
        <v>$AL$329</v>
      </c>
      <c r="AX330" s="10" t="str">
        <f ca="1">ADDRESS(ROW() -INDIRECT(ADDRESS(ROW(),COLUMN()-4)),COLUMN()-12)</f>
        <v>$AL$326</v>
      </c>
      <c r="AY330" s="10">
        <f ca="1">SUMIF(INDIRECT(INDIRECT(ADDRESS(ROW(),COLUMN()-1))&amp;":"&amp;INDIRECT(ADDRESS(ROW(),COLUMN()-2))),1,INDIRECT(INDIRECT(ADDRESS(ROW(),COLUMN()-1))&amp;":"&amp;INDIRECT(ADDRESS(ROW(),COLUMN()-2))))</f>
        <v>0</v>
      </c>
      <c r="AZ330" s="10" t="str">
        <f>ADDRESS(ROW()-1,COLUMN()-13)</f>
        <v>$AM$329</v>
      </c>
      <c r="BA330" s="10" t="str">
        <f ca="1">ADDRESS(ROW() -INDIRECT(ADDRESS(ROW(),COLUMN()-7)),COLUMN()-14)</f>
        <v>$AM$326</v>
      </c>
      <c r="BB330" s="10">
        <f ca="1">SUM(INDIRECT(INDIRECT(ADDRESS(ROW(),COLUMN()-1))&amp;":"&amp;INDIRECT(ADDRESS(ROW(),COLUMN()-2))))</f>
        <v>0</v>
      </c>
    </row>
    <row r="331" spans="1:54" x14ac:dyDescent="0.2">
      <c r="A331" s="8" t="s">
        <v>68</v>
      </c>
      <c r="B331" s="8" t="s">
        <v>72</v>
      </c>
      <c r="C331" s="8">
        <v>0</v>
      </c>
      <c r="D331" s="8">
        <v>0</v>
      </c>
      <c r="E331" s="8"/>
      <c r="G331" s="10"/>
      <c r="H331" s="10"/>
      <c r="I331" s="10"/>
      <c r="J331" s="10"/>
      <c r="K331" s="10"/>
      <c r="L331" s="10"/>
      <c r="M331" s="10"/>
      <c r="N331" s="10"/>
      <c r="O331" s="10"/>
      <c r="P331" s="10"/>
      <c r="Q331" s="10"/>
      <c r="R331" s="24"/>
      <c r="S331" s="10"/>
    </row>
    <row r="332" spans="1:54" hidden="1" x14ac:dyDescent="0.2">
      <c r="A332" s="8" t="s">
        <v>68</v>
      </c>
      <c r="B332" s="8" t="s">
        <v>72</v>
      </c>
      <c r="C332" s="8">
        <v>3</v>
      </c>
      <c r="D332" s="9" t="s">
        <v>29</v>
      </c>
      <c r="E332" s="8">
        <v>1</v>
      </c>
      <c r="F332">
        <f>COUNTA(G332:AJ332)</f>
        <v>0</v>
      </c>
      <c r="G332" s="10"/>
      <c r="H332" s="10"/>
      <c r="I332" s="10"/>
      <c r="J332" s="10"/>
      <c r="K332" s="10"/>
      <c r="L332" s="10"/>
      <c r="M332" s="10"/>
      <c r="N332" s="10"/>
      <c r="O332" s="10"/>
      <c r="P332" s="10"/>
      <c r="Q332" s="10"/>
      <c r="R332" s="24"/>
      <c r="S332" s="10"/>
    </row>
    <row r="333" spans="1:54" hidden="1" x14ac:dyDescent="0.2">
      <c r="A333" s="8" t="s">
        <v>68</v>
      </c>
      <c r="B333" s="8" t="s">
        <v>72</v>
      </c>
      <c r="C333" s="8">
        <v>3</v>
      </c>
      <c r="D333" s="9" t="s">
        <v>31</v>
      </c>
      <c r="E333" s="8">
        <v>2</v>
      </c>
      <c r="F333">
        <f>COUNTA(G333:AJ333)</f>
        <v>0</v>
      </c>
      <c r="G333" s="10"/>
      <c r="H333" s="10"/>
      <c r="I333" s="10"/>
      <c r="J333" s="10"/>
      <c r="K333" s="10"/>
      <c r="L333" s="10"/>
      <c r="M333" s="10"/>
      <c r="N333" s="10"/>
      <c r="O333" s="10"/>
      <c r="P333" s="10"/>
      <c r="Q333" s="10"/>
      <c r="R333" s="24"/>
      <c r="S333" s="10"/>
    </row>
    <row r="334" spans="1:54" hidden="1" x14ac:dyDescent="0.2">
      <c r="A334" s="8" t="s">
        <v>68</v>
      </c>
      <c r="B334" s="8" t="s">
        <v>72</v>
      </c>
      <c r="C334" s="8">
        <v>3</v>
      </c>
      <c r="D334" s="9" t="s">
        <v>30</v>
      </c>
      <c r="E334" s="8">
        <v>3</v>
      </c>
      <c r="F334">
        <f>COUNTA(G334:AJ334)</f>
        <v>0</v>
      </c>
      <c r="G334" s="10"/>
      <c r="H334" s="10"/>
      <c r="I334" s="10"/>
      <c r="J334" s="10"/>
      <c r="K334" s="10"/>
      <c r="L334" s="10"/>
      <c r="M334" s="10"/>
      <c r="N334" s="10"/>
      <c r="O334" s="10"/>
      <c r="P334" s="10"/>
      <c r="Q334" s="10"/>
      <c r="R334" s="24"/>
      <c r="S334" s="10"/>
    </row>
    <row r="335" spans="1:54" hidden="1" x14ac:dyDescent="0.2">
      <c r="A335" s="8" t="s">
        <v>68</v>
      </c>
      <c r="B335" s="8" t="s">
        <v>72</v>
      </c>
      <c r="C335" s="8">
        <v>3</v>
      </c>
      <c r="D335" s="9" t="s">
        <v>30</v>
      </c>
      <c r="E335" s="8">
        <v>4</v>
      </c>
      <c r="F335">
        <f>COUNTA(G335:AJ335)</f>
        <v>0</v>
      </c>
      <c r="G335" s="10"/>
      <c r="H335" s="10"/>
      <c r="I335" s="10"/>
      <c r="J335" s="10"/>
      <c r="K335" s="10"/>
      <c r="L335" s="10"/>
      <c r="M335" s="10"/>
      <c r="N335" s="10"/>
      <c r="O335" s="10"/>
      <c r="P335" s="10"/>
      <c r="Q335" s="10"/>
      <c r="R335" s="24"/>
      <c r="S335" s="10"/>
    </row>
    <row r="336" spans="1:54" hidden="1" x14ac:dyDescent="0.2">
      <c r="A336" s="8" t="s">
        <v>68</v>
      </c>
      <c r="B336" s="8" t="s">
        <v>72</v>
      </c>
      <c r="C336" s="8">
        <v>3</v>
      </c>
      <c r="D336" s="9" t="s">
        <v>30</v>
      </c>
      <c r="E336" s="8">
        <v>5</v>
      </c>
      <c r="F336">
        <f>COUNTA(G336:AJ336)</f>
        <v>0</v>
      </c>
      <c r="G336" s="10"/>
      <c r="H336" s="10"/>
      <c r="I336" s="10"/>
      <c r="J336" s="10"/>
      <c r="K336" s="10"/>
      <c r="L336" s="10"/>
      <c r="M336" s="10"/>
      <c r="N336" s="10"/>
      <c r="O336" s="10"/>
      <c r="P336" s="10"/>
      <c r="Q336" s="10"/>
      <c r="R336" s="24"/>
      <c r="S336" s="10"/>
      <c r="AL336" s="10"/>
      <c r="AN336" s="10"/>
      <c r="AO336" s="10"/>
      <c r="AP336" s="10"/>
      <c r="AQ336" s="10"/>
      <c r="AR336" s="10"/>
      <c r="AS336" s="10"/>
      <c r="AT336" s="10"/>
      <c r="AU336" s="10">
        <f ca="1">SUMIF(INDIRECT(INDIRECT(ADDRESS(ROW(),COLUMN()+3))&amp;":"&amp;INDIRECT(ADDRESS(ROW(),COLUMN()+5))),"1",INDIRECT(INDIRECT(ADDRESS(ROW(),COLUMN()+3))&amp;":"&amp;INDIRECT(ADDRESS(ROW(),COLUMN()+5))))</f>
        <v>0</v>
      </c>
      <c r="AV336" s="10">
        <f ca="1">SUMIF(INDIRECT(INDIRECT(ADDRESS(ROW(),COLUMN()+2))&amp;":"&amp;INDIRECT(ADDRESS(ROW(),COLUMN()+4))),2,INDIRECT(INDIRECT(ADDRESS(ROW(),COLUMN()+2))&amp;":"&amp;INDIRECT(ADDRESS(ROW(),COLUMN()+4))))/2</f>
        <v>0</v>
      </c>
      <c r="AW336" s="10">
        <f ca="1">IF(INDIRECT(ADDRESS(ROW(),COLUMN()-2))=0,1, (INDIRECT(ADDRESS(ROW(),COLUMN()-2))-INDIRECT(ADDRESS(ROW()+1,COLUMN()+2)))/INDIRECT(ADDRESS(ROW(),COLUMN()-2)))</f>
        <v>1</v>
      </c>
      <c r="AX336" s="10" t="str">
        <f ca="1">ADDRESS(ROW()+1-INDIRECT(ADDRESS(ROW()+1,COLUMN()-4)),3)</f>
        <v>$C$332</v>
      </c>
      <c r="AY336" s="10"/>
      <c r="AZ336" s="10" t="str">
        <f>ADDRESS(ROW(),3)</f>
        <v>$C$336</v>
      </c>
      <c r="BA336" s="10">
        <f ca="1">IF( INDIRECT(ADDRESS(ROW(),COLUMN()-5))=0,1, (INDIRECT(ADDRESS(ROW(),COLUMN()-5))-INDIRECT(ADDRESS(ROW()+1,COLUMN()+1)))/INDIRECT(ADDRESS(ROW(),COLUMN()-5)))</f>
        <v>1</v>
      </c>
      <c r="BB336" s="10"/>
    </row>
    <row r="337" spans="1:54" x14ac:dyDescent="0.2">
      <c r="A337" s="8"/>
      <c r="B337" s="8"/>
      <c r="C337" s="8"/>
      <c r="D337" s="8"/>
      <c r="E337" s="8"/>
      <c r="G337" s="10"/>
      <c r="H337" s="10"/>
      <c r="I337" s="10"/>
      <c r="J337" s="10"/>
      <c r="K337" s="10"/>
      <c r="L337" s="10"/>
      <c r="M337" s="10"/>
      <c r="N337" s="10"/>
      <c r="O337" s="10"/>
      <c r="P337" s="10"/>
      <c r="Q337" s="10"/>
      <c r="R337" s="24"/>
      <c r="S337" s="10"/>
      <c r="AL337" s="10">
        <f ca="1">1-INDIRECT(ADDRESS(ROW()-1,COLUMN()+11))</f>
        <v>0</v>
      </c>
      <c r="AM337" s="10">
        <f ca="1">1-INDIRECT(ADDRESS(ROW()-1,COLUMN()+14))</f>
        <v>0</v>
      </c>
      <c r="AN337" s="10">
        <f ca="1">INDIRECT(ADDRESS(ROW()-1,COLUMN()+9))</f>
        <v>1</v>
      </c>
      <c r="AO337" s="10">
        <f ca="1">INDIRECT(ADDRESS(ROW()-1,COLUMN()+12))</f>
        <v>1</v>
      </c>
      <c r="AP337" s="10">
        <f ca="1">(1-INDIRECT(ADDRESS(ROW(),COLUMN()-2)))*INDIRECT(ADDRESS(ROW(),COLUMN()+2))</f>
        <v>0</v>
      </c>
      <c r="AQ337" s="10">
        <f ca="1">(1-INDIRECT(ADDRESS(ROW(),COLUMN()-2)))*INDIRECT(ADDRESS(ROW(),COLUMN()+2))</f>
        <v>0</v>
      </c>
      <c r="AR337" s="10">
        <f ca="1">INDIRECT(ADDRESS(INDIRECT(ADDRESS(ROW(),COLUMN()+3))-INDIRECT(ADDRESS(ROW(),COLUMN()+2)),3))</f>
        <v>0</v>
      </c>
      <c r="AS337" s="10">
        <f ca="1">INDIRECT(ADDRESS(INDIRECT(ADDRESS(ROW(),COLUMN()+2))-INDIRECT(ADDRESS(ROW(),COLUMN()+1)),4))</f>
        <v>0</v>
      </c>
      <c r="AT337" s="10">
        <f ca="1">INDIRECT(ADDRESS(ROW()-1,5))</f>
        <v>5</v>
      </c>
      <c r="AU337" s="10">
        <f>ROW()-1</f>
        <v>336</v>
      </c>
      <c r="AV337" s="10">
        <f ca="1">ROW()-INDIRECT(ADDRESS(ROW(),COLUMN()-2))</f>
        <v>332</v>
      </c>
      <c r="AW337" s="10" t="str">
        <f>ADDRESS(ROW()-1,COLUMN()-11)</f>
        <v>$AL$336</v>
      </c>
      <c r="AX337" s="10" t="str">
        <f ca="1">ADDRESS(ROW() -INDIRECT(ADDRESS(ROW(),COLUMN()-4)),COLUMN()-12)</f>
        <v>$AL$332</v>
      </c>
      <c r="AY337" s="10">
        <f ca="1">SUMIF(INDIRECT(INDIRECT(ADDRESS(ROW(),COLUMN()-1))&amp;":"&amp;INDIRECT(ADDRESS(ROW(),COLUMN()-2))),1,INDIRECT(INDIRECT(ADDRESS(ROW(),COLUMN()-1))&amp;":"&amp;INDIRECT(ADDRESS(ROW(),COLUMN()-2))))</f>
        <v>0</v>
      </c>
      <c r="AZ337" s="10" t="str">
        <f>ADDRESS(ROW()-1,COLUMN()-13)</f>
        <v>$AM$336</v>
      </c>
      <c r="BA337" s="10" t="str">
        <f ca="1">ADDRESS(ROW() -INDIRECT(ADDRESS(ROW(),COLUMN()-7)),COLUMN()-14)</f>
        <v>$AM$332</v>
      </c>
      <c r="BB337" s="10">
        <f ca="1">SUM(INDIRECT(INDIRECT(ADDRESS(ROW(),COLUMN()-1))&amp;":"&amp;INDIRECT(ADDRESS(ROW(),COLUMN()-2))))</f>
        <v>0</v>
      </c>
    </row>
    <row r="338" spans="1:54" x14ac:dyDescent="0.2">
      <c r="A338" s="8" t="s">
        <v>68</v>
      </c>
      <c r="B338" s="9" t="s">
        <v>73</v>
      </c>
      <c r="C338" s="8">
        <v>0</v>
      </c>
      <c r="D338" s="8">
        <v>0</v>
      </c>
      <c r="E338" s="8"/>
      <c r="G338" s="10"/>
      <c r="H338" s="10"/>
      <c r="I338" s="10"/>
      <c r="J338" s="10"/>
      <c r="K338" s="10"/>
      <c r="L338" s="10"/>
      <c r="M338" s="10"/>
      <c r="N338" s="10"/>
      <c r="O338" s="10"/>
      <c r="P338" s="10"/>
      <c r="Q338" s="10"/>
      <c r="R338" s="24"/>
      <c r="S338" s="10"/>
    </row>
    <row r="339" spans="1:54" hidden="1" x14ac:dyDescent="0.2">
      <c r="A339" s="8" t="s">
        <v>68</v>
      </c>
      <c r="B339" s="9" t="s">
        <v>73</v>
      </c>
      <c r="C339" s="8">
        <v>3</v>
      </c>
      <c r="D339" s="9" t="s">
        <v>29</v>
      </c>
      <c r="E339" s="8">
        <v>1</v>
      </c>
      <c r="F339">
        <f>COUNTA(G339:AJ339)</f>
        <v>0</v>
      </c>
      <c r="G339" s="10"/>
      <c r="H339" s="10"/>
      <c r="I339" s="10"/>
      <c r="J339" s="10"/>
      <c r="K339" s="10"/>
      <c r="L339" s="10"/>
      <c r="M339" s="10"/>
      <c r="N339" s="10"/>
      <c r="O339" s="10"/>
      <c r="P339" s="10"/>
      <c r="Q339" s="10"/>
      <c r="R339" s="24"/>
      <c r="S339" s="10"/>
    </row>
    <row r="340" spans="1:54" hidden="1" x14ac:dyDescent="0.2">
      <c r="A340" s="8" t="s">
        <v>68</v>
      </c>
      <c r="B340" s="9" t="s">
        <v>73</v>
      </c>
      <c r="C340" s="8">
        <v>3</v>
      </c>
      <c r="D340" s="9" t="s">
        <v>29</v>
      </c>
      <c r="E340" s="8">
        <v>2</v>
      </c>
      <c r="F340">
        <f>COUNTA(G340:AJ340)</f>
        <v>0</v>
      </c>
      <c r="G340" s="10"/>
      <c r="H340" s="10"/>
      <c r="I340" s="10"/>
      <c r="J340" s="10"/>
      <c r="K340" s="10"/>
      <c r="L340" s="10"/>
      <c r="M340" s="10"/>
      <c r="N340" s="10"/>
      <c r="O340" s="10"/>
      <c r="P340" s="10"/>
      <c r="Q340" s="10"/>
      <c r="R340" s="24"/>
      <c r="S340" s="10"/>
    </row>
    <row r="341" spans="1:54" hidden="1" x14ac:dyDescent="0.2">
      <c r="A341" s="8" t="s">
        <v>68</v>
      </c>
      <c r="B341" s="9" t="s">
        <v>73</v>
      </c>
      <c r="C341" s="8">
        <v>3</v>
      </c>
      <c r="D341" s="9" t="s">
        <v>30</v>
      </c>
      <c r="E341" s="8">
        <v>3</v>
      </c>
      <c r="F341">
        <f>COUNTA(G341:AJ341)</f>
        <v>0</v>
      </c>
      <c r="G341" s="10"/>
      <c r="H341" s="10"/>
      <c r="I341" s="10"/>
      <c r="J341" s="10"/>
      <c r="K341" s="10"/>
      <c r="L341" s="10"/>
      <c r="M341" s="10"/>
      <c r="N341" s="10"/>
      <c r="O341" s="10"/>
      <c r="P341" s="10"/>
      <c r="Q341" s="10"/>
      <c r="R341" s="24"/>
      <c r="S341" s="10"/>
      <c r="AL341" s="10"/>
      <c r="AN341" s="10"/>
      <c r="AO341" s="10"/>
      <c r="AP341" s="10"/>
      <c r="AQ341" s="10"/>
      <c r="AR341" s="10"/>
      <c r="AS341" s="10"/>
      <c r="AT341" s="10"/>
      <c r="AU341" s="10">
        <f ca="1">SUMIF(INDIRECT(INDIRECT(ADDRESS(ROW(),COLUMN()+3))&amp;":"&amp;INDIRECT(ADDRESS(ROW(),COLUMN()+5))),"1",INDIRECT(INDIRECT(ADDRESS(ROW(),COLUMN()+3))&amp;":"&amp;INDIRECT(ADDRESS(ROW(),COLUMN()+5))))</f>
        <v>0</v>
      </c>
      <c r="AV341" s="10">
        <f ca="1">SUMIF(INDIRECT(INDIRECT(ADDRESS(ROW(),COLUMN()+2))&amp;":"&amp;INDIRECT(ADDRESS(ROW(),COLUMN()+4))),2,INDIRECT(INDIRECT(ADDRESS(ROW(),COLUMN()+2))&amp;":"&amp;INDIRECT(ADDRESS(ROW(),COLUMN()+4))))/2</f>
        <v>0</v>
      </c>
      <c r="AW341" s="10">
        <f ca="1">IF(INDIRECT(ADDRESS(ROW(),COLUMN()-2))=0,1, (INDIRECT(ADDRESS(ROW(),COLUMN()-2))-INDIRECT(ADDRESS(ROW()+1,COLUMN()+2)))/INDIRECT(ADDRESS(ROW(),COLUMN()-2)))</f>
        <v>1</v>
      </c>
      <c r="AX341" s="10" t="str">
        <f ca="1">ADDRESS(ROW()+1-INDIRECT(ADDRESS(ROW()+1,COLUMN()-4)),3)</f>
        <v>$C$339</v>
      </c>
      <c r="AY341" s="10"/>
      <c r="AZ341" s="10" t="str">
        <f>ADDRESS(ROW(),3)</f>
        <v>$C$341</v>
      </c>
      <c r="BA341" s="10">
        <f ca="1">IF( INDIRECT(ADDRESS(ROW(),COLUMN()-5))=0,1, (INDIRECT(ADDRESS(ROW(),COLUMN()-5))-INDIRECT(ADDRESS(ROW()+1,COLUMN()+1)))/INDIRECT(ADDRESS(ROW(),COLUMN()-5)))</f>
        <v>1</v>
      </c>
      <c r="BB341" s="10"/>
    </row>
    <row r="342" spans="1:54" x14ac:dyDescent="0.2">
      <c r="A342" s="8"/>
      <c r="B342" s="8"/>
      <c r="C342" s="8"/>
      <c r="D342" s="8"/>
      <c r="E342" s="8"/>
      <c r="G342" s="10"/>
      <c r="H342" s="10"/>
      <c r="I342" s="10"/>
      <c r="J342" s="10"/>
      <c r="K342" s="10"/>
      <c r="L342" s="10"/>
      <c r="M342" s="10"/>
      <c r="N342" s="10"/>
      <c r="O342" s="10"/>
      <c r="P342" s="10"/>
      <c r="Q342" s="10"/>
      <c r="R342" s="24"/>
      <c r="S342" s="10"/>
      <c r="AL342" s="10">
        <f ca="1">1-INDIRECT(ADDRESS(ROW()-1,COLUMN()+11))</f>
        <v>0</v>
      </c>
      <c r="AM342" s="10">
        <f ca="1">1-INDIRECT(ADDRESS(ROW()-1,COLUMN()+14))</f>
        <v>0</v>
      </c>
      <c r="AN342" s="10">
        <f ca="1">INDIRECT(ADDRESS(ROW()-1,COLUMN()+9))</f>
        <v>1</v>
      </c>
      <c r="AO342" s="10">
        <f ca="1">INDIRECT(ADDRESS(ROW()-1,COLUMN()+12))</f>
        <v>1</v>
      </c>
      <c r="AP342" s="10">
        <f ca="1">(1-INDIRECT(ADDRESS(ROW(),COLUMN()-2)))*INDIRECT(ADDRESS(ROW(),COLUMN()+2))</f>
        <v>0</v>
      </c>
      <c r="AQ342" s="10">
        <f ca="1">(1-INDIRECT(ADDRESS(ROW(),COLUMN()-2)))*INDIRECT(ADDRESS(ROW(),COLUMN()+2))</f>
        <v>0</v>
      </c>
      <c r="AR342" s="10">
        <f ca="1">INDIRECT(ADDRESS(INDIRECT(ADDRESS(ROW(),COLUMN()+3))-INDIRECT(ADDRESS(ROW(),COLUMN()+2)),3))</f>
        <v>0</v>
      </c>
      <c r="AS342" s="10">
        <f ca="1">INDIRECT(ADDRESS(INDIRECT(ADDRESS(ROW(),COLUMN()+2))-INDIRECT(ADDRESS(ROW(),COLUMN()+1)),4))</f>
        <v>0</v>
      </c>
      <c r="AT342" s="10">
        <f ca="1">INDIRECT(ADDRESS(ROW()-1,5))</f>
        <v>3</v>
      </c>
      <c r="AU342" s="10">
        <f>ROW()-1</f>
        <v>341</v>
      </c>
      <c r="AV342" s="10">
        <f ca="1">ROW()-INDIRECT(ADDRESS(ROW(),COLUMN()-2))</f>
        <v>339</v>
      </c>
      <c r="AW342" s="10" t="str">
        <f>ADDRESS(ROW()-1,COLUMN()-11)</f>
        <v>$AL$341</v>
      </c>
      <c r="AX342" s="10" t="str">
        <f ca="1">ADDRESS(ROW() -INDIRECT(ADDRESS(ROW(),COLUMN()-4)),COLUMN()-12)</f>
        <v>$AL$339</v>
      </c>
      <c r="AY342" s="10">
        <f ca="1">SUMIF(INDIRECT(INDIRECT(ADDRESS(ROW(),COLUMN()-1))&amp;":"&amp;INDIRECT(ADDRESS(ROW(),COLUMN()-2))),1,INDIRECT(INDIRECT(ADDRESS(ROW(),COLUMN()-1))&amp;":"&amp;INDIRECT(ADDRESS(ROW(),COLUMN()-2))))</f>
        <v>0</v>
      </c>
      <c r="AZ342" s="10" t="str">
        <f>ADDRESS(ROW()-1,COLUMN()-13)</f>
        <v>$AM$341</v>
      </c>
      <c r="BA342" s="10" t="str">
        <f ca="1">ADDRESS(ROW() -INDIRECT(ADDRESS(ROW(),COLUMN()-7)),COLUMN()-14)</f>
        <v>$AM$339</v>
      </c>
      <c r="BB342" s="10">
        <f ca="1">SUM(INDIRECT(INDIRECT(ADDRESS(ROW(),COLUMN()-1))&amp;":"&amp;INDIRECT(ADDRESS(ROW(),COLUMN()-2))))</f>
        <v>0</v>
      </c>
    </row>
    <row r="343" spans="1:54" x14ac:dyDescent="0.2">
      <c r="A343" s="8" t="s">
        <v>68</v>
      </c>
      <c r="B343" s="8" t="s">
        <v>74</v>
      </c>
      <c r="C343" s="8">
        <v>0</v>
      </c>
      <c r="D343" s="8">
        <v>0</v>
      </c>
      <c r="E343" s="8"/>
      <c r="G343" s="10"/>
      <c r="H343" s="10"/>
      <c r="I343" s="10"/>
      <c r="J343" s="10"/>
      <c r="K343" s="10"/>
      <c r="L343" s="10"/>
      <c r="M343" s="10"/>
      <c r="N343" s="10"/>
      <c r="O343" s="10"/>
      <c r="P343" s="10"/>
      <c r="Q343" s="10"/>
      <c r="R343" s="24"/>
      <c r="S343" s="10"/>
    </row>
    <row r="344" spans="1:54" hidden="1" x14ac:dyDescent="0.2">
      <c r="A344" s="8" t="s">
        <v>68</v>
      </c>
      <c r="B344" s="8" t="s">
        <v>74</v>
      </c>
      <c r="C344" s="8">
        <v>3</v>
      </c>
      <c r="D344" s="9" t="s">
        <v>29</v>
      </c>
      <c r="E344" s="8">
        <v>1</v>
      </c>
      <c r="F344">
        <f>COUNTA(G344:AJ344)</f>
        <v>0</v>
      </c>
      <c r="G344" s="10"/>
      <c r="H344" s="10"/>
      <c r="I344" s="10"/>
      <c r="J344" s="10"/>
      <c r="K344" s="10"/>
      <c r="L344" s="10"/>
      <c r="M344" s="10"/>
      <c r="N344" s="10"/>
      <c r="O344" s="10"/>
      <c r="P344" s="10"/>
      <c r="Q344" s="10"/>
      <c r="R344" s="24"/>
      <c r="S344" s="10"/>
    </row>
    <row r="345" spans="1:54" hidden="1" x14ac:dyDescent="0.2">
      <c r="A345" s="8" t="s">
        <v>68</v>
      </c>
      <c r="B345" s="8" t="s">
        <v>74</v>
      </c>
      <c r="C345" s="8">
        <v>3</v>
      </c>
      <c r="D345" s="9" t="s">
        <v>30</v>
      </c>
      <c r="E345" s="8">
        <v>2</v>
      </c>
      <c r="F345">
        <f>COUNTA(G345:AJ345)</f>
        <v>0</v>
      </c>
      <c r="G345" s="10"/>
      <c r="H345" s="10"/>
      <c r="I345" s="10"/>
      <c r="J345" s="10"/>
      <c r="K345" s="10"/>
      <c r="L345" s="10"/>
      <c r="M345" s="10"/>
      <c r="N345" s="10"/>
      <c r="O345" s="10"/>
      <c r="P345" s="10"/>
      <c r="Q345" s="10"/>
      <c r="R345" s="24"/>
      <c r="S345" s="10"/>
    </row>
    <row r="346" spans="1:54" hidden="1" x14ac:dyDescent="0.2">
      <c r="A346" s="8" t="s">
        <v>68</v>
      </c>
      <c r="B346" s="8" t="s">
        <v>74</v>
      </c>
      <c r="C346" s="8">
        <v>3</v>
      </c>
      <c r="D346" s="9" t="s">
        <v>29</v>
      </c>
      <c r="E346" s="8">
        <v>3</v>
      </c>
      <c r="F346">
        <f>COUNTA(G346:AJ346)</f>
        <v>0</v>
      </c>
      <c r="G346" s="10"/>
      <c r="H346" s="10"/>
      <c r="I346" s="10"/>
      <c r="J346" s="10"/>
      <c r="K346" s="10"/>
      <c r="L346" s="10"/>
      <c r="M346" s="10"/>
      <c r="N346" s="10"/>
      <c r="O346" s="10"/>
      <c r="P346" s="10"/>
      <c r="Q346" s="10"/>
      <c r="R346" s="24"/>
      <c r="S346" s="10"/>
    </row>
    <row r="347" spans="1:54" hidden="1" x14ac:dyDescent="0.2">
      <c r="A347" s="8" t="s">
        <v>68</v>
      </c>
      <c r="B347" s="8" t="s">
        <v>74</v>
      </c>
      <c r="C347" s="8">
        <v>3</v>
      </c>
      <c r="D347" s="9" t="s">
        <v>29</v>
      </c>
      <c r="E347" s="8">
        <v>4</v>
      </c>
      <c r="F347">
        <f>COUNTA(G347:AJ347)</f>
        <v>0</v>
      </c>
      <c r="G347" s="10"/>
      <c r="H347" s="10"/>
      <c r="I347" s="10"/>
      <c r="J347" s="10"/>
      <c r="K347" s="10"/>
      <c r="L347" s="10"/>
      <c r="M347" s="10"/>
      <c r="N347" s="10"/>
      <c r="O347" s="10"/>
      <c r="P347" s="10"/>
      <c r="Q347" s="10"/>
      <c r="R347" s="24"/>
      <c r="S347" s="10"/>
      <c r="AL347" s="10"/>
      <c r="AN347" s="10"/>
      <c r="AO347" s="10"/>
      <c r="AP347" s="10"/>
      <c r="AQ347" s="10"/>
      <c r="AR347" s="10"/>
      <c r="AS347" s="10"/>
      <c r="AT347" s="10"/>
      <c r="AU347" s="10">
        <f ca="1">SUMIF(INDIRECT(INDIRECT(ADDRESS(ROW(),COLUMN()+3))&amp;":"&amp;INDIRECT(ADDRESS(ROW(),COLUMN()+5))),"1",INDIRECT(INDIRECT(ADDRESS(ROW(),COLUMN()+3))&amp;":"&amp;INDIRECT(ADDRESS(ROW(),COLUMN()+5))))</f>
        <v>0</v>
      </c>
      <c r="AV347" s="10">
        <f ca="1">SUMIF(INDIRECT(INDIRECT(ADDRESS(ROW(),COLUMN()+2))&amp;":"&amp;INDIRECT(ADDRESS(ROW(),COLUMN()+4))),2,INDIRECT(INDIRECT(ADDRESS(ROW(),COLUMN()+2))&amp;":"&amp;INDIRECT(ADDRESS(ROW(),COLUMN()+4))))/2</f>
        <v>0</v>
      </c>
      <c r="AW347" s="10">
        <f ca="1">IF(INDIRECT(ADDRESS(ROW(),COLUMN()-2))=0,1, (INDIRECT(ADDRESS(ROW(),COLUMN()-2))-INDIRECT(ADDRESS(ROW()+1,COLUMN()+2)))/INDIRECT(ADDRESS(ROW(),COLUMN()-2)))</f>
        <v>1</v>
      </c>
      <c r="AX347" s="10" t="str">
        <f ca="1">ADDRESS(ROW()+1-INDIRECT(ADDRESS(ROW()+1,COLUMN()-4)),3)</f>
        <v>$C$344</v>
      </c>
      <c r="AY347" s="10"/>
      <c r="AZ347" s="10" t="str">
        <f>ADDRESS(ROW(),3)</f>
        <v>$C$347</v>
      </c>
      <c r="BA347" s="10">
        <f ca="1">IF( INDIRECT(ADDRESS(ROW(),COLUMN()-5))=0,1, (INDIRECT(ADDRESS(ROW(),COLUMN()-5))-INDIRECT(ADDRESS(ROW()+1,COLUMN()+1)))/INDIRECT(ADDRESS(ROW(),COLUMN()-5)))</f>
        <v>1</v>
      </c>
      <c r="BB347" s="10"/>
    </row>
    <row r="348" spans="1:54" x14ac:dyDescent="0.2">
      <c r="A348" s="8"/>
      <c r="B348" s="8"/>
      <c r="C348" s="8"/>
      <c r="D348" s="8"/>
      <c r="E348" s="8"/>
      <c r="G348" s="10"/>
      <c r="H348" s="10"/>
      <c r="I348" s="10"/>
      <c r="J348" s="10"/>
      <c r="K348" s="10"/>
      <c r="L348" s="10"/>
      <c r="M348" s="10"/>
      <c r="N348" s="10"/>
      <c r="O348" s="10"/>
      <c r="P348" s="10"/>
      <c r="Q348" s="10"/>
      <c r="R348" s="24"/>
      <c r="S348" s="10"/>
      <c r="AL348" s="10">
        <f ca="1">1-INDIRECT(ADDRESS(ROW()-1,COLUMN()+11))</f>
        <v>0</v>
      </c>
      <c r="AM348" s="10">
        <f ca="1">1-INDIRECT(ADDRESS(ROW()-1,COLUMN()+14))</f>
        <v>0</v>
      </c>
      <c r="AN348" s="10">
        <f ca="1">INDIRECT(ADDRESS(ROW()-1,COLUMN()+9))</f>
        <v>1</v>
      </c>
      <c r="AO348" s="10">
        <f ca="1">INDIRECT(ADDRESS(ROW()-1,COLUMN()+12))</f>
        <v>1</v>
      </c>
      <c r="AP348" s="10">
        <f ca="1">(1-INDIRECT(ADDRESS(ROW(),COLUMN()-2)))*INDIRECT(ADDRESS(ROW(),COLUMN()+2))</f>
        <v>0</v>
      </c>
      <c r="AQ348" s="10">
        <f ca="1">(1-INDIRECT(ADDRESS(ROW(),COLUMN()-2)))*INDIRECT(ADDRESS(ROW(),COLUMN()+2))</f>
        <v>0</v>
      </c>
      <c r="AR348" s="10">
        <f ca="1">INDIRECT(ADDRESS(INDIRECT(ADDRESS(ROW(),COLUMN()+3))-INDIRECT(ADDRESS(ROW(),COLUMN()+2)),3))</f>
        <v>0</v>
      </c>
      <c r="AS348" s="10">
        <f ca="1">INDIRECT(ADDRESS(INDIRECT(ADDRESS(ROW(),COLUMN()+2))-INDIRECT(ADDRESS(ROW(),COLUMN()+1)),4))</f>
        <v>0</v>
      </c>
      <c r="AT348" s="10">
        <f ca="1">INDIRECT(ADDRESS(ROW()-1,5))</f>
        <v>4</v>
      </c>
      <c r="AU348" s="10">
        <f>ROW()-1</f>
        <v>347</v>
      </c>
      <c r="AV348" s="10">
        <f ca="1">ROW()-INDIRECT(ADDRESS(ROW(),COLUMN()-2))</f>
        <v>344</v>
      </c>
      <c r="AW348" s="10" t="str">
        <f>ADDRESS(ROW()-1,COLUMN()-11)</f>
        <v>$AL$347</v>
      </c>
      <c r="AX348" s="10" t="str">
        <f ca="1">ADDRESS(ROW() -INDIRECT(ADDRESS(ROW(),COLUMN()-4)),COLUMN()-12)</f>
        <v>$AL$344</v>
      </c>
      <c r="AY348" s="10">
        <f ca="1">SUMIF(INDIRECT(INDIRECT(ADDRESS(ROW(),COLUMN()-1))&amp;":"&amp;INDIRECT(ADDRESS(ROW(),COLUMN()-2))),1,INDIRECT(INDIRECT(ADDRESS(ROW(),COLUMN()-1))&amp;":"&amp;INDIRECT(ADDRESS(ROW(),COLUMN()-2))))</f>
        <v>0</v>
      </c>
      <c r="AZ348" s="10" t="str">
        <f>ADDRESS(ROW()-1,COLUMN()-13)</f>
        <v>$AM$347</v>
      </c>
      <c r="BA348" s="10" t="str">
        <f ca="1">ADDRESS(ROW() -INDIRECT(ADDRESS(ROW(),COLUMN()-7)),COLUMN()-14)</f>
        <v>$AM$344</v>
      </c>
      <c r="BB348" s="10">
        <f ca="1">SUM(INDIRECT(INDIRECT(ADDRESS(ROW(),COLUMN()-1))&amp;":"&amp;INDIRECT(ADDRESS(ROW(),COLUMN()-2))))</f>
        <v>0</v>
      </c>
    </row>
    <row r="349" spans="1:54" x14ac:dyDescent="0.2">
      <c r="A349" s="8" t="s">
        <v>68</v>
      </c>
      <c r="B349" s="8" t="s">
        <v>75</v>
      </c>
      <c r="C349" s="8">
        <v>0</v>
      </c>
      <c r="D349" s="8">
        <v>0</v>
      </c>
      <c r="E349" s="8"/>
      <c r="G349" s="10"/>
      <c r="H349" s="10"/>
      <c r="I349" s="10"/>
      <c r="J349" s="10"/>
      <c r="K349" s="10"/>
      <c r="L349" s="10"/>
      <c r="M349" s="10"/>
      <c r="N349" s="10"/>
      <c r="O349" s="10"/>
      <c r="P349" s="10"/>
      <c r="Q349" s="10"/>
      <c r="R349" s="24"/>
      <c r="S349" s="10"/>
    </row>
    <row r="350" spans="1:54" hidden="1" x14ac:dyDescent="0.2">
      <c r="A350" s="8" t="s">
        <v>68</v>
      </c>
      <c r="B350" s="8" t="s">
        <v>75</v>
      </c>
      <c r="C350" s="8">
        <v>3</v>
      </c>
      <c r="D350" s="9" t="s">
        <v>29</v>
      </c>
      <c r="E350" s="8">
        <v>1</v>
      </c>
      <c r="F350">
        <f>COUNTA(G350:AJ350)</f>
        <v>0</v>
      </c>
      <c r="G350" s="10"/>
      <c r="H350" s="10"/>
      <c r="I350" s="10"/>
      <c r="J350" s="10"/>
      <c r="K350" s="10"/>
      <c r="L350" s="10"/>
      <c r="M350" s="10"/>
      <c r="N350" s="10"/>
      <c r="O350" s="10"/>
      <c r="P350" s="10"/>
      <c r="Q350" s="10"/>
      <c r="R350" s="24"/>
      <c r="S350" s="10"/>
    </row>
    <row r="351" spans="1:54" hidden="1" x14ac:dyDescent="0.2">
      <c r="A351" s="8" t="s">
        <v>68</v>
      </c>
      <c r="B351" s="8" t="s">
        <v>75</v>
      </c>
      <c r="C351" s="8">
        <v>3</v>
      </c>
      <c r="D351" s="9" t="s">
        <v>31</v>
      </c>
      <c r="E351" s="8">
        <v>2</v>
      </c>
      <c r="F351">
        <f>COUNTA(G351:AJ351)</f>
        <v>0</v>
      </c>
      <c r="G351" s="10"/>
      <c r="H351" s="10"/>
      <c r="I351" s="10"/>
      <c r="J351" s="10"/>
      <c r="K351" s="10"/>
      <c r="L351" s="10"/>
      <c r="M351" s="10"/>
      <c r="N351" s="10"/>
      <c r="O351" s="10"/>
      <c r="P351" s="10"/>
      <c r="Q351" s="10"/>
      <c r="R351" s="24"/>
      <c r="S351" s="10"/>
    </row>
    <row r="352" spans="1:54" hidden="1" x14ac:dyDescent="0.2">
      <c r="A352" s="8" t="s">
        <v>68</v>
      </c>
      <c r="B352" s="8" t="s">
        <v>75</v>
      </c>
      <c r="C352" s="8">
        <v>3</v>
      </c>
      <c r="D352" s="9" t="s">
        <v>31</v>
      </c>
      <c r="E352" s="8">
        <v>3</v>
      </c>
      <c r="F352">
        <f>COUNTA(G352:AJ352)</f>
        <v>0</v>
      </c>
      <c r="G352" s="10"/>
      <c r="H352" s="10"/>
      <c r="I352" s="10"/>
      <c r="J352" s="10"/>
      <c r="K352" s="10"/>
      <c r="L352" s="10"/>
      <c r="M352" s="10"/>
      <c r="N352" s="10"/>
      <c r="O352" s="10"/>
      <c r="P352" s="10"/>
      <c r="Q352" s="10"/>
      <c r="R352" s="24"/>
      <c r="S352" s="10"/>
    </row>
    <row r="353" spans="1:54" hidden="1" x14ac:dyDescent="0.2">
      <c r="A353" s="8" t="s">
        <v>68</v>
      </c>
      <c r="B353" s="8" t="s">
        <v>75</v>
      </c>
      <c r="C353" s="8">
        <v>3</v>
      </c>
      <c r="D353" s="9" t="s">
        <v>31</v>
      </c>
      <c r="E353" s="8">
        <v>4</v>
      </c>
      <c r="F353">
        <f>COUNTA(G353:AJ353)</f>
        <v>0</v>
      </c>
      <c r="G353" s="10"/>
      <c r="H353" s="10"/>
      <c r="I353" s="10"/>
      <c r="J353" s="10"/>
      <c r="K353" s="10"/>
      <c r="L353" s="10"/>
      <c r="M353" s="10"/>
      <c r="N353" s="10"/>
      <c r="O353" s="10"/>
      <c r="P353" s="10"/>
      <c r="Q353" s="10"/>
      <c r="R353" s="24"/>
      <c r="S353" s="10"/>
      <c r="AL353" s="10"/>
      <c r="AN353" s="10"/>
      <c r="AO353" s="10"/>
      <c r="AP353" s="10"/>
      <c r="AQ353" s="10"/>
      <c r="AR353" s="10"/>
      <c r="AS353" s="10"/>
      <c r="AT353" s="10"/>
      <c r="AU353" s="10">
        <f ca="1">SUMIF(INDIRECT(INDIRECT(ADDRESS(ROW(),COLUMN()+3))&amp;":"&amp;INDIRECT(ADDRESS(ROW(),COLUMN()+5))),"1",INDIRECT(INDIRECT(ADDRESS(ROW(),COLUMN()+3))&amp;":"&amp;INDIRECT(ADDRESS(ROW(),COLUMN()+5))))</f>
        <v>0</v>
      </c>
      <c r="AV353" s="10">
        <f ca="1">SUMIF(INDIRECT(INDIRECT(ADDRESS(ROW(),COLUMN()+2))&amp;":"&amp;INDIRECT(ADDRESS(ROW(),COLUMN()+4))),2,INDIRECT(INDIRECT(ADDRESS(ROW(),COLUMN()+2))&amp;":"&amp;INDIRECT(ADDRESS(ROW(),COLUMN()+4))))/2</f>
        <v>0</v>
      </c>
      <c r="AW353" s="10">
        <f ca="1">IF(INDIRECT(ADDRESS(ROW(),COLUMN()-2))=0,1, (INDIRECT(ADDRESS(ROW(),COLUMN()-2))-INDIRECT(ADDRESS(ROW()+1,COLUMN()+2)))/INDIRECT(ADDRESS(ROW(),COLUMN()-2)))</f>
        <v>1</v>
      </c>
      <c r="AX353" s="10" t="str">
        <f ca="1">ADDRESS(ROW()+1-INDIRECT(ADDRESS(ROW()+1,COLUMN()-4)),3)</f>
        <v>$C$350</v>
      </c>
      <c r="AY353" s="10"/>
      <c r="AZ353" s="10" t="str">
        <f>ADDRESS(ROW(),3)</f>
        <v>$C$353</v>
      </c>
      <c r="BA353" s="10">
        <f ca="1">IF( INDIRECT(ADDRESS(ROW(),COLUMN()-5))=0,1, (INDIRECT(ADDRESS(ROW(),COLUMN()-5))-INDIRECT(ADDRESS(ROW()+1,COLUMN()+1)))/INDIRECT(ADDRESS(ROW(),COLUMN()-5)))</f>
        <v>1</v>
      </c>
      <c r="BB353" s="10"/>
    </row>
    <row r="354" spans="1:54" x14ac:dyDescent="0.2">
      <c r="A354" s="8"/>
      <c r="B354" s="8"/>
      <c r="C354" s="8"/>
      <c r="D354" s="8"/>
      <c r="E354" s="8"/>
      <c r="G354" s="10"/>
      <c r="H354" s="10"/>
      <c r="I354" s="10"/>
      <c r="J354" s="10"/>
      <c r="K354" s="10"/>
      <c r="L354" s="10"/>
      <c r="M354" s="10"/>
      <c r="N354" s="10"/>
      <c r="O354" s="10"/>
      <c r="P354" s="10"/>
      <c r="Q354" s="10"/>
      <c r="R354" s="24"/>
      <c r="S354" s="10"/>
      <c r="AL354" s="10">
        <f ca="1">1-INDIRECT(ADDRESS(ROW()-1,COLUMN()+11))</f>
        <v>0</v>
      </c>
      <c r="AM354" s="10">
        <f ca="1">1-INDIRECT(ADDRESS(ROW()-1,COLUMN()+14))</f>
        <v>0</v>
      </c>
      <c r="AN354" s="10">
        <f ca="1">INDIRECT(ADDRESS(ROW()-1,COLUMN()+9))</f>
        <v>1</v>
      </c>
      <c r="AO354" s="10">
        <f ca="1">INDIRECT(ADDRESS(ROW()-1,COLUMN()+12))</f>
        <v>1</v>
      </c>
      <c r="AP354" s="10">
        <f ca="1">(1-INDIRECT(ADDRESS(ROW(),COLUMN()-2)))*INDIRECT(ADDRESS(ROW(),COLUMN()+2))</f>
        <v>0</v>
      </c>
      <c r="AQ354" s="10">
        <f ca="1">(1-INDIRECT(ADDRESS(ROW(),COLUMN()-2)))*INDIRECT(ADDRESS(ROW(),COLUMN()+2))</f>
        <v>0</v>
      </c>
      <c r="AR354" s="10">
        <f ca="1">INDIRECT(ADDRESS(INDIRECT(ADDRESS(ROW(),COLUMN()+3))-INDIRECT(ADDRESS(ROW(),COLUMN()+2)),3))</f>
        <v>0</v>
      </c>
      <c r="AS354" s="10">
        <f ca="1">INDIRECT(ADDRESS(INDIRECT(ADDRESS(ROW(),COLUMN()+2))-INDIRECT(ADDRESS(ROW(),COLUMN()+1)),4))</f>
        <v>0</v>
      </c>
      <c r="AT354" s="10">
        <f ca="1">INDIRECT(ADDRESS(ROW()-1,5))</f>
        <v>4</v>
      </c>
      <c r="AU354" s="10">
        <f>ROW()-1</f>
        <v>353</v>
      </c>
      <c r="AV354" s="10">
        <f ca="1">ROW()-INDIRECT(ADDRESS(ROW(),COLUMN()-2))</f>
        <v>350</v>
      </c>
      <c r="AW354" s="10" t="str">
        <f>ADDRESS(ROW()-1,COLUMN()-11)</f>
        <v>$AL$353</v>
      </c>
      <c r="AX354" s="10" t="str">
        <f ca="1">ADDRESS(ROW() -INDIRECT(ADDRESS(ROW(),COLUMN()-4)),COLUMN()-12)</f>
        <v>$AL$350</v>
      </c>
      <c r="AY354" s="10">
        <f ca="1">SUMIF(INDIRECT(INDIRECT(ADDRESS(ROW(),COLUMN()-1))&amp;":"&amp;INDIRECT(ADDRESS(ROW(),COLUMN()-2))),1,INDIRECT(INDIRECT(ADDRESS(ROW(),COLUMN()-1))&amp;":"&amp;INDIRECT(ADDRESS(ROW(),COLUMN()-2))))</f>
        <v>0</v>
      </c>
      <c r="AZ354" s="10" t="str">
        <f>ADDRESS(ROW()-1,COLUMN()-13)</f>
        <v>$AM$353</v>
      </c>
      <c r="BA354" s="10" t="str">
        <f ca="1">ADDRESS(ROW() -INDIRECT(ADDRESS(ROW(),COLUMN()-7)),COLUMN()-14)</f>
        <v>$AM$350</v>
      </c>
      <c r="BB354" s="10">
        <f ca="1">SUM(INDIRECT(INDIRECT(ADDRESS(ROW(),COLUMN()-1))&amp;":"&amp;INDIRECT(ADDRESS(ROW(),COLUMN()-2))))</f>
        <v>0</v>
      </c>
    </row>
    <row r="355" spans="1:54" x14ac:dyDescent="0.2">
      <c r="A355" s="8" t="s">
        <v>68</v>
      </c>
      <c r="B355" s="8" t="s">
        <v>76</v>
      </c>
      <c r="C355" s="8">
        <v>0</v>
      </c>
      <c r="D355" s="8">
        <v>0</v>
      </c>
      <c r="E355" s="8"/>
      <c r="G355" s="10"/>
      <c r="H355" s="10"/>
      <c r="I355" s="10"/>
      <c r="J355" s="10"/>
      <c r="K355" s="10"/>
      <c r="L355" s="10"/>
      <c r="M355" s="10"/>
      <c r="N355" s="10"/>
      <c r="O355" s="10"/>
      <c r="P355" s="10"/>
      <c r="Q355" s="10"/>
      <c r="R355" s="24"/>
      <c r="S355" s="10"/>
    </row>
    <row r="356" spans="1:54" hidden="1" x14ac:dyDescent="0.2">
      <c r="A356" s="8" t="s">
        <v>68</v>
      </c>
      <c r="B356" s="8" t="s">
        <v>76</v>
      </c>
      <c r="C356" s="8">
        <v>3</v>
      </c>
      <c r="D356" s="9" t="s">
        <v>29</v>
      </c>
      <c r="E356" s="8">
        <v>1</v>
      </c>
      <c r="F356">
        <f>COUNTA(G356:AJ356)</f>
        <v>0</v>
      </c>
      <c r="G356" s="10"/>
      <c r="H356" s="10"/>
      <c r="I356" s="10"/>
      <c r="J356" s="10"/>
      <c r="K356" s="10"/>
      <c r="L356" s="10"/>
      <c r="M356" s="10"/>
      <c r="N356" s="10"/>
      <c r="O356" s="10"/>
      <c r="P356" s="10"/>
      <c r="Q356" s="10"/>
      <c r="R356" s="24"/>
      <c r="S356" s="10"/>
    </row>
    <row r="357" spans="1:54" hidden="1" x14ac:dyDescent="0.2">
      <c r="A357" s="8" t="s">
        <v>68</v>
      </c>
      <c r="B357" s="8" t="s">
        <v>76</v>
      </c>
      <c r="C357" s="8">
        <v>3</v>
      </c>
      <c r="D357" s="9" t="s">
        <v>30</v>
      </c>
      <c r="E357" s="8">
        <v>2</v>
      </c>
      <c r="F357">
        <f>COUNTA(G357:AJ357)</f>
        <v>0</v>
      </c>
      <c r="G357" s="10"/>
      <c r="H357" s="10"/>
      <c r="I357" s="10"/>
      <c r="J357" s="10"/>
      <c r="K357" s="10"/>
      <c r="L357" s="10"/>
      <c r="M357" s="10"/>
      <c r="N357" s="10"/>
      <c r="O357" s="10"/>
      <c r="P357" s="10"/>
      <c r="Q357" s="10"/>
      <c r="R357" s="24"/>
      <c r="S357" s="10"/>
    </row>
    <row r="358" spans="1:54" hidden="1" x14ac:dyDescent="0.2">
      <c r="A358" s="8" t="s">
        <v>68</v>
      </c>
      <c r="B358" s="8" t="s">
        <v>76</v>
      </c>
      <c r="C358" s="8">
        <v>3</v>
      </c>
      <c r="D358" s="9" t="s">
        <v>30</v>
      </c>
      <c r="E358" s="8">
        <v>3</v>
      </c>
      <c r="F358">
        <f>COUNTA(G358:AJ358)</f>
        <v>0</v>
      </c>
      <c r="G358" s="10"/>
      <c r="H358" s="10"/>
      <c r="I358" s="10"/>
      <c r="J358" s="10"/>
      <c r="K358" s="10"/>
      <c r="L358" s="10"/>
      <c r="M358" s="10"/>
      <c r="N358" s="10"/>
      <c r="O358" s="10"/>
      <c r="P358" s="10"/>
      <c r="Q358" s="10"/>
      <c r="R358" s="24"/>
      <c r="S358" s="10"/>
    </row>
    <row r="359" spans="1:54" hidden="1" x14ac:dyDescent="0.2">
      <c r="A359" s="8" t="s">
        <v>68</v>
      </c>
      <c r="B359" s="8" t="s">
        <v>76</v>
      </c>
      <c r="C359" s="8">
        <v>3</v>
      </c>
      <c r="D359" s="9" t="s">
        <v>29</v>
      </c>
      <c r="E359" s="8">
        <v>4</v>
      </c>
      <c r="F359">
        <f>COUNTA(G359:AJ359)</f>
        <v>0</v>
      </c>
      <c r="G359" s="10"/>
      <c r="H359" s="10"/>
      <c r="I359" s="10"/>
      <c r="J359" s="10"/>
      <c r="K359" s="10"/>
      <c r="L359" s="10"/>
      <c r="M359" s="10"/>
      <c r="N359" s="10"/>
      <c r="O359" s="10"/>
      <c r="P359" s="10"/>
      <c r="Q359" s="10"/>
      <c r="R359" s="24"/>
      <c r="S359" s="10"/>
    </row>
    <row r="360" spans="1:54" hidden="1" x14ac:dyDescent="0.2">
      <c r="A360" s="8" t="s">
        <v>68</v>
      </c>
      <c r="B360" s="8" t="s">
        <v>76</v>
      </c>
      <c r="C360" s="8">
        <v>3</v>
      </c>
      <c r="D360" s="9" t="s">
        <v>31</v>
      </c>
      <c r="E360" s="8">
        <v>5</v>
      </c>
      <c r="F360">
        <f>COUNTA(G360:AJ360)</f>
        <v>0</v>
      </c>
      <c r="G360" s="10"/>
      <c r="H360" s="10"/>
      <c r="I360" s="10"/>
      <c r="J360" s="10"/>
      <c r="K360" s="10"/>
      <c r="L360" s="10"/>
      <c r="M360" s="10"/>
      <c r="N360" s="10"/>
      <c r="O360" s="10"/>
      <c r="P360" s="10"/>
      <c r="Q360" s="10"/>
      <c r="R360" s="24"/>
      <c r="S360" s="10"/>
      <c r="AL360" s="10"/>
      <c r="AN360" s="10"/>
      <c r="AO360" s="10"/>
      <c r="AP360" s="10"/>
      <c r="AQ360" s="10"/>
      <c r="AR360" s="10"/>
      <c r="AS360" s="10"/>
      <c r="AT360" s="10"/>
      <c r="AU360" s="10">
        <f ca="1">SUMIF(INDIRECT(INDIRECT(ADDRESS(ROW(),COLUMN()+3))&amp;":"&amp;INDIRECT(ADDRESS(ROW(),COLUMN()+5))),"1",INDIRECT(INDIRECT(ADDRESS(ROW(),COLUMN()+3))&amp;":"&amp;INDIRECT(ADDRESS(ROW(),COLUMN()+5))))</f>
        <v>0</v>
      </c>
      <c r="AV360" s="10">
        <f ca="1">SUMIF(INDIRECT(INDIRECT(ADDRESS(ROW(),COLUMN()+2))&amp;":"&amp;INDIRECT(ADDRESS(ROW(),COLUMN()+4))),2,INDIRECT(INDIRECT(ADDRESS(ROW(),COLUMN()+2))&amp;":"&amp;INDIRECT(ADDRESS(ROW(),COLUMN()+4))))/2</f>
        <v>0</v>
      </c>
      <c r="AW360" s="10">
        <f ca="1">IF(INDIRECT(ADDRESS(ROW(),COLUMN()-2))=0,1, (INDIRECT(ADDRESS(ROW(),COLUMN()-2))-INDIRECT(ADDRESS(ROW()+1,COLUMN()+2)))/INDIRECT(ADDRESS(ROW(),COLUMN()-2)))</f>
        <v>1</v>
      </c>
      <c r="AX360" s="10" t="str">
        <f ca="1">ADDRESS(ROW()+1-INDIRECT(ADDRESS(ROW()+1,COLUMN()-4)),3)</f>
        <v>$C$356</v>
      </c>
      <c r="AY360" s="10"/>
      <c r="AZ360" s="10" t="str">
        <f>ADDRESS(ROW(),3)</f>
        <v>$C$360</v>
      </c>
      <c r="BA360" s="10">
        <f ca="1">IF( INDIRECT(ADDRESS(ROW(),COLUMN()-5))=0,1, (INDIRECT(ADDRESS(ROW(),COLUMN()-5))-INDIRECT(ADDRESS(ROW()+1,COLUMN()+1)))/INDIRECT(ADDRESS(ROW(),COLUMN()-5)))</f>
        <v>1</v>
      </c>
      <c r="BB360" s="10"/>
    </row>
    <row r="361" spans="1:54" x14ac:dyDescent="0.2">
      <c r="A361" s="8"/>
      <c r="B361" s="8"/>
      <c r="C361" s="8"/>
      <c r="D361" s="8"/>
      <c r="E361" s="8"/>
      <c r="G361" s="10"/>
      <c r="H361" s="10"/>
      <c r="I361" s="10"/>
      <c r="J361" s="10"/>
      <c r="K361" s="10"/>
      <c r="L361" s="10"/>
      <c r="M361" s="10"/>
      <c r="N361" s="10"/>
      <c r="O361" s="10"/>
      <c r="P361" s="10"/>
      <c r="Q361" s="10"/>
      <c r="R361" s="24"/>
      <c r="S361" s="10"/>
      <c r="AL361" s="10">
        <f ca="1">1-INDIRECT(ADDRESS(ROW()-1,COLUMN()+11))</f>
        <v>0</v>
      </c>
      <c r="AM361" s="10">
        <f ca="1">1-INDIRECT(ADDRESS(ROW()-1,COLUMN()+14))</f>
        <v>0</v>
      </c>
      <c r="AN361" s="10">
        <f ca="1">INDIRECT(ADDRESS(ROW()-1,COLUMN()+9))</f>
        <v>1</v>
      </c>
      <c r="AO361" s="10">
        <f ca="1">INDIRECT(ADDRESS(ROW()-1,COLUMN()+12))</f>
        <v>1</v>
      </c>
      <c r="AP361" s="10">
        <f ca="1">(1-INDIRECT(ADDRESS(ROW(),COLUMN()-2)))*INDIRECT(ADDRESS(ROW(),COLUMN()+2))</f>
        <v>0</v>
      </c>
      <c r="AQ361" s="10">
        <f ca="1">(1-INDIRECT(ADDRESS(ROW(),COLUMN()-2)))*INDIRECT(ADDRESS(ROW(),COLUMN()+2))</f>
        <v>0</v>
      </c>
      <c r="AR361" s="10">
        <f ca="1">INDIRECT(ADDRESS(INDIRECT(ADDRESS(ROW(),COLUMN()+3))-INDIRECT(ADDRESS(ROW(),COLUMN()+2)),3))</f>
        <v>0</v>
      </c>
      <c r="AS361" s="10">
        <f ca="1">INDIRECT(ADDRESS(INDIRECT(ADDRESS(ROW(),COLUMN()+2))-INDIRECT(ADDRESS(ROW(),COLUMN()+1)),4))</f>
        <v>0</v>
      </c>
      <c r="AT361" s="10">
        <f ca="1">INDIRECT(ADDRESS(ROW()-1,5))</f>
        <v>5</v>
      </c>
      <c r="AU361" s="10">
        <f>ROW()-1</f>
        <v>360</v>
      </c>
      <c r="AV361" s="10">
        <f ca="1">ROW()-INDIRECT(ADDRESS(ROW(),COLUMN()-2))</f>
        <v>356</v>
      </c>
      <c r="AW361" s="10" t="str">
        <f>ADDRESS(ROW()-1,COLUMN()-11)</f>
        <v>$AL$360</v>
      </c>
      <c r="AX361" s="10" t="str">
        <f ca="1">ADDRESS(ROW() -INDIRECT(ADDRESS(ROW(),COLUMN()-4)),COLUMN()-12)</f>
        <v>$AL$356</v>
      </c>
      <c r="AY361" s="10">
        <f ca="1">SUMIF(INDIRECT(INDIRECT(ADDRESS(ROW(),COLUMN()-1))&amp;":"&amp;INDIRECT(ADDRESS(ROW(),COLUMN()-2))),1,INDIRECT(INDIRECT(ADDRESS(ROW(),COLUMN()-1))&amp;":"&amp;INDIRECT(ADDRESS(ROW(),COLUMN()-2))))</f>
        <v>0</v>
      </c>
      <c r="AZ361" s="10" t="str">
        <f>ADDRESS(ROW()-1,COLUMN()-13)</f>
        <v>$AM$360</v>
      </c>
      <c r="BA361" s="10" t="str">
        <f ca="1">ADDRESS(ROW() -INDIRECT(ADDRESS(ROW(),COLUMN()-7)),COLUMN()-14)</f>
        <v>$AM$356</v>
      </c>
      <c r="BB361" s="10">
        <f ca="1">SUM(INDIRECT(INDIRECT(ADDRESS(ROW(),COLUMN()-1))&amp;":"&amp;INDIRECT(ADDRESS(ROW(),COLUMN()-2))))</f>
        <v>0</v>
      </c>
    </row>
    <row r="362" spans="1:54" x14ac:dyDescent="0.2">
      <c r="A362" s="8" t="s">
        <v>68</v>
      </c>
      <c r="B362" s="8" t="s">
        <v>77</v>
      </c>
      <c r="C362" s="8">
        <v>0</v>
      </c>
      <c r="D362" s="8">
        <v>0</v>
      </c>
      <c r="E362" s="8"/>
      <c r="G362" s="10"/>
      <c r="H362" s="10"/>
      <c r="I362" s="10"/>
      <c r="J362" s="10"/>
      <c r="K362" s="10"/>
      <c r="L362" s="10"/>
      <c r="M362" s="10"/>
      <c r="N362" s="10"/>
      <c r="O362" s="10"/>
      <c r="P362" s="10"/>
      <c r="Q362" s="10"/>
      <c r="R362" s="24"/>
      <c r="S362" s="10"/>
    </row>
    <row r="363" spans="1:54" hidden="1" x14ac:dyDescent="0.2">
      <c r="A363" s="8" t="s">
        <v>68</v>
      </c>
      <c r="B363" s="8" t="s">
        <v>77</v>
      </c>
      <c r="C363" s="8">
        <v>3</v>
      </c>
      <c r="D363" s="9" t="s">
        <v>29</v>
      </c>
      <c r="E363" s="8">
        <v>1</v>
      </c>
      <c r="F363">
        <f>COUNTA(G363:AJ363)</f>
        <v>0</v>
      </c>
      <c r="G363" s="10"/>
      <c r="H363" s="10"/>
      <c r="I363" s="10"/>
      <c r="J363" s="10"/>
      <c r="K363" s="10"/>
      <c r="L363" s="10"/>
      <c r="M363" s="10"/>
      <c r="N363" s="10"/>
      <c r="O363" s="10"/>
      <c r="P363" s="10"/>
      <c r="Q363" s="10"/>
      <c r="R363" s="24"/>
      <c r="S363" s="10"/>
    </row>
    <row r="364" spans="1:54" hidden="1" x14ac:dyDescent="0.2">
      <c r="A364" s="8" t="s">
        <v>68</v>
      </c>
      <c r="B364" s="8" t="s">
        <v>77</v>
      </c>
      <c r="C364" s="8">
        <v>3</v>
      </c>
      <c r="D364" s="9" t="s">
        <v>29</v>
      </c>
      <c r="E364" s="8">
        <v>2</v>
      </c>
      <c r="F364">
        <f>COUNTA(G364:AJ364)</f>
        <v>0</v>
      </c>
      <c r="G364" s="10"/>
      <c r="H364" s="10"/>
      <c r="I364" s="10"/>
      <c r="J364" s="10"/>
      <c r="K364" s="10"/>
      <c r="L364" s="10"/>
      <c r="M364" s="10"/>
      <c r="N364" s="10"/>
      <c r="O364" s="10"/>
      <c r="P364" s="10"/>
      <c r="Q364" s="10"/>
      <c r="R364" s="24"/>
      <c r="S364" s="10"/>
    </row>
    <row r="365" spans="1:54" hidden="1" x14ac:dyDescent="0.2">
      <c r="A365" s="8" t="s">
        <v>68</v>
      </c>
      <c r="B365" s="8" t="s">
        <v>77</v>
      </c>
      <c r="C365" s="8">
        <v>3</v>
      </c>
      <c r="D365" s="9" t="s">
        <v>31</v>
      </c>
      <c r="E365" s="8">
        <v>3</v>
      </c>
      <c r="F365">
        <f>COUNTA(G365:AJ365)</f>
        <v>0</v>
      </c>
      <c r="G365" s="10"/>
      <c r="H365" s="10"/>
      <c r="I365" s="10"/>
      <c r="J365" s="10"/>
      <c r="K365" s="10"/>
      <c r="L365" s="10"/>
      <c r="M365" s="10"/>
      <c r="N365" s="10"/>
      <c r="O365" s="10"/>
      <c r="P365" s="10"/>
      <c r="Q365" s="10"/>
      <c r="R365" s="24"/>
      <c r="S365" s="10"/>
      <c r="AL365" s="10"/>
      <c r="AN365" s="10"/>
      <c r="AO365" s="10"/>
      <c r="AP365" s="10"/>
      <c r="AQ365" s="10"/>
      <c r="AR365" s="10"/>
      <c r="AS365" s="10"/>
      <c r="AT365" s="10"/>
      <c r="AU365" s="10">
        <f ca="1">SUMIF(INDIRECT(INDIRECT(ADDRESS(ROW(),COLUMN()+3))&amp;":"&amp;INDIRECT(ADDRESS(ROW(),COLUMN()+5))),"1",INDIRECT(INDIRECT(ADDRESS(ROW(),COLUMN()+3))&amp;":"&amp;INDIRECT(ADDRESS(ROW(),COLUMN()+5))))</f>
        <v>0</v>
      </c>
      <c r="AV365" s="10">
        <f ca="1">SUMIF(INDIRECT(INDIRECT(ADDRESS(ROW(),COLUMN()+2))&amp;":"&amp;INDIRECT(ADDRESS(ROW(),COLUMN()+4))),2,INDIRECT(INDIRECT(ADDRESS(ROW(),COLUMN()+2))&amp;":"&amp;INDIRECT(ADDRESS(ROW(),COLUMN()+4))))/2</f>
        <v>0</v>
      </c>
      <c r="AW365" s="10">
        <f ca="1">IF(INDIRECT(ADDRESS(ROW(),COLUMN()-2))=0,1, (INDIRECT(ADDRESS(ROW(),COLUMN()-2))-INDIRECT(ADDRESS(ROW()+1,COLUMN()+2)))/INDIRECT(ADDRESS(ROW(),COLUMN()-2)))</f>
        <v>1</v>
      </c>
      <c r="AX365" s="10" t="str">
        <f ca="1">ADDRESS(ROW()+1-INDIRECT(ADDRESS(ROW()+1,COLUMN()-4)),3)</f>
        <v>$C$363</v>
      </c>
      <c r="AY365" s="10"/>
      <c r="AZ365" s="10" t="str">
        <f>ADDRESS(ROW(),3)</f>
        <v>$C$365</v>
      </c>
      <c r="BA365" s="10">
        <f ca="1">IF( INDIRECT(ADDRESS(ROW(),COLUMN()-5))=0,1, (INDIRECT(ADDRESS(ROW(),COLUMN()-5))-INDIRECT(ADDRESS(ROW()+1,COLUMN()+1)))/INDIRECT(ADDRESS(ROW(),COLUMN()-5)))</f>
        <v>1</v>
      </c>
      <c r="BB365" s="10"/>
    </row>
    <row r="366" spans="1:54" x14ac:dyDescent="0.2">
      <c r="A366" s="8"/>
      <c r="B366" s="8"/>
      <c r="C366" s="8"/>
      <c r="D366" s="8"/>
      <c r="E366" s="8"/>
      <c r="G366" s="10"/>
      <c r="H366" s="10"/>
      <c r="I366" s="10"/>
      <c r="J366" s="10"/>
      <c r="K366" s="10"/>
      <c r="L366" s="10"/>
      <c r="M366" s="10"/>
      <c r="N366" s="10"/>
      <c r="O366" s="10"/>
      <c r="P366" s="10"/>
      <c r="Q366" s="10"/>
      <c r="R366" s="24"/>
      <c r="S366" s="10"/>
      <c r="AL366" s="10">
        <f ca="1">1-INDIRECT(ADDRESS(ROW()-1,COLUMN()+11))</f>
        <v>0</v>
      </c>
      <c r="AM366" s="10">
        <f ca="1">1-INDIRECT(ADDRESS(ROW()-1,COLUMN()+14))</f>
        <v>0</v>
      </c>
      <c r="AN366" s="10">
        <f ca="1">INDIRECT(ADDRESS(ROW()-1,COLUMN()+9))</f>
        <v>1</v>
      </c>
      <c r="AO366" s="10">
        <f ca="1">INDIRECT(ADDRESS(ROW()-1,COLUMN()+12))</f>
        <v>1</v>
      </c>
      <c r="AP366" s="10">
        <f ca="1">(1-INDIRECT(ADDRESS(ROW(),COLUMN()-2)))*INDIRECT(ADDRESS(ROW(),COLUMN()+2))</f>
        <v>0</v>
      </c>
      <c r="AQ366" s="10">
        <f ca="1">(1-INDIRECT(ADDRESS(ROW(),COLUMN()-2)))*INDIRECT(ADDRESS(ROW(),COLUMN()+2))</f>
        <v>0</v>
      </c>
      <c r="AR366" s="10">
        <f ca="1">INDIRECT(ADDRESS(INDIRECT(ADDRESS(ROW(),COLUMN()+3))-INDIRECT(ADDRESS(ROW(),COLUMN()+2)),3))</f>
        <v>0</v>
      </c>
      <c r="AS366" s="10">
        <f ca="1">INDIRECT(ADDRESS(INDIRECT(ADDRESS(ROW(),COLUMN()+2))-INDIRECT(ADDRESS(ROW(),COLUMN()+1)),4))</f>
        <v>0</v>
      </c>
      <c r="AT366" s="10">
        <f ca="1">INDIRECT(ADDRESS(ROW()-1,5))</f>
        <v>3</v>
      </c>
      <c r="AU366" s="10">
        <f>ROW()-1</f>
        <v>365</v>
      </c>
      <c r="AV366" s="10">
        <f ca="1">ROW()-INDIRECT(ADDRESS(ROW(),COLUMN()-2))</f>
        <v>363</v>
      </c>
      <c r="AW366" s="10" t="str">
        <f>ADDRESS(ROW()-1,COLUMN()-11)</f>
        <v>$AL$365</v>
      </c>
      <c r="AX366" s="10" t="str">
        <f ca="1">ADDRESS(ROW() -INDIRECT(ADDRESS(ROW(),COLUMN()-4)),COLUMN()-12)</f>
        <v>$AL$363</v>
      </c>
      <c r="AY366" s="10">
        <f ca="1">SUMIF(INDIRECT(INDIRECT(ADDRESS(ROW(),COLUMN()-1))&amp;":"&amp;INDIRECT(ADDRESS(ROW(),COLUMN()-2))),1,INDIRECT(INDIRECT(ADDRESS(ROW(),COLUMN()-1))&amp;":"&amp;INDIRECT(ADDRESS(ROW(),COLUMN()-2))))</f>
        <v>0</v>
      </c>
      <c r="AZ366" s="10" t="str">
        <f>ADDRESS(ROW()-1,COLUMN()-13)</f>
        <v>$AM$365</v>
      </c>
      <c r="BA366" s="10" t="str">
        <f ca="1">ADDRESS(ROW() -INDIRECT(ADDRESS(ROW(),COLUMN()-7)),COLUMN()-14)</f>
        <v>$AM$363</v>
      </c>
      <c r="BB366" s="10">
        <f ca="1">SUM(INDIRECT(INDIRECT(ADDRESS(ROW(),COLUMN()-1))&amp;":"&amp;INDIRECT(ADDRESS(ROW(),COLUMN()-2))))</f>
        <v>0</v>
      </c>
    </row>
    <row r="367" spans="1:54" x14ac:dyDescent="0.2">
      <c r="A367" s="8" t="s">
        <v>68</v>
      </c>
      <c r="B367" s="8" t="s">
        <v>78</v>
      </c>
      <c r="C367" s="8">
        <v>0</v>
      </c>
      <c r="D367" s="8">
        <v>0</v>
      </c>
      <c r="E367" s="8"/>
      <c r="G367" s="10"/>
      <c r="H367" s="10"/>
      <c r="I367" s="10"/>
      <c r="J367" s="10"/>
      <c r="K367" s="10"/>
      <c r="L367" s="10"/>
      <c r="M367" s="10"/>
      <c r="N367" s="10"/>
      <c r="O367" s="10"/>
      <c r="P367" s="10"/>
      <c r="Q367" s="10"/>
      <c r="R367" s="24"/>
      <c r="S367" s="10"/>
    </row>
    <row r="368" spans="1:54" hidden="1" x14ac:dyDescent="0.2">
      <c r="A368" s="8" t="s">
        <v>68</v>
      </c>
      <c r="B368" s="8" t="s">
        <v>78</v>
      </c>
      <c r="C368" s="8">
        <v>3</v>
      </c>
      <c r="D368" s="9" t="s">
        <v>29</v>
      </c>
      <c r="E368" s="8">
        <v>1</v>
      </c>
      <c r="F368">
        <f t="shared" ref="F368:F373" si="52">COUNTA(G368:AJ368)</f>
        <v>0</v>
      </c>
      <c r="G368" s="10"/>
      <c r="H368" s="10"/>
      <c r="I368" s="10"/>
      <c r="J368" s="10"/>
      <c r="K368" s="10"/>
      <c r="L368" s="10"/>
      <c r="M368" s="10"/>
      <c r="N368" s="10"/>
      <c r="O368" s="10"/>
      <c r="P368" s="10"/>
      <c r="Q368" s="10"/>
      <c r="R368" s="24"/>
      <c r="S368" s="10"/>
    </row>
    <row r="369" spans="1:54" hidden="1" x14ac:dyDescent="0.2">
      <c r="A369" s="8" t="s">
        <v>68</v>
      </c>
      <c r="B369" s="8" t="s">
        <v>78</v>
      </c>
      <c r="C369" s="8">
        <v>3</v>
      </c>
      <c r="D369" s="9" t="s">
        <v>29</v>
      </c>
      <c r="E369" s="8">
        <v>2</v>
      </c>
      <c r="F369">
        <f t="shared" si="52"/>
        <v>0</v>
      </c>
      <c r="G369" s="10"/>
      <c r="H369" s="10"/>
      <c r="I369" s="10"/>
      <c r="J369" s="10"/>
      <c r="K369" s="10"/>
      <c r="L369" s="10"/>
      <c r="M369" s="10"/>
      <c r="N369" s="10"/>
      <c r="O369" s="10"/>
      <c r="P369" s="10"/>
      <c r="Q369" s="10"/>
      <c r="R369" s="24"/>
      <c r="S369" s="10"/>
    </row>
    <row r="370" spans="1:54" hidden="1" x14ac:dyDescent="0.2">
      <c r="A370" s="8" t="s">
        <v>68</v>
      </c>
      <c r="B370" s="8" t="s">
        <v>78</v>
      </c>
      <c r="C370" s="8">
        <v>3</v>
      </c>
      <c r="D370" s="9" t="s">
        <v>29</v>
      </c>
      <c r="E370" s="8">
        <v>3</v>
      </c>
      <c r="F370">
        <f t="shared" si="52"/>
        <v>0</v>
      </c>
      <c r="G370" s="10"/>
      <c r="H370" s="10"/>
      <c r="I370" s="10"/>
      <c r="J370" s="10"/>
      <c r="K370" s="10"/>
      <c r="L370" s="10"/>
      <c r="M370" s="10"/>
      <c r="N370" s="10"/>
      <c r="O370" s="10"/>
      <c r="P370" s="10"/>
      <c r="Q370" s="10"/>
      <c r="R370" s="24"/>
      <c r="S370" s="10"/>
    </row>
    <row r="371" spans="1:54" hidden="1" x14ac:dyDescent="0.2">
      <c r="A371" s="8" t="s">
        <v>68</v>
      </c>
      <c r="B371" s="8" t="s">
        <v>78</v>
      </c>
      <c r="C371" s="8">
        <v>3</v>
      </c>
      <c r="D371" s="9" t="s">
        <v>29</v>
      </c>
      <c r="E371" s="8">
        <v>4</v>
      </c>
      <c r="F371">
        <f t="shared" si="52"/>
        <v>0</v>
      </c>
      <c r="G371" s="10"/>
      <c r="H371" s="10"/>
      <c r="I371" s="10"/>
      <c r="J371" s="10"/>
      <c r="K371" s="10"/>
      <c r="L371" s="10"/>
      <c r="M371" s="10"/>
      <c r="N371" s="10"/>
      <c r="O371" s="10"/>
      <c r="P371" s="10"/>
      <c r="Q371" s="10"/>
      <c r="R371" s="24"/>
      <c r="S371" s="10"/>
    </row>
    <row r="372" spans="1:54" hidden="1" x14ac:dyDescent="0.2">
      <c r="A372" s="8" t="s">
        <v>68</v>
      </c>
      <c r="B372" s="8" t="s">
        <v>78</v>
      </c>
      <c r="C372" s="8">
        <v>3</v>
      </c>
      <c r="D372" s="9" t="s">
        <v>31</v>
      </c>
      <c r="E372" s="8">
        <v>5</v>
      </c>
      <c r="F372">
        <f t="shared" si="52"/>
        <v>0</v>
      </c>
      <c r="G372" s="10"/>
      <c r="H372" s="10"/>
      <c r="I372" s="10"/>
      <c r="J372" s="10"/>
      <c r="K372" s="10"/>
      <c r="L372" s="10"/>
      <c r="M372" s="10"/>
      <c r="N372" s="10"/>
      <c r="O372" s="10"/>
      <c r="P372" s="10"/>
      <c r="Q372" s="10"/>
      <c r="R372" s="24"/>
      <c r="S372" s="10"/>
    </row>
    <row r="373" spans="1:54" hidden="1" x14ac:dyDescent="0.2">
      <c r="A373" s="8" t="s">
        <v>68</v>
      </c>
      <c r="B373" s="8" t="s">
        <v>78</v>
      </c>
      <c r="C373" s="8">
        <v>3</v>
      </c>
      <c r="D373" s="9" t="s">
        <v>29</v>
      </c>
      <c r="E373" s="8">
        <v>6</v>
      </c>
      <c r="F373">
        <f t="shared" si="52"/>
        <v>0</v>
      </c>
      <c r="G373" s="10"/>
      <c r="H373" s="10"/>
      <c r="I373" s="10"/>
      <c r="J373" s="10"/>
      <c r="K373" s="10"/>
      <c r="L373" s="10"/>
      <c r="M373" s="10"/>
      <c r="N373" s="10"/>
      <c r="O373" s="10"/>
      <c r="P373" s="10"/>
      <c r="Q373" s="10"/>
      <c r="R373" s="24"/>
      <c r="S373" s="10"/>
      <c r="AL373" s="10"/>
      <c r="AN373" s="10"/>
      <c r="AO373" s="10"/>
      <c r="AP373" s="10"/>
      <c r="AQ373" s="10"/>
      <c r="AR373" s="10"/>
      <c r="AS373" s="10"/>
      <c r="AT373" s="10"/>
      <c r="AU373" s="10">
        <f ca="1">SUMIF(INDIRECT(INDIRECT(ADDRESS(ROW(),COLUMN()+3))&amp;":"&amp;INDIRECT(ADDRESS(ROW(),COLUMN()+5))),"1",INDIRECT(INDIRECT(ADDRESS(ROW(),COLUMN()+3))&amp;":"&amp;INDIRECT(ADDRESS(ROW(),COLUMN()+5))))</f>
        <v>0</v>
      </c>
      <c r="AV373" s="10">
        <f ca="1">SUMIF(INDIRECT(INDIRECT(ADDRESS(ROW(),COLUMN()+2))&amp;":"&amp;INDIRECT(ADDRESS(ROW(),COLUMN()+4))),2,INDIRECT(INDIRECT(ADDRESS(ROW(),COLUMN()+2))&amp;":"&amp;INDIRECT(ADDRESS(ROW(),COLUMN()+4))))/2</f>
        <v>0</v>
      </c>
      <c r="AW373" s="10">
        <f ca="1">IF(INDIRECT(ADDRESS(ROW(),COLUMN()-2))=0,1, (INDIRECT(ADDRESS(ROW(),COLUMN()-2))-INDIRECT(ADDRESS(ROW()+1,COLUMN()+2)))/INDIRECT(ADDRESS(ROW(),COLUMN()-2)))</f>
        <v>1</v>
      </c>
      <c r="AX373" s="10" t="str">
        <f ca="1">ADDRESS(ROW()+1-INDIRECT(ADDRESS(ROW()+1,COLUMN()-4)),3)</f>
        <v>$C$368</v>
      </c>
      <c r="AY373" s="10"/>
      <c r="AZ373" s="10" t="str">
        <f>ADDRESS(ROW(),3)</f>
        <v>$C$373</v>
      </c>
      <c r="BA373" s="10">
        <f ca="1">IF( INDIRECT(ADDRESS(ROW(),COLUMN()-5))=0,1, (INDIRECT(ADDRESS(ROW(),COLUMN()-5))-INDIRECT(ADDRESS(ROW()+1,COLUMN()+1)))/INDIRECT(ADDRESS(ROW(),COLUMN()-5)))</f>
        <v>1</v>
      </c>
      <c r="BB373" s="10"/>
    </row>
    <row r="374" spans="1:54" x14ac:dyDescent="0.2">
      <c r="A374" s="8" t="s">
        <v>68</v>
      </c>
      <c r="B374" s="8"/>
      <c r="C374" s="8"/>
      <c r="D374" s="8"/>
      <c r="E374" s="8"/>
      <c r="G374" s="10"/>
      <c r="H374" s="10"/>
      <c r="I374" s="10"/>
      <c r="J374" s="10"/>
      <c r="K374" s="10"/>
      <c r="L374" s="10"/>
      <c r="M374" s="10"/>
      <c r="N374" s="10"/>
      <c r="O374" s="10"/>
      <c r="P374" s="10"/>
      <c r="Q374" s="10"/>
      <c r="R374" s="24"/>
      <c r="S374" s="10"/>
      <c r="AL374" s="10">
        <f ca="1">1-INDIRECT(ADDRESS(ROW()-1,COLUMN()+11))</f>
        <v>0</v>
      </c>
      <c r="AM374" s="10">
        <f ca="1">1-INDIRECT(ADDRESS(ROW()-1,COLUMN()+14))</f>
        <v>0</v>
      </c>
      <c r="AN374" s="10">
        <f ca="1">INDIRECT(ADDRESS(ROW()-1,COLUMN()+9))</f>
        <v>1</v>
      </c>
      <c r="AO374" s="10">
        <f ca="1">INDIRECT(ADDRESS(ROW()-1,COLUMN()+12))</f>
        <v>1</v>
      </c>
      <c r="AP374" s="10">
        <f ca="1">(1-INDIRECT(ADDRESS(ROW(),COLUMN()-2)))*INDIRECT(ADDRESS(ROW(),COLUMN()+2))</f>
        <v>0</v>
      </c>
      <c r="AQ374" s="10">
        <f ca="1">(1-INDIRECT(ADDRESS(ROW(),COLUMN()-2)))*INDIRECT(ADDRESS(ROW(),COLUMN()+2))</f>
        <v>0</v>
      </c>
      <c r="AR374" s="10">
        <f ca="1">INDIRECT(ADDRESS(INDIRECT(ADDRESS(ROW(),COLUMN()+3))-INDIRECT(ADDRESS(ROW(),COLUMN()+2)),3))</f>
        <v>0</v>
      </c>
      <c r="AS374" s="10">
        <f ca="1">INDIRECT(ADDRESS(INDIRECT(ADDRESS(ROW(),COLUMN()+2))-INDIRECT(ADDRESS(ROW(),COLUMN()+1)),4))</f>
        <v>0</v>
      </c>
      <c r="AT374" s="10">
        <f ca="1">INDIRECT(ADDRESS(ROW()-1,5))</f>
        <v>6</v>
      </c>
      <c r="AU374" s="10">
        <f>ROW()-1</f>
        <v>373</v>
      </c>
      <c r="AV374" s="10">
        <f ca="1">ROW()-INDIRECT(ADDRESS(ROW(),COLUMN()-2))</f>
        <v>368</v>
      </c>
      <c r="AW374" s="10" t="str">
        <f>ADDRESS(ROW()-1,COLUMN()-11)</f>
        <v>$AL$373</v>
      </c>
      <c r="AX374" s="10" t="str">
        <f ca="1">ADDRESS(ROW() -INDIRECT(ADDRESS(ROW(),COLUMN()-4)),COLUMN()-12)</f>
        <v>$AL$368</v>
      </c>
      <c r="AY374" s="10">
        <f ca="1">SUMIF(INDIRECT(INDIRECT(ADDRESS(ROW(),COLUMN()-1))&amp;":"&amp;INDIRECT(ADDRESS(ROW(),COLUMN()-2))),1,INDIRECT(INDIRECT(ADDRESS(ROW(),COLUMN()-1))&amp;":"&amp;INDIRECT(ADDRESS(ROW(),COLUMN()-2))))</f>
        <v>0</v>
      </c>
      <c r="AZ374" s="10" t="str">
        <f>ADDRESS(ROW()-1,COLUMN()-13)</f>
        <v>$AM$373</v>
      </c>
      <c r="BA374" s="10" t="str">
        <f ca="1">ADDRESS(ROW() -INDIRECT(ADDRESS(ROW(),COLUMN()-7)),COLUMN()-14)</f>
        <v>$AM$368</v>
      </c>
      <c r="BB374" s="10">
        <f ca="1">SUM(INDIRECT(INDIRECT(ADDRESS(ROW(),COLUMN()-1))&amp;":"&amp;INDIRECT(ADDRESS(ROW(),COLUMN()-2))))</f>
        <v>0</v>
      </c>
    </row>
    <row r="375" spans="1:54" x14ac:dyDescent="0.2">
      <c r="A375" s="8" t="s">
        <v>79</v>
      </c>
      <c r="B375" s="8" t="s">
        <v>80</v>
      </c>
      <c r="C375" s="8">
        <v>1</v>
      </c>
      <c r="D375" s="8">
        <v>0</v>
      </c>
      <c r="E375" s="8"/>
      <c r="G375" s="10"/>
      <c r="H375" s="10"/>
      <c r="I375" s="10"/>
      <c r="J375" s="10"/>
      <c r="K375" s="10"/>
      <c r="L375" s="10"/>
      <c r="M375" s="10"/>
      <c r="N375" s="10"/>
      <c r="O375" s="10"/>
      <c r="P375" s="10"/>
      <c r="Q375" s="10"/>
      <c r="R375" s="24"/>
      <c r="S375" s="10"/>
      <c r="AW375" s="10">
        <f ca="1">SUM(AP313:AP374)</f>
        <v>4</v>
      </c>
      <c r="AX375" s="10">
        <f ca="1">SUM(AQ313:AQ374)</f>
        <v>4</v>
      </c>
    </row>
    <row r="376" spans="1:54" x14ac:dyDescent="0.2">
      <c r="A376" s="8" t="s">
        <v>79</v>
      </c>
      <c r="B376" s="8" t="s">
        <v>80</v>
      </c>
      <c r="C376" s="8">
        <v>1</v>
      </c>
      <c r="D376" s="9" t="s">
        <v>31</v>
      </c>
      <c r="E376" s="8">
        <v>1</v>
      </c>
      <c r="F376">
        <f>COUNTA(G376:AJ376)</f>
        <v>0</v>
      </c>
      <c r="G376" s="10"/>
      <c r="H376" s="10"/>
      <c r="I376" s="10"/>
      <c r="J376" s="10"/>
      <c r="K376" s="10"/>
      <c r="L376" s="10"/>
      <c r="M376" s="10"/>
      <c r="N376" s="10"/>
      <c r="O376" s="10"/>
      <c r="P376" s="10"/>
      <c r="Q376" s="10"/>
      <c r="R376" s="24"/>
      <c r="S376" s="10"/>
      <c r="AL376" s="10">
        <f t="shared" ref="AL376:AL380" si="53">IF(COUNTA(G376:AJ376)=0,1,0)</f>
        <v>1</v>
      </c>
    </row>
    <row r="377" spans="1:54" x14ac:dyDescent="0.2">
      <c r="A377" s="8" t="s">
        <v>79</v>
      </c>
      <c r="B377" s="8" t="s">
        <v>80</v>
      </c>
      <c r="C377" s="8">
        <v>1</v>
      </c>
      <c r="D377" s="9" t="s">
        <v>29</v>
      </c>
      <c r="E377" s="8">
        <v>2</v>
      </c>
      <c r="F377">
        <f>COUNTA(G377:AJ377)</f>
        <v>0</v>
      </c>
      <c r="G377" s="10"/>
      <c r="H377" s="10"/>
      <c r="I377" s="10"/>
      <c r="J377" s="10"/>
      <c r="K377" s="10"/>
      <c r="L377" s="10"/>
      <c r="M377" s="10"/>
      <c r="N377" s="10"/>
      <c r="O377" s="10"/>
      <c r="P377" s="10"/>
      <c r="Q377" s="10"/>
      <c r="R377" s="24"/>
      <c r="S377" s="10"/>
      <c r="AL377" s="10">
        <f t="shared" si="53"/>
        <v>1</v>
      </c>
    </row>
    <row r="378" spans="1:54" x14ac:dyDescent="0.2">
      <c r="A378" s="8" t="s">
        <v>79</v>
      </c>
      <c r="B378" s="8" t="s">
        <v>80</v>
      </c>
      <c r="C378" s="8">
        <v>1</v>
      </c>
      <c r="D378" s="9" t="s">
        <v>29</v>
      </c>
      <c r="E378" s="8">
        <v>3</v>
      </c>
      <c r="F378">
        <f>COUNTA(G378:AJ378)</f>
        <v>0</v>
      </c>
      <c r="G378" s="10"/>
      <c r="H378" s="10"/>
      <c r="I378" s="10"/>
      <c r="J378" s="10"/>
      <c r="K378" s="10"/>
      <c r="L378" s="10"/>
      <c r="M378" s="10"/>
      <c r="N378" s="10"/>
      <c r="O378" s="10"/>
      <c r="P378" s="10"/>
      <c r="Q378" s="10"/>
      <c r="R378" s="24"/>
      <c r="S378" s="10"/>
      <c r="AL378" s="10">
        <f t="shared" si="53"/>
        <v>1</v>
      </c>
    </row>
    <row r="379" spans="1:54" x14ac:dyDescent="0.2">
      <c r="A379" s="8" t="s">
        <v>79</v>
      </c>
      <c r="B379" s="8" t="s">
        <v>80</v>
      </c>
      <c r="C379" s="8">
        <v>1</v>
      </c>
      <c r="D379" s="9" t="s">
        <v>29</v>
      </c>
      <c r="E379" s="8">
        <v>4</v>
      </c>
      <c r="F379">
        <f>COUNTA(G379:AJ379)</f>
        <v>0</v>
      </c>
      <c r="G379" s="10"/>
      <c r="H379" s="10"/>
      <c r="I379" s="10"/>
      <c r="J379" s="10"/>
      <c r="K379" s="10"/>
      <c r="L379" s="10"/>
      <c r="M379" s="10"/>
      <c r="N379" s="10"/>
      <c r="O379" s="10"/>
      <c r="P379" s="10"/>
      <c r="Q379" s="10"/>
      <c r="R379" s="24"/>
      <c r="S379" s="10"/>
      <c r="AL379" s="10">
        <f t="shared" si="53"/>
        <v>1</v>
      </c>
    </row>
    <row r="380" spans="1:54" x14ac:dyDescent="0.2">
      <c r="A380" s="8" t="s">
        <v>79</v>
      </c>
      <c r="B380" s="8" t="s">
        <v>80</v>
      </c>
      <c r="C380" s="8">
        <v>1</v>
      </c>
      <c r="D380" s="9" t="s">
        <v>29</v>
      </c>
      <c r="E380" s="8">
        <v>5</v>
      </c>
      <c r="F380">
        <f>COUNTA(G380:AJ380)</f>
        <v>0</v>
      </c>
      <c r="G380" s="10"/>
      <c r="H380" s="10"/>
      <c r="I380" s="10"/>
      <c r="J380" s="10"/>
      <c r="K380" s="10"/>
      <c r="L380" s="10"/>
      <c r="M380" s="10"/>
      <c r="N380" s="10"/>
      <c r="O380" s="10"/>
      <c r="P380" s="10"/>
      <c r="Q380" s="10"/>
      <c r="R380" s="24"/>
      <c r="S380" s="10"/>
      <c r="AL380" s="10">
        <f t="shared" si="53"/>
        <v>1</v>
      </c>
      <c r="AN380" s="10"/>
      <c r="AO380" s="10"/>
      <c r="AP380" s="10"/>
      <c r="AQ380" s="10"/>
      <c r="AR380" s="10"/>
      <c r="AS380" s="10"/>
      <c r="AT380" s="10"/>
      <c r="AU380" s="10">
        <f ca="1">SUMIF(INDIRECT(INDIRECT(ADDRESS(ROW(),COLUMN()+3))&amp;":"&amp;INDIRECT(ADDRESS(ROW(),COLUMN()+5))),"1",INDIRECT(INDIRECT(ADDRESS(ROW(),COLUMN()+3))&amp;":"&amp;INDIRECT(ADDRESS(ROW(),COLUMN()+5))))</f>
        <v>5</v>
      </c>
      <c r="AV380" s="10">
        <f ca="1">SUMIF(INDIRECT(INDIRECT(ADDRESS(ROW(),COLUMN()+2))&amp;":"&amp;INDIRECT(ADDRESS(ROW(),COLUMN()+4))),2,INDIRECT(INDIRECT(ADDRESS(ROW(),COLUMN()+2))&amp;":"&amp;INDIRECT(ADDRESS(ROW(),COLUMN()+4))))/2</f>
        <v>0</v>
      </c>
      <c r="AW380" s="10">
        <f ca="1">IF(INDIRECT(ADDRESS(ROW(),COLUMN()-2))=0,1, (INDIRECT(ADDRESS(ROW(),COLUMN()-2))-INDIRECT(ADDRESS(ROW()+1,COLUMN()+2)))/INDIRECT(ADDRESS(ROW(),COLUMN()-2)))</f>
        <v>0</v>
      </c>
      <c r="AX380" s="10" t="str">
        <f ca="1">ADDRESS(ROW()+1-INDIRECT(ADDRESS(ROW()+1,COLUMN()-4)),3)</f>
        <v>$C$376</v>
      </c>
      <c r="AY380" s="10"/>
      <c r="AZ380" s="10" t="str">
        <f>ADDRESS(ROW(),3)</f>
        <v>$C$380</v>
      </c>
      <c r="BA380" s="10">
        <f ca="1">IF( INDIRECT(ADDRESS(ROW(),COLUMN()-5))=0,1, (INDIRECT(ADDRESS(ROW(),COLUMN()-5))-INDIRECT(ADDRESS(ROW()+1,COLUMN()+1)))/INDIRECT(ADDRESS(ROW(),COLUMN()-5)))</f>
        <v>1</v>
      </c>
      <c r="BB380" s="10"/>
    </row>
    <row r="381" spans="1:54" x14ac:dyDescent="0.2">
      <c r="A381" s="8"/>
      <c r="B381" s="8"/>
      <c r="C381" s="8"/>
      <c r="D381" s="8"/>
      <c r="E381" s="8"/>
      <c r="G381" s="10"/>
      <c r="H381" s="10"/>
      <c r="I381" s="10"/>
      <c r="J381" s="10"/>
      <c r="K381" s="10"/>
      <c r="L381" s="10"/>
      <c r="M381" s="10"/>
      <c r="N381" s="10"/>
      <c r="O381" s="10"/>
      <c r="P381" s="10"/>
      <c r="Q381" s="10"/>
      <c r="R381" s="24"/>
      <c r="S381" s="10"/>
      <c r="AL381" s="10">
        <f ca="1">1-INDIRECT(ADDRESS(ROW()-1,COLUMN()+11))</f>
        <v>1</v>
      </c>
      <c r="AM381" s="10">
        <f ca="1">1-INDIRECT(ADDRESS(ROW()-1,COLUMN()+14))</f>
        <v>0</v>
      </c>
      <c r="AN381" s="10">
        <f ca="1">INDIRECT(ADDRESS(ROW()-1,COLUMN()+9))</f>
        <v>0</v>
      </c>
      <c r="AO381" s="10">
        <f ca="1">INDIRECT(ADDRESS(ROW()-1,COLUMN()+12))</f>
        <v>1</v>
      </c>
      <c r="AP381" s="10">
        <f ca="1">(1-INDIRECT(ADDRESS(ROW(),COLUMN()-2)))*INDIRECT(ADDRESS(ROW(),COLUMN()+2))</f>
        <v>1</v>
      </c>
      <c r="AQ381" s="10">
        <f ca="1">(1-INDIRECT(ADDRESS(ROW(),COLUMN()-2)))*INDIRECT(ADDRESS(ROW(),COLUMN()+2))</f>
        <v>0</v>
      </c>
      <c r="AR381" s="10">
        <f ca="1">INDIRECT(ADDRESS(INDIRECT(ADDRESS(ROW(),COLUMN()+3))-INDIRECT(ADDRESS(ROW(),COLUMN()+2)),3))</f>
        <v>1</v>
      </c>
      <c r="AS381" s="10">
        <f ca="1">INDIRECT(ADDRESS(INDIRECT(ADDRESS(ROW(),COLUMN()+2))-INDIRECT(ADDRESS(ROW(),COLUMN()+1)),4))</f>
        <v>0</v>
      </c>
      <c r="AT381" s="10">
        <f ca="1">INDIRECT(ADDRESS(ROW()-1,5))</f>
        <v>5</v>
      </c>
      <c r="AU381" s="10">
        <f>ROW()-1</f>
        <v>380</v>
      </c>
      <c r="AV381" s="10">
        <f ca="1">ROW()-INDIRECT(ADDRESS(ROW(),COLUMN()-2))</f>
        <v>376</v>
      </c>
      <c r="AW381" s="10" t="str">
        <f>ADDRESS(ROW()-1,COLUMN()-11)</f>
        <v>$AL$380</v>
      </c>
      <c r="AX381" s="10" t="str">
        <f ca="1">ADDRESS(ROW() -INDIRECT(ADDRESS(ROW(),COLUMN()-4)),COLUMN()-12)</f>
        <v>$AL$376</v>
      </c>
      <c r="AY381" s="10">
        <f ca="1">SUMIF(INDIRECT(INDIRECT(ADDRESS(ROW(),COLUMN()-1))&amp;":"&amp;INDIRECT(ADDRESS(ROW(),COLUMN()-2))),1,INDIRECT(INDIRECT(ADDRESS(ROW(),COLUMN()-1))&amp;":"&amp;INDIRECT(ADDRESS(ROW(),COLUMN()-2))))</f>
        <v>5</v>
      </c>
      <c r="AZ381" s="10" t="str">
        <f>ADDRESS(ROW()-1,COLUMN()-13)</f>
        <v>$AM$380</v>
      </c>
      <c r="BA381" s="10" t="str">
        <f ca="1">ADDRESS(ROW() -INDIRECT(ADDRESS(ROW(),COLUMN()-7)),COLUMN()-14)</f>
        <v>$AM$376</v>
      </c>
      <c r="BB381" s="10">
        <f ca="1">SUM(INDIRECT(INDIRECT(ADDRESS(ROW(),COLUMN()-1))&amp;":"&amp;INDIRECT(ADDRESS(ROW(),COLUMN()-2))))</f>
        <v>0</v>
      </c>
    </row>
    <row r="382" spans="1:54" x14ac:dyDescent="0.2">
      <c r="A382" s="8" t="s">
        <v>79</v>
      </c>
      <c r="B382" s="8" t="s">
        <v>81</v>
      </c>
      <c r="C382" s="8">
        <v>1</v>
      </c>
      <c r="D382" s="8">
        <v>2</v>
      </c>
      <c r="E382" s="8"/>
      <c r="G382" s="10"/>
      <c r="H382" s="10"/>
      <c r="I382" s="10"/>
      <c r="J382" s="10"/>
      <c r="K382" s="10"/>
      <c r="L382" s="10"/>
      <c r="M382" s="10"/>
      <c r="N382" s="10"/>
      <c r="O382" s="10"/>
      <c r="P382" s="10"/>
      <c r="Q382" s="10"/>
      <c r="R382" s="24"/>
      <c r="S382" s="10"/>
    </row>
    <row r="383" spans="1:54" x14ac:dyDescent="0.2">
      <c r="A383" s="8" t="s">
        <v>79</v>
      </c>
      <c r="B383" s="8" t="s">
        <v>81</v>
      </c>
      <c r="C383" s="8">
        <v>1</v>
      </c>
      <c r="D383" s="9" t="s">
        <v>29</v>
      </c>
      <c r="E383" s="8">
        <v>1</v>
      </c>
      <c r="F383">
        <f t="shared" ref="F383:F395" si="54">COUNTA(G383:AJ383)</f>
        <v>0</v>
      </c>
      <c r="G383" s="10"/>
      <c r="H383" s="10"/>
      <c r="I383" s="10"/>
      <c r="J383" s="10"/>
      <c r="K383" s="10"/>
      <c r="L383" s="10"/>
      <c r="M383" s="10"/>
      <c r="N383" s="10"/>
      <c r="O383" s="10"/>
      <c r="P383" s="10"/>
      <c r="Q383" s="10"/>
      <c r="R383" s="24"/>
      <c r="S383" s="10"/>
      <c r="AL383" s="10">
        <f t="shared" ref="AL383:AL389" si="55">IF(COUNTA(G383:AJ383)=0,1,0)</f>
        <v>1</v>
      </c>
    </row>
    <row r="384" spans="1:54" x14ac:dyDescent="0.2">
      <c r="A384" s="8" t="s">
        <v>79</v>
      </c>
      <c r="B384" s="8" t="s">
        <v>81</v>
      </c>
      <c r="C384" s="8">
        <v>1</v>
      </c>
      <c r="D384" s="9" t="s">
        <v>29</v>
      </c>
      <c r="E384" s="8">
        <v>2</v>
      </c>
      <c r="F384">
        <f t="shared" si="54"/>
        <v>0</v>
      </c>
      <c r="G384" s="10"/>
      <c r="H384" s="10"/>
      <c r="I384" s="10"/>
      <c r="J384" s="10"/>
      <c r="K384" s="10"/>
      <c r="L384" s="10"/>
      <c r="M384" s="10"/>
      <c r="N384" s="10"/>
      <c r="O384" s="10"/>
      <c r="P384" s="10"/>
      <c r="Q384" s="10"/>
      <c r="R384" s="24"/>
      <c r="S384" s="10"/>
      <c r="AL384" s="10">
        <f t="shared" si="55"/>
        <v>1</v>
      </c>
    </row>
    <row r="385" spans="1:55" x14ac:dyDescent="0.2">
      <c r="A385" s="8" t="s">
        <v>79</v>
      </c>
      <c r="B385" s="8" t="s">
        <v>81</v>
      </c>
      <c r="C385" s="8">
        <v>1</v>
      </c>
      <c r="D385" s="9" t="s">
        <v>29</v>
      </c>
      <c r="E385" s="8">
        <v>3</v>
      </c>
      <c r="F385">
        <f t="shared" si="54"/>
        <v>0</v>
      </c>
      <c r="G385" s="10"/>
      <c r="H385" s="10"/>
      <c r="I385" s="10"/>
      <c r="J385" s="10"/>
      <c r="K385" s="10"/>
      <c r="L385" s="10"/>
      <c r="M385" s="10"/>
      <c r="N385" s="10"/>
      <c r="O385" s="10"/>
      <c r="P385" s="10"/>
      <c r="Q385" s="10"/>
      <c r="R385" s="24"/>
      <c r="S385" s="10"/>
      <c r="AL385" s="10">
        <f t="shared" si="55"/>
        <v>1</v>
      </c>
    </row>
    <row r="386" spans="1:55" x14ac:dyDescent="0.2">
      <c r="A386" s="8" t="s">
        <v>79</v>
      </c>
      <c r="B386" s="8" t="s">
        <v>81</v>
      </c>
      <c r="C386" s="8">
        <v>1</v>
      </c>
      <c r="D386" s="9" t="s">
        <v>29</v>
      </c>
      <c r="E386" s="8">
        <v>4</v>
      </c>
      <c r="F386">
        <f t="shared" si="54"/>
        <v>0</v>
      </c>
      <c r="G386" s="10"/>
      <c r="H386" s="10"/>
      <c r="I386" s="10"/>
      <c r="J386" s="10"/>
      <c r="K386" s="10"/>
      <c r="L386" s="10"/>
      <c r="M386" s="10"/>
      <c r="N386" s="10"/>
      <c r="O386" s="10"/>
      <c r="P386" s="10"/>
      <c r="Q386" s="10"/>
      <c r="R386" s="24"/>
      <c r="S386" s="10"/>
      <c r="AL386" s="10">
        <f t="shared" si="55"/>
        <v>1</v>
      </c>
    </row>
    <row r="387" spans="1:55" x14ac:dyDescent="0.2">
      <c r="A387" s="8" t="s">
        <v>79</v>
      </c>
      <c r="B387" s="8" t="s">
        <v>81</v>
      </c>
      <c r="C387" s="8">
        <v>1</v>
      </c>
      <c r="D387" s="9" t="s">
        <v>29</v>
      </c>
      <c r="E387" s="8">
        <v>5</v>
      </c>
      <c r="F387">
        <f t="shared" si="54"/>
        <v>0</v>
      </c>
      <c r="G387" s="10"/>
      <c r="H387" s="10"/>
      <c r="I387" s="10"/>
      <c r="J387" s="10"/>
      <c r="K387" s="10"/>
      <c r="L387" s="10"/>
      <c r="M387" s="10"/>
      <c r="N387" s="10"/>
      <c r="O387" s="10"/>
      <c r="P387" s="10"/>
      <c r="Q387" s="10"/>
      <c r="R387" s="24"/>
      <c r="S387" s="10"/>
      <c r="AL387" s="10">
        <f t="shared" si="55"/>
        <v>1</v>
      </c>
    </row>
    <row r="388" spans="1:55" x14ac:dyDescent="0.2">
      <c r="A388" s="8" t="s">
        <v>79</v>
      </c>
      <c r="B388" s="8" t="s">
        <v>81</v>
      </c>
      <c r="C388" s="8">
        <v>1</v>
      </c>
      <c r="D388" s="9" t="s">
        <v>29</v>
      </c>
      <c r="E388" s="8">
        <v>6</v>
      </c>
      <c r="F388">
        <f t="shared" si="54"/>
        <v>0</v>
      </c>
      <c r="G388" s="10"/>
      <c r="H388" s="10"/>
      <c r="I388" s="10"/>
      <c r="J388" s="10"/>
      <c r="K388" s="10"/>
      <c r="L388" s="10"/>
      <c r="M388" s="10"/>
      <c r="N388" s="10"/>
      <c r="O388" s="10"/>
      <c r="P388" s="10"/>
      <c r="Q388" s="10"/>
      <c r="R388" s="24"/>
      <c r="S388" s="10"/>
      <c r="AL388" s="10">
        <f t="shared" si="55"/>
        <v>1</v>
      </c>
    </row>
    <row r="389" spans="1:55" x14ac:dyDescent="0.2">
      <c r="A389" s="8" t="s">
        <v>79</v>
      </c>
      <c r="B389" s="8" t="s">
        <v>81</v>
      </c>
      <c r="C389" s="8">
        <v>1</v>
      </c>
      <c r="D389" s="9" t="s">
        <v>29</v>
      </c>
      <c r="E389" s="8">
        <v>7</v>
      </c>
      <c r="F389">
        <f t="shared" si="54"/>
        <v>0</v>
      </c>
      <c r="G389" s="10"/>
      <c r="H389" s="10"/>
      <c r="I389" s="10"/>
      <c r="J389" s="10"/>
      <c r="K389" s="10"/>
      <c r="L389" s="10"/>
      <c r="M389" s="10"/>
      <c r="N389" s="10"/>
      <c r="O389" s="10"/>
      <c r="P389" s="10"/>
      <c r="Q389" s="10"/>
      <c r="R389" s="24"/>
      <c r="S389" s="10"/>
      <c r="AL389" s="10">
        <f t="shared" si="55"/>
        <v>1</v>
      </c>
    </row>
    <row r="390" spans="1:55" x14ac:dyDescent="0.2">
      <c r="A390" s="8" t="s">
        <v>79</v>
      </c>
      <c r="B390" s="8" t="s">
        <v>81</v>
      </c>
      <c r="C390" s="8">
        <v>2</v>
      </c>
      <c r="D390" s="9" t="s">
        <v>29</v>
      </c>
      <c r="E390" s="8">
        <v>8</v>
      </c>
      <c r="F390">
        <f t="shared" si="54"/>
        <v>0</v>
      </c>
      <c r="G390" s="10"/>
      <c r="H390" s="10"/>
      <c r="I390" s="10"/>
      <c r="J390" s="10"/>
      <c r="K390" s="10"/>
      <c r="L390" s="10"/>
      <c r="M390" s="10"/>
      <c r="N390" s="10"/>
      <c r="O390" s="10"/>
      <c r="P390" s="10"/>
      <c r="Q390" s="10"/>
      <c r="R390" s="24"/>
      <c r="S390" s="10"/>
      <c r="AM390" s="30">
        <f t="shared" ref="AM390:AM395" si="56">IF(COUNTA(I390:AJ390)=0,1,0)</f>
        <v>1</v>
      </c>
    </row>
    <row r="391" spans="1:55" x14ac:dyDescent="0.2">
      <c r="A391" s="8" t="s">
        <v>79</v>
      </c>
      <c r="B391" s="8" t="s">
        <v>81</v>
      </c>
      <c r="C391" s="8">
        <v>2</v>
      </c>
      <c r="D391" s="9" t="s">
        <v>29</v>
      </c>
      <c r="E391" s="8">
        <v>9</v>
      </c>
      <c r="F391">
        <f t="shared" si="54"/>
        <v>0</v>
      </c>
      <c r="G391" s="10"/>
      <c r="H391" s="10"/>
      <c r="I391" s="10"/>
      <c r="J391" s="10"/>
      <c r="K391" s="10"/>
      <c r="L391" s="10"/>
      <c r="M391" s="10"/>
      <c r="N391" s="10"/>
      <c r="O391" s="10"/>
      <c r="P391" s="10"/>
      <c r="Q391" s="10"/>
      <c r="R391" s="24"/>
      <c r="S391" s="10"/>
      <c r="AM391" s="30">
        <f t="shared" si="56"/>
        <v>1</v>
      </c>
    </row>
    <row r="392" spans="1:55" x14ac:dyDescent="0.2">
      <c r="A392" s="8" t="s">
        <v>79</v>
      </c>
      <c r="B392" s="8" t="s">
        <v>81</v>
      </c>
      <c r="C392" s="8">
        <v>2</v>
      </c>
      <c r="D392" s="9" t="s">
        <v>29</v>
      </c>
      <c r="E392" s="8">
        <v>10</v>
      </c>
      <c r="F392">
        <f t="shared" si="54"/>
        <v>0</v>
      </c>
      <c r="G392" s="10"/>
      <c r="H392" s="10"/>
      <c r="I392" s="10"/>
      <c r="J392" s="10"/>
      <c r="K392" s="10"/>
      <c r="L392" s="10"/>
      <c r="M392" s="10"/>
      <c r="N392" s="10"/>
      <c r="O392" s="10"/>
      <c r="P392" s="10"/>
      <c r="Q392" s="10"/>
      <c r="R392" s="24"/>
      <c r="S392" s="10"/>
      <c r="AM392" s="30">
        <f t="shared" si="56"/>
        <v>1</v>
      </c>
    </row>
    <row r="393" spans="1:55" x14ac:dyDescent="0.2">
      <c r="A393" s="8" t="s">
        <v>79</v>
      </c>
      <c r="B393" s="8" t="s">
        <v>81</v>
      </c>
      <c r="C393" s="8">
        <v>2</v>
      </c>
      <c r="D393" s="9" t="s">
        <v>29</v>
      </c>
      <c r="E393" s="8">
        <v>11</v>
      </c>
      <c r="F393">
        <f t="shared" si="54"/>
        <v>0</v>
      </c>
      <c r="G393" s="10"/>
      <c r="H393" s="10"/>
      <c r="I393" s="10"/>
      <c r="J393" s="10"/>
      <c r="K393" s="10"/>
      <c r="L393" s="10"/>
      <c r="M393" s="10"/>
      <c r="N393" s="10"/>
      <c r="O393" s="10"/>
      <c r="P393" s="10"/>
      <c r="Q393" s="10"/>
      <c r="R393" s="24"/>
      <c r="S393" s="10"/>
      <c r="AM393" s="30">
        <f t="shared" si="56"/>
        <v>1</v>
      </c>
    </row>
    <row r="394" spans="1:55" x14ac:dyDescent="0.2">
      <c r="A394" s="8" t="s">
        <v>79</v>
      </c>
      <c r="B394" s="8" t="s">
        <v>81</v>
      </c>
      <c r="C394" s="8">
        <v>2</v>
      </c>
      <c r="D394" s="9" t="s">
        <v>29</v>
      </c>
      <c r="E394" s="8">
        <v>12</v>
      </c>
      <c r="F394">
        <f t="shared" si="54"/>
        <v>0</v>
      </c>
      <c r="G394" s="10"/>
      <c r="H394" s="10"/>
      <c r="I394" s="10"/>
      <c r="J394" s="10"/>
      <c r="K394" s="10"/>
      <c r="L394" s="10"/>
      <c r="M394" s="10"/>
      <c r="N394" s="10"/>
      <c r="O394" s="10"/>
      <c r="P394" s="10"/>
      <c r="Q394" s="10"/>
      <c r="R394" s="24"/>
      <c r="S394" s="10"/>
      <c r="AM394" s="30">
        <f t="shared" si="56"/>
        <v>1</v>
      </c>
    </row>
    <row r="395" spans="1:55" x14ac:dyDescent="0.2">
      <c r="A395" s="8" t="s">
        <v>79</v>
      </c>
      <c r="B395" s="8" t="s">
        <v>81</v>
      </c>
      <c r="C395" s="8">
        <v>2</v>
      </c>
      <c r="D395" s="9" t="s">
        <v>29</v>
      </c>
      <c r="E395" s="8">
        <v>13</v>
      </c>
      <c r="F395">
        <f t="shared" si="54"/>
        <v>0</v>
      </c>
      <c r="G395" s="10"/>
      <c r="H395" s="10"/>
      <c r="I395" s="10"/>
      <c r="J395" s="10"/>
      <c r="K395" s="10"/>
      <c r="L395" s="10"/>
      <c r="M395" s="10"/>
      <c r="N395" s="10"/>
      <c r="O395" s="10"/>
      <c r="P395" s="10"/>
      <c r="Q395" s="10"/>
      <c r="R395" s="24"/>
      <c r="S395" s="10"/>
      <c r="AL395" s="10"/>
      <c r="AM395" s="30">
        <f t="shared" si="56"/>
        <v>1</v>
      </c>
      <c r="AN395" s="10"/>
      <c r="AO395" s="10"/>
      <c r="AP395" s="10"/>
      <c r="AQ395" s="10"/>
      <c r="AR395" s="10"/>
      <c r="AS395" s="10"/>
      <c r="AT395" s="10"/>
      <c r="AU395" s="10">
        <f ca="1">SUMIF(INDIRECT(INDIRECT(ADDRESS(ROW(),COLUMN()+3))&amp;":"&amp;INDIRECT(ADDRESS(ROW(),COLUMN()+5))),"1",INDIRECT(INDIRECT(ADDRESS(ROW(),COLUMN()+3))&amp;":"&amp;INDIRECT(ADDRESS(ROW(),COLUMN()+5))))</f>
        <v>7</v>
      </c>
      <c r="AV395" s="10">
        <f ca="1">SUMIF(INDIRECT(INDIRECT(ADDRESS(ROW(),COLUMN()+2))&amp;":"&amp;INDIRECT(ADDRESS(ROW(),COLUMN()+4))),2,INDIRECT(INDIRECT(ADDRESS(ROW(),COLUMN()+2))&amp;":"&amp;INDIRECT(ADDRESS(ROW(),COLUMN()+4))))/2</f>
        <v>6</v>
      </c>
      <c r="AW395" s="10">
        <f ca="1">IF(INDIRECT(ADDRESS(ROW(),COLUMN()-2))=0,1, (INDIRECT(ADDRESS(ROW(),COLUMN()-2))-INDIRECT(ADDRESS(ROW()+1,COLUMN()+2)))/INDIRECT(ADDRESS(ROW(),COLUMN()-2)))</f>
        <v>0</v>
      </c>
      <c r="AX395" s="10" t="str">
        <f ca="1">ADDRESS(ROW()+1-INDIRECT(ADDRESS(ROW()+1,COLUMN()-4)),3)</f>
        <v>$C$383</v>
      </c>
      <c r="AY395" s="10"/>
      <c r="AZ395" s="10" t="str">
        <f>ADDRESS(ROW(),3)</f>
        <v>$C$395</v>
      </c>
      <c r="BA395" s="10">
        <f ca="1">IF( INDIRECT(ADDRESS(ROW(),COLUMN()-5))=0,1, (INDIRECT(ADDRESS(ROW(),COLUMN()-5))-INDIRECT(ADDRESS(ROW()+1,COLUMN()+1)))/INDIRECT(ADDRESS(ROW(),COLUMN()-5)))</f>
        <v>0</v>
      </c>
      <c r="BB395" s="10"/>
      <c r="BC395" s="10"/>
    </row>
    <row r="396" spans="1:55" x14ac:dyDescent="0.2">
      <c r="A396" s="8"/>
      <c r="B396" s="8"/>
      <c r="C396" s="8"/>
      <c r="D396" s="8"/>
      <c r="E396" s="8"/>
      <c r="G396" s="10"/>
      <c r="H396" s="10"/>
      <c r="I396" s="10"/>
      <c r="J396" s="10"/>
      <c r="K396" s="10"/>
      <c r="L396" s="10"/>
      <c r="M396" s="10"/>
      <c r="N396" s="10"/>
      <c r="O396" s="10"/>
      <c r="P396" s="10"/>
      <c r="Q396" s="10"/>
      <c r="R396" s="24"/>
      <c r="S396" s="10"/>
      <c r="AL396" s="10">
        <f ca="1">1-INDIRECT(ADDRESS(ROW()-1,COLUMN()+11))</f>
        <v>1</v>
      </c>
      <c r="AM396" s="10">
        <f ca="1">1-INDIRECT(ADDRESS(ROW()-1,COLUMN()+14))</f>
        <v>1</v>
      </c>
      <c r="AN396" s="10">
        <f ca="1">INDIRECT(ADDRESS(ROW()-1,COLUMN()+9))</f>
        <v>0</v>
      </c>
      <c r="AO396" s="10">
        <f ca="1">INDIRECT(ADDRESS(ROW()-1,COLUMN()+12))</f>
        <v>0</v>
      </c>
      <c r="AP396" s="10">
        <f ca="1">(1-INDIRECT(ADDRESS(ROW(),COLUMN()-2)))*INDIRECT(ADDRESS(ROW(),COLUMN()+2))</f>
        <v>1</v>
      </c>
      <c r="AQ396" s="10">
        <f ca="1">(1-INDIRECT(ADDRESS(ROW(),COLUMN()-2)))*INDIRECT(ADDRESS(ROW(),COLUMN()+2))</f>
        <v>2</v>
      </c>
      <c r="AR396" s="10">
        <f ca="1">INDIRECT(ADDRESS(INDIRECT(ADDRESS(ROW(),COLUMN()+3))-INDIRECT(ADDRESS(ROW(),COLUMN()+2)),3))</f>
        <v>1</v>
      </c>
      <c r="AS396" s="10">
        <f ca="1">INDIRECT(ADDRESS(INDIRECT(ADDRESS(ROW(),COLUMN()+2))-INDIRECT(ADDRESS(ROW(),COLUMN()+1)),4))</f>
        <v>2</v>
      </c>
      <c r="AT396" s="10">
        <f ca="1">INDIRECT(ADDRESS(ROW()-1,5))</f>
        <v>13</v>
      </c>
      <c r="AU396" s="10">
        <f>ROW()-1</f>
        <v>395</v>
      </c>
      <c r="AV396" s="10">
        <f ca="1">ROW()-INDIRECT(ADDRESS(ROW(),COLUMN()-2))</f>
        <v>383</v>
      </c>
      <c r="AW396" s="10" t="str">
        <f>ADDRESS(ROW()-1,COLUMN()-11)</f>
        <v>$AL$395</v>
      </c>
      <c r="AX396" s="10" t="str">
        <f ca="1">ADDRESS(ROW() -INDIRECT(ADDRESS(ROW(),COLUMN()-4)),COLUMN()-12)</f>
        <v>$AL$383</v>
      </c>
      <c r="AY396" s="10">
        <f ca="1">SUMIF(INDIRECT(INDIRECT(ADDRESS(ROW(),COLUMN()-1))&amp;":"&amp;INDIRECT(ADDRESS(ROW(),COLUMN()-2))),1,INDIRECT(INDIRECT(ADDRESS(ROW(),COLUMN()-1))&amp;":"&amp;INDIRECT(ADDRESS(ROW(),COLUMN()-2))))</f>
        <v>7</v>
      </c>
      <c r="AZ396" s="10" t="str">
        <f>ADDRESS(ROW()-1,COLUMN()-13)</f>
        <v>$AM$395</v>
      </c>
      <c r="BA396" s="10" t="str">
        <f ca="1">ADDRESS(ROW() -INDIRECT(ADDRESS(ROW(),COLUMN()-7)),COLUMN()-14)</f>
        <v>$AM$383</v>
      </c>
      <c r="BB396" s="10">
        <f ca="1">SUM(INDIRECT(INDIRECT(ADDRESS(ROW(),COLUMN()-1))&amp;":"&amp;INDIRECT(ADDRESS(ROW(),COLUMN()-2))))</f>
        <v>6</v>
      </c>
      <c r="BC396" s="10"/>
    </row>
    <row r="397" spans="1:55" x14ac:dyDescent="0.2">
      <c r="A397" s="8" t="s">
        <v>79</v>
      </c>
      <c r="B397" s="8" t="s">
        <v>82</v>
      </c>
      <c r="C397" s="8">
        <v>1</v>
      </c>
      <c r="D397" s="8">
        <v>2</v>
      </c>
      <c r="E397" s="8"/>
      <c r="G397" s="10"/>
      <c r="H397" s="10"/>
      <c r="I397" s="10"/>
      <c r="J397" s="10"/>
      <c r="K397" s="10"/>
      <c r="L397" s="10"/>
      <c r="M397" s="10"/>
      <c r="N397" s="10"/>
      <c r="O397" s="10"/>
      <c r="P397" s="10"/>
      <c r="Q397" s="10"/>
      <c r="R397" s="24"/>
      <c r="S397" s="10"/>
    </row>
    <row r="398" spans="1:55" x14ac:dyDescent="0.2">
      <c r="A398" s="8" t="s">
        <v>79</v>
      </c>
      <c r="B398" s="8" t="s">
        <v>82</v>
      </c>
      <c r="C398" s="8">
        <v>1</v>
      </c>
      <c r="D398" s="9" t="s">
        <v>29</v>
      </c>
      <c r="E398" s="8">
        <v>1</v>
      </c>
      <c r="F398">
        <f t="shared" ref="F398:F410" si="57">COUNTA(G398:AJ398)</f>
        <v>0</v>
      </c>
      <c r="G398" s="10"/>
      <c r="H398" s="10"/>
      <c r="I398" s="10"/>
      <c r="J398" s="10"/>
      <c r="K398" s="10"/>
      <c r="L398" s="10"/>
      <c r="M398" s="10"/>
      <c r="N398" s="10"/>
      <c r="O398" s="10"/>
      <c r="P398" s="10"/>
      <c r="Q398" s="10"/>
      <c r="R398" s="24"/>
      <c r="S398" s="10"/>
      <c r="AL398" s="10">
        <f t="shared" ref="AL398:AL402" si="58">IF(COUNTA(G398:AJ398)=0,1,0)</f>
        <v>1</v>
      </c>
    </row>
    <row r="399" spans="1:55" x14ac:dyDescent="0.2">
      <c r="A399" s="8" t="s">
        <v>79</v>
      </c>
      <c r="B399" s="8" t="s">
        <v>82</v>
      </c>
      <c r="C399" s="8">
        <v>1</v>
      </c>
      <c r="D399" s="9" t="s">
        <v>29</v>
      </c>
      <c r="E399" s="8">
        <v>2</v>
      </c>
      <c r="F399">
        <f t="shared" si="57"/>
        <v>0</v>
      </c>
      <c r="G399" s="10"/>
      <c r="H399" s="10"/>
      <c r="I399" s="10"/>
      <c r="J399" s="10"/>
      <c r="K399" s="10"/>
      <c r="L399" s="10"/>
      <c r="M399" s="10"/>
      <c r="N399" s="10"/>
      <c r="O399" s="10"/>
      <c r="P399" s="10"/>
      <c r="Q399" s="10"/>
      <c r="R399" s="24"/>
      <c r="S399" s="10"/>
      <c r="AL399" s="10">
        <f t="shared" si="58"/>
        <v>1</v>
      </c>
    </row>
    <row r="400" spans="1:55" x14ac:dyDescent="0.2">
      <c r="A400" s="8" t="s">
        <v>79</v>
      </c>
      <c r="B400" s="8" t="s">
        <v>82</v>
      </c>
      <c r="C400" s="8">
        <v>1</v>
      </c>
      <c r="D400" s="9" t="s">
        <v>31</v>
      </c>
      <c r="E400" s="8">
        <v>3</v>
      </c>
      <c r="F400">
        <f t="shared" si="57"/>
        <v>0</v>
      </c>
      <c r="G400" s="10"/>
      <c r="H400" s="10"/>
      <c r="I400" s="10"/>
      <c r="J400" s="10"/>
      <c r="K400" s="10"/>
      <c r="L400" s="10"/>
      <c r="M400" s="10"/>
      <c r="N400" s="10"/>
      <c r="O400" s="10"/>
      <c r="P400" s="10"/>
      <c r="Q400" s="10"/>
      <c r="R400" s="24"/>
      <c r="S400" s="10"/>
      <c r="AL400" s="10">
        <f t="shared" si="58"/>
        <v>1</v>
      </c>
    </row>
    <row r="401" spans="1:54" x14ac:dyDescent="0.2">
      <c r="A401" s="8" t="s">
        <v>79</v>
      </c>
      <c r="B401" s="8" t="s">
        <v>82</v>
      </c>
      <c r="C401" s="8">
        <v>1</v>
      </c>
      <c r="D401" s="9" t="s">
        <v>31</v>
      </c>
      <c r="E401" s="8">
        <v>4</v>
      </c>
      <c r="F401">
        <f t="shared" si="57"/>
        <v>0</v>
      </c>
      <c r="G401" s="10"/>
      <c r="H401" s="10"/>
      <c r="I401" s="10"/>
      <c r="J401" s="10"/>
      <c r="K401" s="10"/>
      <c r="L401" s="10"/>
      <c r="M401" s="10"/>
      <c r="N401" s="10"/>
      <c r="O401" s="10"/>
      <c r="P401" s="10"/>
      <c r="Q401" s="10"/>
      <c r="R401" s="24"/>
      <c r="S401" s="10"/>
      <c r="AL401" s="10">
        <f t="shared" si="58"/>
        <v>1</v>
      </c>
    </row>
    <row r="402" spans="1:54" x14ac:dyDescent="0.2">
      <c r="A402" s="8" t="s">
        <v>79</v>
      </c>
      <c r="B402" s="8" t="s">
        <v>82</v>
      </c>
      <c r="C402" s="8">
        <v>1</v>
      </c>
      <c r="D402" s="9" t="s">
        <v>31</v>
      </c>
      <c r="E402" s="8">
        <v>5</v>
      </c>
      <c r="F402">
        <f t="shared" si="57"/>
        <v>0</v>
      </c>
      <c r="G402" s="10"/>
      <c r="H402" s="10"/>
      <c r="I402" s="10"/>
      <c r="J402" s="10"/>
      <c r="K402" s="10"/>
      <c r="L402" s="10"/>
      <c r="M402" s="10"/>
      <c r="N402" s="10"/>
      <c r="O402" s="10"/>
      <c r="P402" s="10"/>
      <c r="Q402" s="10"/>
      <c r="R402" s="24"/>
      <c r="S402" s="10"/>
      <c r="AL402" s="10">
        <f t="shared" si="58"/>
        <v>1</v>
      </c>
    </row>
    <row r="403" spans="1:54" x14ac:dyDescent="0.2">
      <c r="A403" s="8" t="s">
        <v>79</v>
      </c>
      <c r="B403" s="8" t="s">
        <v>82</v>
      </c>
      <c r="C403" s="8">
        <v>2</v>
      </c>
      <c r="D403" s="9" t="s">
        <v>29</v>
      </c>
      <c r="E403" s="8">
        <v>6</v>
      </c>
      <c r="F403">
        <f t="shared" si="57"/>
        <v>0</v>
      </c>
      <c r="G403" s="10"/>
      <c r="H403" s="10"/>
      <c r="I403" s="10"/>
      <c r="J403" s="10"/>
      <c r="K403" s="10"/>
      <c r="L403" s="10"/>
      <c r="M403" s="10"/>
      <c r="N403" s="10"/>
      <c r="O403" s="10"/>
      <c r="P403" s="10"/>
      <c r="Q403" s="10"/>
      <c r="R403" s="24"/>
      <c r="S403" s="10"/>
      <c r="AM403" s="30">
        <f t="shared" ref="AM403:AM405" si="59">IF(COUNTA(I403:AJ403)=0,1,0)</f>
        <v>1</v>
      </c>
    </row>
    <row r="404" spans="1:54" x14ac:dyDescent="0.2">
      <c r="A404" s="8" t="s">
        <v>79</v>
      </c>
      <c r="B404" s="8" t="s">
        <v>82</v>
      </c>
      <c r="C404" s="8">
        <v>2</v>
      </c>
      <c r="D404" s="9" t="s">
        <v>29</v>
      </c>
      <c r="E404" s="8">
        <v>7</v>
      </c>
      <c r="F404">
        <f t="shared" si="57"/>
        <v>0</v>
      </c>
      <c r="G404" s="10"/>
      <c r="H404" s="10"/>
      <c r="I404" s="10"/>
      <c r="J404" s="10"/>
      <c r="K404" s="10"/>
      <c r="L404" s="10"/>
      <c r="M404" s="10"/>
      <c r="N404" s="10"/>
      <c r="O404" s="10"/>
      <c r="P404" s="10"/>
      <c r="Q404" s="10"/>
      <c r="R404" s="24"/>
      <c r="S404" s="10"/>
      <c r="AM404" s="30">
        <f t="shared" si="59"/>
        <v>1</v>
      </c>
    </row>
    <row r="405" spans="1:54" x14ac:dyDescent="0.2">
      <c r="A405" s="8" t="s">
        <v>79</v>
      </c>
      <c r="B405" s="8" t="s">
        <v>82</v>
      </c>
      <c r="C405" s="8">
        <v>2</v>
      </c>
      <c r="D405" s="9" t="s">
        <v>29</v>
      </c>
      <c r="E405" s="8">
        <v>8</v>
      </c>
      <c r="F405">
        <f t="shared" si="57"/>
        <v>0</v>
      </c>
      <c r="G405" s="10"/>
      <c r="H405" s="10"/>
      <c r="I405" s="10"/>
      <c r="J405" s="10"/>
      <c r="K405" s="10"/>
      <c r="L405" s="10"/>
      <c r="M405" s="10"/>
      <c r="N405" s="10"/>
      <c r="O405" s="10"/>
      <c r="P405" s="10"/>
      <c r="Q405" s="10"/>
      <c r="R405" s="24"/>
      <c r="S405" s="10"/>
      <c r="AM405" s="30">
        <f t="shared" si="59"/>
        <v>1</v>
      </c>
    </row>
    <row r="406" spans="1:54" hidden="1" x14ac:dyDescent="0.2">
      <c r="A406" s="8" t="s">
        <v>79</v>
      </c>
      <c r="B406" s="8" t="s">
        <v>82</v>
      </c>
      <c r="C406" s="8">
        <v>3</v>
      </c>
      <c r="D406" s="9" t="s">
        <v>29</v>
      </c>
      <c r="E406" s="8">
        <v>9</v>
      </c>
      <c r="F406">
        <f t="shared" si="57"/>
        <v>0</v>
      </c>
      <c r="G406" s="10"/>
      <c r="H406" s="10"/>
      <c r="I406" s="10"/>
      <c r="J406" s="10"/>
      <c r="K406" s="10"/>
      <c r="L406" s="10"/>
      <c r="M406" s="10"/>
      <c r="N406" s="10"/>
      <c r="O406" s="10"/>
      <c r="P406" s="10"/>
      <c r="Q406" s="10"/>
      <c r="R406" s="24"/>
      <c r="S406" s="10"/>
    </row>
    <row r="407" spans="1:54" hidden="1" x14ac:dyDescent="0.2">
      <c r="A407" s="8" t="s">
        <v>79</v>
      </c>
      <c r="B407" s="8" t="s">
        <v>82</v>
      </c>
      <c r="C407" s="8">
        <v>3</v>
      </c>
      <c r="D407" s="9" t="s">
        <v>29</v>
      </c>
      <c r="E407" s="8">
        <v>10</v>
      </c>
      <c r="F407">
        <f t="shared" si="57"/>
        <v>0</v>
      </c>
      <c r="G407" s="10"/>
      <c r="H407" s="10"/>
      <c r="I407" s="10"/>
      <c r="J407" s="10"/>
      <c r="K407" s="10"/>
      <c r="L407" s="10"/>
      <c r="M407" s="10"/>
      <c r="N407" s="10"/>
      <c r="O407" s="10"/>
      <c r="P407" s="10"/>
      <c r="Q407" s="10"/>
      <c r="R407" s="24"/>
      <c r="S407" s="10"/>
    </row>
    <row r="408" spans="1:54" hidden="1" x14ac:dyDescent="0.2">
      <c r="A408" s="8" t="s">
        <v>79</v>
      </c>
      <c r="B408" s="8" t="s">
        <v>82</v>
      </c>
      <c r="C408" s="8">
        <v>3</v>
      </c>
      <c r="D408" s="9" t="s">
        <v>31</v>
      </c>
      <c r="E408" s="8">
        <v>11</v>
      </c>
      <c r="F408">
        <f t="shared" si="57"/>
        <v>0</v>
      </c>
      <c r="G408" s="10"/>
      <c r="H408" s="10"/>
      <c r="I408" s="10"/>
      <c r="J408" s="10"/>
      <c r="K408" s="10"/>
      <c r="L408" s="10"/>
      <c r="M408" s="10"/>
      <c r="N408" s="10"/>
      <c r="O408" s="10"/>
      <c r="P408" s="10"/>
      <c r="Q408" s="10"/>
      <c r="R408" s="24"/>
      <c r="S408" s="10"/>
    </row>
    <row r="409" spans="1:54" hidden="1" x14ac:dyDescent="0.2">
      <c r="A409" s="8" t="s">
        <v>79</v>
      </c>
      <c r="B409" s="8" t="s">
        <v>82</v>
      </c>
      <c r="C409" s="8">
        <v>3</v>
      </c>
      <c r="D409" s="9" t="s">
        <v>31</v>
      </c>
      <c r="E409" s="8">
        <v>12</v>
      </c>
      <c r="F409">
        <f t="shared" si="57"/>
        <v>0</v>
      </c>
      <c r="G409" s="10"/>
      <c r="H409" s="10"/>
      <c r="I409" s="10"/>
      <c r="J409" s="10"/>
      <c r="K409" s="10"/>
      <c r="L409" s="10"/>
      <c r="M409" s="10"/>
      <c r="N409" s="10"/>
      <c r="O409" s="10"/>
      <c r="P409" s="10"/>
      <c r="Q409" s="10"/>
      <c r="R409" s="24"/>
      <c r="S409" s="10"/>
    </row>
    <row r="410" spans="1:54" hidden="1" x14ac:dyDescent="0.2">
      <c r="A410" s="8" t="s">
        <v>79</v>
      </c>
      <c r="B410" s="8" t="s">
        <v>82</v>
      </c>
      <c r="C410" s="8">
        <v>3</v>
      </c>
      <c r="D410" s="9" t="s">
        <v>29</v>
      </c>
      <c r="E410" s="8">
        <v>13</v>
      </c>
      <c r="F410">
        <f t="shared" si="57"/>
        <v>0</v>
      </c>
      <c r="G410" s="10"/>
      <c r="H410" s="10"/>
      <c r="I410" s="10"/>
      <c r="J410" s="10"/>
      <c r="K410" s="10"/>
      <c r="L410" s="10"/>
      <c r="M410" s="10"/>
      <c r="N410" s="10"/>
      <c r="O410" s="10"/>
      <c r="P410" s="10"/>
      <c r="Q410" s="10"/>
      <c r="R410" s="24"/>
      <c r="S410" s="10"/>
      <c r="AL410" s="10"/>
      <c r="AN410" s="10"/>
      <c r="AO410" s="10"/>
      <c r="AP410" s="10"/>
      <c r="AQ410" s="10"/>
      <c r="AR410" s="10"/>
      <c r="AS410" s="10"/>
      <c r="AT410" s="10"/>
      <c r="AU410" s="10">
        <f ca="1">SUMIF(INDIRECT(INDIRECT(ADDRESS(ROW(),COLUMN()+3))&amp;":"&amp;INDIRECT(ADDRESS(ROW(),COLUMN()+5))),"1",INDIRECT(INDIRECT(ADDRESS(ROW(),COLUMN()+3))&amp;":"&amp;INDIRECT(ADDRESS(ROW(),COLUMN()+5))))</f>
        <v>5</v>
      </c>
      <c r="AV410" s="10">
        <f ca="1">SUMIF(INDIRECT(INDIRECT(ADDRESS(ROW(),COLUMN()+2))&amp;":"&amp;INDIRECT(ADDRESS(ROW(),COLUMN()+4))),2,INDIRECT(INDIRECT(ADDRESS(ROW(),COLUMN()+2))&amp;":"&amp;INDIRECT(ADDRESS(ROW(),COLUMN()+4))))/2</f>
        <v>3</v>
      </c>
      <c r="AW410" s="10">
        <f ca="1">IF(INDIRECT(ADDRESS(ROW(),COLUMN()-2))=0,1, (INDIRECT(ADDRESS(ROW(),COLUMN()-2))-INDIRECT(ADDRESS(ROW()+1,COLUMN()+2)))/INDIRECT(ADDRESS(ROW(),COLUMN()-2)))</f>
        <v>0</v>
      </c>
      <c r="AX410" s="10" t="str">
        <f ca="1">ADDRESS(ROW()+1-INDIRECT(ADDRESS(ROW()+1,COLUMN()-4)),3)</f>
        <v>$C$398</v>
      </c>
      <c r="AY410" s="10"/>
      <c r="AZ410" s="10" t="str">
        <f>ADDRESS(ROW(),3)</f>
        <v>$C$410</v>
      </c>
      <c r="BA410" s="10">
        <f ca="1">IF( INDIRECT(ADDRESS(ROW(),COLUMN()-5))=0,1, (INDIRECT(ADDRESS(ROW(),COLUMN()-5))-INDIRECT(ADDRESS(ROW()+1,COLUMN()+1)))/INDIRECT(ADDRESS(ROW(),COLUMN()-5)))</f>
        <v>0</v>
      </c>
      <c r="BB410" s="10"/>
    </row>
    <row r="411" spans="1:54" x14ac:dyDescent="0.2">
      <c r="A411" s="8"/>
      <c r="B411" s="8"/>
      <c r="C411" s="8"/>
      <c r="D411" s="8"/>
      <c r="E411" s="8"/>
      <c r="G411" s="10"/>
      <c r="H411" s="10"/>
      <c r="I411" s="10"/>
      <c r="J411" s="10"/>
      <c r="K411" s="10"/>
      <c r="L411" s="10"/>
      <c r="M411" s="10"/>
      <c r="N411" s="10"/>
      <c r="O411" s="10"/>
      <c r="P411" s="10"/>
      <c r="Q411" s="10"/>
      <c r="R411" s="24"/>
      <c r="S411" s="10"/>
      <c r="AL411" s="10">
        <f ca="1">1-INDIRECT(ADDRESS(ROW()-1,COLUMN()+11))</f>
        <v>1</v>
      </c>
      <c r="AM411" s="10">
        <f ca="1">1-INDIRECT(ADDRESS(ROW()-1,COLUMN()+14))</f>
        <v>1</v>
      </c>
      <c r="AN411" s="10">
        <f ca="1">INDIRECT(ADDRESS(ROW()-1,COLUMN()+9))</f>
        <v>0</v>
      </c>
      <c r="AO411" s="10">
        <f ca="1">INDIRECT(ADDRESS(ROW()-1,COLUMN()+12))</f>
        <v>0</v>
      </c>
      <c r="AP411" s="10">
        <f ca="1">(1-INDIRECT(ADDRESS(ROW(),COLUMN()-2)))*INDIRECT(ADDRESS(ROW(),COLUMN()+2))</f>
        <v>1</v>
      </c>
      <c r="AQ411" s="10">
        <f ca="1">(1-INDIRECT(ADDRESS(ROW(),COLUMN()-2)))*INDIRECT(ADDRESS(ROW(),COLUMN()+2))</f>
        <v>2</v>
      </c>
      <c r="AR411" s="10">
        <f ca="1">INDIRECT(ADDRESS(INDIRECT(ADDRESS(ROW(),COLUMN()+3))-INDIRECT(ADDRESS(ROW(),COLUMN()+2)),3))</f>
        <v>1</v>
      </c>
      <c r="AS411" s="10">
        <f ca="1">INDIRECT(ADDRESS(INDIRECT(ADDRESS(ROW(),COLUMN()+2))-INDIRECT(ADDRESS(ROW(),COLUMN()+1)),4))</f>
        <v>2</v>
      </c>
      <c r="AT411" s="10">
        <f ca="1">INDIRECT(ADDRESS(ROW()-1,5))</f>
        <v>13</v>
      </c>
      <c r="AU411" s="10">
        <f>ROW()-1</f>
        <v>410</v>
      </c>
      <c r="AV411" s="10">
        <f ca="1">ROW()-INDIRECT(ADDRESS(ROW(),COLUMN()-2))</f>
        <v>398</v>
      </c>
      <c r="AW411" s="10" t="str">
        <f>ADDRESS(ROW()-1,COLUMN()-11)</f>
        <v>$AL$410</v>
      </c>
      <c r="AX411" s="10" t="str">
        <f ca="1">ADDRESS(ROW() -INDIRECT(ADDRESS(ROW(),COLUMN()-4)),COLUMN()-12)</f>
        <v>$AL$398</v>
      </c>
      <c r="AY411" s="10">
        <f ca="1">SUMIF(INDIRECT(INDIRECT(ADDRESS(ROW(),COLUMN()-1))&amp;":"&amp;INDIRECT(ADDRESS(ROW(),COLUMN()-2))),1,INDIRECT(INDIRECT(ADDRESS(ROW(),COLUMN()-1))&amp;":"&amp;INDIRECT(ADDRESS(ROW(),COLUMN()-2))))</f>
        <v>5</v>
      </c>
      <c r="AZ411" s="10" t="str">
        <f>ADDRESS(ROW()-1,COLUMN()-13)</f>
        <v>$AM$410</v>
      </c>
      <c r="BA411" s="10" t="str">
        <f ca="1">ADDRESS(ROW() -INDIRECT(ADDRESS(ROW(),COLUMN()-7)),COLUMN()-14)</f>
        <v>$AM$398</v>
      </c>
      <c r="BB411" s="10">
        <f ca="1">SUM(INDIRECT(INDIRECT(ADDRESS(ROW(),COLUMN()-1))&amp;":"&amp;INDIRECT(ADDRESS(ROW(),COLUMN()-2))))</f>
        <v>3</v>
      </c>
    </row>
    <row r="412" spans="1:54" x14ac:dyDescent="0.2">
      <c r="A412" s="8" t="s">
        <v>79</v>
      </c>
      <c r="B412" s="8" t="s">
        <v>83</v>
      </c>
      <c r="C412" s="8">
        <v>0</v>
      </c>
      <c r="D412" s="8">
        <v>1</v>
      </c>
      <c r="E412" s="8"/>
      <c r="G412" s="10"/>
      <c r="H412" s="10"/>
      <c r="I412" s="10"/>
      <c r="J412" s="10"/>
      <c r="K412" s="10"/>
      <c r="L412" s="10"/>
      <c r="M412" s="10"/>
      <c r="N412" s="10"/>
      <c r="O412" s="10"/>
      <c r="P412" s="10"/>
      <c r="Q412" s="10"/>
      <c r="R412" s="24"/>
      <c r="S412" s="10"/>
    </row>
    <row r="413" spans="1:54" x14ac:dyDescent="0.2">
      <c r="A413" s="8" t="s">
        <v>79</v>
      </c>
      <c r="B413" s="8" t="s">
        <v>83</v>
      </c>
      <c r="C413" s="8">
        <v>2</v>
      </c>
      <c r="D413" s="8" t="s">
        <v>29</v>
      </c>
      <c r="E413" s="8">
        <v>1</v>
      </c>
      <c r="F413">
        <f t="shared" ref="F413:F418" si="60">COUNTA(G413:AJ413)</f>
        <v>0</v>
      </c>
      <c r="G413" s="10"/>
      <c r="H413" s="10"/>
      <c r="I413" s="10"/>
      <c r="J413" s="10"/>
      <c r="K413" s="10"/>
      <c r="L413" s="10"/>
      <c r="M413" s="10"/>
      <c r="N413" s="10"/>
      <c r="O413" s="10"/>
      <c r="P413" s="10"/>
      <c r="Q413" s="10"/>
      <c r="R413" s="24"/>
      <c r="S413" s="10"/>
      <c r="AM413" s="30">
        <f t="shared" ref="AM413:AM418" si="61">IF(COUNTA(I413:AJ413)=0,1,0)</f>
        <v>1</v>
      </c>
    </row>
    <row r="414" spans="1:54" x14ac:dyDescent="0.2">
      <c r="A414" s="8" t="s">
        <v>79</v>
      </c>
      <c r="B414" s="8" t="s">
        <v>83</v>
      </c>
      <c r="C414" s="8">
        <v>2</v>
      </c>
      <c r="D414" s="8" t="s">
        <v>29</v>
      </c>
      <c r="E414" s="8">
        <v>2</v>
      </c>
      <c r="F414">
        <f t="shared" si="60"/>
        <v>0</v>
      </c>
      <c r="G414" s="10"/>
      <c r="H414" s="10"/>
      <c r="I414" s="10"/>
      <c r="J414" s="10"/>
      <c r="K414" s="10"/>
      <c r="L414" s="10"/>
      <c r="M414" s="10"/>
      <c r="N414" s="10"/>
      <c r="O414" s="10"/>
      <c r="P414" s="10"/>
      <c r="Q414" s="10"/>
      <c r="R414" s="24"/>
      <c r="S414" s="10"/>
      <c r="AM414" s="30">
        <f t="shared" si="61"/>
        <v>1</v>
      </c>
    </row>
    <row r="415" spans="1:54" x14ac:dyDescent="0.2">
      <c r="A415" s="8" t="s">
        <v>79</v>
      </c>
      <c r="B415" s="8" t="s">
        <v>83</v>
      </c>
      <c r="C415" s="8">
        <v>2</v>
      </c>
      <c r="D415" s="8" t="s">
        <v>29</v>
      </c>
      <c r="E415" s="8">
        <v>3</v>
      </c>
      <c r="F415">
        <f t="shared" si="60"/>
        <v>0</v>
      </c>
      <c r="G415" s="10"/>
      <c r="H415" s="10"/>
      <c r="I415" s="10"/>
      <c r="J415" s="10"/>
      <c r="K415" s="10"/>
      <c r="L415" s="10"/>
      <c r="M415" s="10"/>
      <c r="N415" s="10"/>
      <c r="O415" s="10"/>
      <c r="P415" s="10"/>
      <c r="Q415" s="10"/>
      <c r="R415" s="24"/>
      <c r="S415" s="10"/>
      <c r="AM415" s="30">
        <f t="shared" si="61"/>
        <v>1</v>
      </c>
    </row>
    <row r="416" spans="1:54" x14ac:dyDescent="0.2">
      <c r="A416" s="8" t="s">
        <v>79</v>
      </c>
      <c r="B416" s="8" t="s">
        <v>83</v>
      </c>
      <c r="C416" s="8">
        <v>2</v>
      </c>
      <c r="D416" s="8" t="s">
        <v>29</v>
      </c>
      <c r="E416" s="8">
        <v>4</v>
      </c>
      <c r="F416">
        <f t="shared" si="60"/>
        <v>0</v>
      </c>
      <c r="G416" s="10"/>
      <c r="H416" s="10"/>
      <c r="I416" s="10"/>
      <c r="J416" s="10"/>
      <c r="K416" s="10"/>
      <c r="L416" s="10"/>
      <c r="M416" s="10"/>
      <c r="N416" s="10"/>
      <c r="O416" s="10"/>
      <c r="P416" s="10"/>
      <c r="Q416" s="10"/>
      <c r="R416" s="24"/>
      <c r="S416" s="10"/>
      <c r="AM416" s="30">
        <f t="shared" si="61"/>
        <v>1</v>
      </c>
    </row>
    <row r="417" spans="1:54" x14ac:dyDescent="0.2">
      <c r="A417" s="8" t="s">
        <v>79</v>
      </c>
      <c r="B417" s="8" t="s">
        <v>83</v>
      </c>
      <c r="C417" s="8">
        <v>2</v>
      </c>
      <c r="D417" s="8" t="s">
        <v>29</v>
      </c>
      <c r="E417" s="8">
        <v>5</v>
      </c>
      <c r="F417">
        <f t="shared" si="60"/>
        <v>0</v>
      </c>
      <c r="G417" s="10"/>
      <c r="H417" s="10"/>
      <c r="I417" s="10"/>
      <c r="J417" s="10"/>
      <c r="K417" s="10"/>
      <c r="L417" s="10"/>
      <c r="M417" s="10"/>
      <c r="N417" s="10"/>
      <c r="O417" s="10"/>
      <c r="P417" s="10"/>
      <c r="Q417" s="10"/>
      <c r="R417" s="24"/>
      <c r="S417" s="10"/>
      <c r="AM417" s="30">
        <f t="shared" si="61"/>
        <v>1</v>
      </c>
    </row>
    <row r="418" spans="1:54" x14ac:dyDescent="0.2">
      <c r="A418" s="8" t="s">
        <v>79</v>
      </c>
      <c r="B418" s="8" t="s">
        <v>83</v>
      </c>
      <c r="C418" s="8">
        <v>2</v>
      </c>
      <c r="D418" s="8" t="s">
        <v>29</v>
      </c>
      <c r="E418" s="8">
        <v>6</v>
      </c>
      <c r="F418">
        <f t="shared" si="60"/>
        <v>0</v>
      </c>
      <c r="G418" s="10"/>
      <c r="H418" s="10"/>
      <c r="I418" s="10"/>
      <c r="J418" s="10"/>
      <c r="K418" s="10"/>
      <c r="L418" s="10"/>
      <c r="M418" s="10"/>
      <c r="N418" s="10"/>
      <c r="O418" s="10"/>
      <c r="P418" s="10"/>
      <c r="Q418" s="10"/>
      <c r="R418" s="24"/>
      <c r="S418" s="10"/>
      <c r="AL418" s="10"/>
      <c r="AM418" s="30">
        <f t="shared" si="61"/>
        <v>1</v>
      </c>
      <c r="AN418" s="10"/>
      <c r="AO418" s="10"/>
      <c r="AP418" s="10"/>
      <c r="AQ418" s="10"/>
      <c r="AR418" s="10"/>
      <c r="AS418" s="10"/>
      <c r="AT418" s="10"/>
      <c r="AU418" s="10">
        <f ca="1">SUMIF(INDIRECT(INDIRECT(ADDRESS(ROW(),COLUMN()+3))&amp;":"&amp;INDIRECT(ADDRESS(ROW(),COLUMN()+5))),"1",INDIRECT(INDIRECT(ADDRESS(ROW(),COLUMN()+3))&amp;":"&amp;INDIRECT(ADDRESS(ROW(),COLUMN()+5))))</f>
        <v>0</v>
      </c>
      <c r="AV418" s="10">
        <f ca="1">SUMIF(INDIRECT(INDIRECT(ADDRESS(ROW(),COLUMN()+2))&amp;":"&amp;INDIRECT(ADDRESS(ROW(),COLUMN()+4))),2,INDIRECT(INDIRECT(ADDRESS(ROW(),COLUMN()+2))&amp;":"&amp;INDIRECT(ADDRESS(ROW(),COLUMN()+4))))/2</f>
        <v>6</v>
      </c>
      <c r="AW418" s="10">
        <f ca="1">IF(INDIRECT(ADDRESS(ROW(),COLUMN()-2))=0,1, (INDIRECT(ADDRESS(ROW(),COLUMN()-2))-INDIRECT(ADDRESS(ROW()+1,COLUMN()+2)))/INDIRECT(ADDRESS(ROW(),COLUMN()-2)))</f>
        <v>1</v>
      </c>
      <c r="AX418" s="10" t="str">
        <f ca="1">ADDRESS(ROW()+1-INDIRECT(ADDRESS(ROW()+1,COLUMN()-4)),3)</f>
        <v>$C$413</v>
      </c>
      <c r="AY418" s="10"/>
      <c r="AZ418" s="10" t="str">
        <f>ADDRESS(ROW(),3)</f>
        <v>$C$418</v>
      </c>
      <c r="BA418" s="10">
        <f ca="1">IF( INDIRECT(ADDRESS(ROW(),COLUMN()-5))=0,1, (INDIRECT(ADDRESS(ROW(),COLUMN()-5))-INDIRECT(ADDRESS(ROW()+1,COLUMN()+1)))/INDIRECT(ADDRESS(ROW(),COLUMN()-5)))</f>
        <v>0</v>
      </c>
      <c r="BB418" s="10"/>
    </row>
    <row r="419" spans="1:54" x14ac:dyDescent="0.2">
      <c r="A419" s="8"/>
      <c r="B419" s="8"/>
      <c r="C419" s="8"/>
      <c r="D419" s="8"/>
      <c r="E419" s="8"/>
      <c r="G419" s="10"/>
      <c r="H419" s="10"/>
      <c r="I419" s="10"/>
      <c r="J419" s="10"/>
      <c r="K419" s="10"/>
      <c r="L419" s="10"/>
      <c r="M419" s="10"/>
      <c r="N419" s="10"/>
      <c r="O419" s="10"/>
      <c r="P419" s="10"/>
      <c r="Q419" s="10"/>
      <c r="R419" s="24"/>
      <c r="S419" s="10"/>
      <c r="AL419" s="10">
        <f ca="1">1-INDIRECT(ADDRESS(ROW()-1,COLUMN()+11))</f>
        <v>0</v>
      </c>
      <c r="AM419" s="10">
        <f ca="1">1-INDIRECT(ADDRESS(ROW()-1,COLUMN()+14))</f>
        <v>1</v>
      </c>
      <c r="AN419" s="10">
        <f ca="1">INDIRECT(ADDRESS(ROW()-1,COLUMN()+9))</f>
        <v>1</v>
      </c>
      <c r="AO419" s="10">
        <f ca="1">INDIRECT(ADDRESS(ROW()-1,COLUMN()+12))</f>
        <v>0</v>
      </c>
      <c r="AP419" s="10">
        <f ca="1">(1-INDIRECT(ADDRESS(ROW(),COLUMN()-2)))*INDIRECT(ADDRESS(ROW(),COLUMN()+2))</f>
        <v>0</v>
      </c>
      <c r="AQ419" s="10">
        <f ca="1">(1-INDIRECT(ADDRESS(ROW(),COLUMN()-2)))*INDIRECT(ADDRESS(ROW(),COLUMN()+2))</f>
        <v>1</v>
      </c>
      <c r="AR419" s="10">
        <f ca="1">INDIRECT(ADDRESS(INDIRECT(ADDRESS(ROW(),COLUMN()+3))-INDIRECT(ADDRESS(ROW(),COLUMN()+2)),3))</f>
        <v>0</v>
      </c>
      <c r="AS419" s="10">
        <f ca="1">INDIRECT(ADDRESS(INDIRECT(ADDRESS(ROW(),COLUMN()+2))-INDIRECT(ADDRESS(ROW(),COLUMN()+1)),4))</f>
        <v>1</v>
      </c>
      <c r="AT419" s="10">
        <f ca="1">INDIRECT(ADDRESS(ROW()-1,5))</f>
        <v>6</v>
      </c>
      <c r="AU419" s="10">
        <f>ROW()-1</f>
        <v>418</v>
      </c>
      <c r="AV419" s="10">
        <f ca="1">ROW()-INDIRECT(ADDRESS(ROW(),COLUMN()-2))</f>
        <v>413</v>
      </c>
      <c r="AW419" s="10" t="str">
        <f>ADDRESS(ROW()-1,COLUMN()-11)</f>
        <v>$AL$418</v>
      </c>
      <c r="AX419" s="10" t="str">
        <f ca="1">ADDRESS(ROW() -INDIRECT(ADDRESS(ROW(),COLUMN()-4)),COLUMN()-12)</f>
        <v>$AL$413</v>
      </c>
      <c r="AY419" s="10">
        <f ca="1">SUMIF(INDIRECT(INDIRECT(ADDRESS(ROW(),COLUMN()-1))&amp;":"&amp;INDIRECT(ADDRESS(ROW(),COLUMN()-2))),1,INDIRECT(INDIRECT(ADDRESS(ROW(),COLUMN()-1))&amp;":"&amp;INDIRECT(ADDRESS(ROW(),COLUMN()-2))))</f>
        <v>0</v>
      </c>
      <c r="AZ419" s="10" t="str">
        <f>ADDRESS(ROW()-1,COLUMN()-13)</f>
        <v>$AM$418</v>
      </c>
      <c r="BA419" s="10" t="str">
        <f ca="1">ADDRESS(ROW() -INDIRECT(ADDRESS(ROW(),COLUMN()-7)),COLUMN()-14)</f>
        <v>$AM$413</v>
      </c>
      <c r="BB419" s="10">
        <f ca="1">SUM(INDIRECT(INDIRECT(ADDRESS(ROW(),COLUMN()-1))&amp;":"&amp;INDIRECT(ADDRESS(ROW(),COLUMN()-2))))</f>
        <v>6</v>
      </c>
    </row>
    <row r="420" spans="1:54" x14ac:dyDescent="0.2">
      <c r="A420" s="8" t="s">
        <v>79</v>
      </c>
      <c r="B420" s="8" t="s">
        <v>84</v>
      </c>
      <c r="C420" s="8">
        <v>0</v>
      </c>
      <c r="D420" s="8">
        <v>2</v>
      </c>
      <c r="E420" s="8"/>
      <c r="G420" s="10"/>
      <c r="H420" s="10"/>
      <c r="I420" s="10"/>
      <c r="J420" s="10"/>
      <c r="K420" s="10"/>
      <c r="L420" s="10"/>
      <c r="M420" s="10"/>
      <c r="N420" s="10"/>
      <c r="O420" s="10"/>
      <c r="P420" s="10"/>
      <c r="Q420" s="10"/>
      <c r="R420" s="24"/>
      <c r="S420" s="10"/>
    </row>
    <row r="421" spans="1:54" x14ac:dyDescent="0.2">
      <c r="A421" s="8" t="s">
        <v>79</v>
      </c>
      <c r="B421" s="8" t="s">
        <v>84</v>
      </c>
      <c r="C421" s="8">
        <v>2</v>
      </c>
      <c r="D421" s="9" t="s">
        <v>29</v>
      </c>
      <c r="E421" s="8">
        <v>1</v>
      </c>
      <c r="F421">
        <f t="shared" ref="F421:F429" si="62">COUNTA(G421:AJ421)</f>
        <v>0</v>
      </c>
      <c r="G421" s="10"/>
      <c r="H421" s="10"/>
      <c r="I421" s="10"/>
      <c r="J421" s="10"/>
      <c r="K421" s="10"/>
      <c r="L421" s="10"/>
      <c r="M421" s="10"/>
      <c r="N421" s="10"/>
      <c r="O421" s="10"/>
      <c r="P421" s="10"/>
      <c r="Q421" s="10"/>
      <c r="R421" s="24"/>
      <c r="S421" s="10"/>
      <c r="AM421" s="30">
        <f t="shared" ref="AM421:AM425" si="63">IF(COUNTA(I421:AJ421)=0,1,0)</f>
        <v>1</v>
      </c>
    </row>
    <row r="422" spans="1:54" x14ac:dyDescent="0.2">
      <c r="A422" s="8" t="s">
        <v>79</v>
      </c>
      <c r="B422" s="8" t="s">
        <v>84</v>
      </c>
      <c r="C422" s="8">
        <v>2</v>
      </c>
      <c r="D422" s="9" t="s">
        <v>29</v>
      </c>
      <c r="E422" s="8">
        <v>2</v>
      </c>
      <c r="F422">
        <f t="shared" si="62"/>
        <v>0</v>
      </c>
      <c r="G422" s="10"/>
      <c r="H422" s="10"/>
      <c r="I422" s="10"/>
      <c r="J422" s="10"/>
      <c r="K422" s="10"/>
      <c r="L422" s="10"/>
      <c r="M422" s="10"/>
      <c r="N422" s="10"/>
      <c r="O422" s="10"/>
      <c r="P422" s="10"/>
      <c r="Q422" s="10"/>
      <c r="R422" s="24"/>
      <c r="S422" s="10"/>
      <c r="AM422" s="30">
        <f t="shared" si="63"/>
        <v>1</v>
      </c>
    </row>
    <row r="423" spans="1:54" x14ac:dyDescent="0.2">
      <c r="A423" s="8" t="s">
        <v>79</v>
      </c>
      <c r="B423" s="8" t="s">
        <v>84</v>
      </c>
      <c r="C423" s="8">
        <v>2</v>
      </c>
      <c r="D423" s="9" t="s">
        <v>29</v>
      </c>
      <c r="E423" s="8">
        <v>3</v>
      </c>
      <c r="F423">
        <f t="shared" si="62"/>
        <v>0</v>
      </c>
      <c r="G423" s="10"/>
      <c r="H423" s="10"/>
      <c r="I423" s="10"/>
      <c r="J423" s="10"/>
      <c r="K423" s="10"/>
      <c r="L423" s="10"/>
      <c r="M423" s="10"/>
      <c r="N423" s="10"/>
      <c r="O423" s="10"/>
      <c r="P423" s="10"/>
      <c r="Q423" s="10"/>
      <c r="R423" s="24"/>
      <c r="S423" s="10"/>
      <c r="AM423" s="30">
        <f t="shared" si="63"/>
        <v>1</v>
      </c>
    </row>
    <row r="424" spans="1:54" x14ac:dyDescent="0.2">
      <c r="A424" s="8" t="s">
        <v>79</v>
      </c>
      <c r="B424" s="8" t="s">
        <v>84</v>
      </c>
      <c r="C424" s="8">
        <v>2</v>
      </c>
      <c r="D424" s="9" t="s">
        <v>29</v>
      </c>
      <c r="E424" s="8">
        <v>4</v>
      </c>
      <c r="F424">
        <f t="shared" si="62"/>
        <v>0</v>
      </c>
      <c r="G424" s="10"/>
      <c r="H424" s="10"/>
      <c r="I424" s="10"/>
      <c r="J424" s="10"/>
      <c r="K424" s="10"/>
      <c r="L424" s="10"/>
      <c r="M424" s="10"/>
      <c r="N424" s="10"/>
      <c r="O424" s="10"/>
      <c r="P424" s="10"/>
      <c r="Q424" s="10"/>
      <c r="R424" s="24"/>
      <c r="S424" s="10"/>
      <c r="AM424" s="30">
        <f t="shared" si="63"/>
        <v>1</v>
      </c>
    </row>
    <row r="425" spans="1:54" x14ac:dyDescent="0.2">
      <c r="A425" s="8" t="s">
        <v>79</v>
      </c>
      <c r="B425" s="8" t="s">
        <v>84</v>
      </c>
      <c r="C425" s="8">
        <v>2</v>
      </c>
      <c r="D425" s="9" t="s">
        <v>29</v>
      </c>
      <c r="E425" s="8">
        <v>5</v>
      </c>
      <c r="F425">
        <f t="shared" si="62"/>
        <v>0</v>
      </c>
      <c r="G425" s="10"/>
      <c r="H425" s="10"/>
      <c r="I425" s="10"/>
      <c r="J425" s="10"/>
      <c r="K425" s="10"/>
      <c r="L425" s="10"/>
      <c r="M425" s="10"/>
      <c r="N425" s="10"/>
      <c r="O425" s="10"/>
      <c r="P425" s="10"/>
      <c r="Q425" s="10"/>
      <c r="R425" s="24"/>
      <c r="S425" s="10"/>
      <c r="AM425" s="30">
        <f t="shared" si="63"/>
        <v>1</v>
      </c>
      <c r="AS425">
        <v>2</v>
      </c>
    </row>
    <row r="426" spans="1:54" hidden="1" x14ac:dyDescent="0.2">
      <c r="A426" s="8" t="s">
        <v>79</v>
      </c>
      <c r="B426" s="8" t="s">
        <v>84</v>
      </c>
      <c r="C426" s="8">
        <v>3</v>
      </c>
      <c r="D426" s="9" t="s">
        <v>29</v>
      </c>
      <c r="E426" s="8">
        <v>6</v>
      </c>
      <c r="F426">
        <f t="shared" si="62"/>
        <v>0</v>
      </c>
      <c r="G426" s="10"/>
      <c r="H426" s="10"/>
      <c r="I426" s="10"/>
      <c r="J426" s="10"/>
      <c r="K426" s="10"/>
      <c r="L426" s="10"/>
      <c r="M426" s="10"/>
      <c r="N426" s="10"/>
      <c r="O426" s="10"/>
      <c r="P426" s="10"/>
      <c r="Q426" s="10"/>
      <c r="R426" s="24"/>
      <c r="S426" s="10"/>
    </row>
    <row r="427" spans="1:54" hidden="1" x14ac:dyDescent="0.2">
      <c r="A427" s="8" t="s">
        <v>79</v>
      </c>
      <c r="B427" s="8" t="s">
        <v>84</v>
      </c>
      <c r="C427" s="8">
        <v>3</v>
      </c>
      <c r="D427" s="9" t="s">
        <v>29</v>
      </c>
      <c r="E427" s="8">
        <v>7</v>
      </c>
      <c r="F427">
        <f t="shared" si="62"/>
        <v>0</v>
      </c>
      <c r="G427" s="10"/>
      <c r="H427" s="10"/>
      <c r="I427" s="10"/>
      <c r="J427" s="10"/>
      <c r="K427" s="10"/>
      <c r="L427" s="10"/>
      <c r="M427" s="10"/>
      <c r="N427" s="10"/>
      <c r="O427" s="10"/>
      <c r="P427" s="10"/>
      <c r="Q427" s="10"/>
      <c r="R427" s="24"/>
      <c r="S427" s="10"/>
    </row>
    <row r="428" spans="1:54" hidden="1" x14ac:dyDescent="0.2">
      <c r="A428" s="8" t="s">
        <v>79</v>
      </c>
      <c r="B428" s="8" t="s">
        <v>84</v>
      </c>
      <c r="C428" s="8">
        <v>3</v>
      </c>
      <c r="D428" s="9" t="s">
        <v>29</v>
      </c>
      <c r="E428" s="8">
        <v>8</v>
      </c>
      <c r="F428">
        <f t="shared" si="62"/>
        <v>0</v>
      </c>
      <c r="G428" s="10"/>
      <c r="H428" s="10"/>
      <c r="I428" s="10"/>
      <c r="J428" s="10"/>
      <c r="K428" s="10"/>
      <c r="L428" s="10"/>
      <c r="M428" s="10"/>
      <c r="N428" s="10"/>
      <c r="O428" s="10"/>
      <c r="P428" s="10"/>
      <c r="Q428" s="10"/>
      <c r="R428" s="24"/>
      <c r="S428" s="10"/>
    </row>
    <row r="429" spans="1:54" hidden="1" x14ac:dyDescent="0.2">
      <c r="A429" s="8" t="s">
        <v>79</v>
      </c>
      <c r="B429" s="8" t="s">
        <v>84</v>
      </c>
      <c r="C429" s="8">
        <v>3</v>
      </c>
      <c r="D429" s="9" t="s">
        <v>29</v>
      </c>
      <c r="E429" s="8">
        <v>9</v>
      </c>
      <c r="F429">
        <f t="shared" si="62"/>
        <v>0</v>
      </c>
      <c r="G429" s="10"/>
      <c r="H429" s="10"/>
      <c r="I429" s="10"/>
      <c r="J429" s="10"/>
      <c r="K429" s="10"/>
      <c r="L429" s="10"/>
      <c r="M429" s="10"/>
      <c r="N429" s="10"/>
      <c r="O429" s="10"/>
      <c r="P429" s="10"/>
      <c r="Q429" s="10"/>
      <c r="R429" s="24"/>
      <c r="S429" s="10"/>
      <c r="AL429" s="10"/>
      <c r="AN429" s="10"/>
      <c r="AO429" s="10"/>
      <c r="AP429" s="10"/>
      <c r="AQ429" s="10"/>
      <c r="AR429" s="10"/>
      <c r="AS429" s="10"/>
      <c r="AT429" s="10"/>
      <c r="AU429" s="10">
        <f ca="1">SUMIF(INDIRECT(INDIRECT(ADDRESS(ROW(),COLUMN()+3))&amp;":"&amp;INDIRECT(ADDRESS(ROW(),COLUMN()+5))),"1",INDIRECT(INDIRECT(ADDRESS(ROW(),COLUMN()+3))&amp;":"&amp;INDIRECT(ADDRESS(ROW(),COLUMN()+5))))</f>
        <v>0</v>
      </c>
      <c r="AV429" s="10">
        <f ca="1">SUMIF(INDIRECT(INDIRECT(ADDRESS(ROW(),COLUMN()+2))&amp;":"&amp;INDIRECT(ADDRESS(ROW(),COLUMN()+4))),2,INDIRECT(INDIRECT(ADDRESS(ROW(),COLUMN()+2))&amp;":"&amp;INDIRECT(ADDRESS(ROW(),COLUMN()+4))))/2</f>
        <v>5</v>
      </c>
      <c r="AW429" s="10">
        <f ca="1">IF(INDIRECT(ADDRESS(ROW(),COLUMN()-2))=0,1, (INDIRECT(ADDRESS(ROW(),COLUMN()-2))-INDIRECT(ADDRESS(ROW()+1,COLUMN()+2)))/INDIRECT(ADDRESS(ROW(),COLUMN()-2)))</f>
        <v>1</v>
      </c>
      <c r="AX429" s="10" t="str">
        <f ca="1">ADDRESS(ROW()+1-INDIRECT(ADDRESS(ROW()+1,COLUMN()-4)),3)</f>
        <v>$C$421</v>
      </c>
      <c r="AY429" s="10"/>
      <c r="AZ429" s="10" t="str">
        <f>ADDRESS(ROW(),3)</f>
        <v>$C$429</v>
      </c>
      <c r="BA429" s="10">
        <f ca="1">IF( INDIRECT(ADDRESS(ROW(),COLUMN()-5))=0,1, (INDIRECT(ADDRESS(ROW(),COLUMN()-5))-INDIRECT(ADDRESS(ROW()+1,COLUMN()+1)))/INDIRECT(ADDRESS(ROW(),COLUMN()-5)))</f>
        <v>0</v>
      </c>
      <c r="BB429" s="10"/>
    </row>
    <row r="430" spans="1:54" x14ac:dyDescent="0.2">
      <c r="A430" s="8"/>
      <c r="B430" s="8"/>
      <c r="C430" s="8"/>
      <c r="D430" s="8"/>
      <c r="E430" s="8"/>
      <c r="G430" s="10"/>
      <c r="H430" s="10"/>
      <c r="I430" s="10"/>
      <c r="J430" s="10"/>
      <c r="K430" s="10"/>
      <c r="L430" s="10"/>
      <c r="M430" s="10"/>
      <c r="N430" s="10"/>
      <c r="O430" s="10"/>
      <c r="P430" s="10"/>
      <c r="Q430" s="10"/>
      <c r="R430" s="24"/>
      <c r="S430" s="10"/>
      <c r="AL430" s="10">
        <f ca="1">1-INDIRECT(ADDRESS(ROW()-1,COLUMN()+11))</f>
        <v>0</v>
      </c>
      <c r="AM430" s="10">
        <f ca="1">1-INDIRECT(ADDRESS(ROW()-1,COLUMN()+14))</f>
        <v>1</v>
      </c>
      <c r="AN430" s="10">
        <f ca="1">INDIRECT(ADDRESS(ROW()-1,COLUMN()+9))</f>
        <v>1</v>
      </c>
      <c r="AO430" s="10">
        <f ca="1">INDIRECT(ADDRESS(ROW()-1,COLUMN()+12))</f>
        <v>0</v>
      </c>
      <c r="AP430" s="10">
        <f ca="1">(1-INDIRECT(ADDRESS(ROW(),COLUMN()-2)))*INDIRECT(ADDRESS(ROW(),COLUMN()+2))</f>
        <v>0</v>
      </c>
      <c r="AQ430" s="10">
        <f ca="1">(1-INDIRECT(ADDRESS(ROW(),COLUMN()-2)))*INDIRECT(ADDRESS(ROW(),COLUMN()+2))</f>
        <v>2</v>
      </c>
      <c r="AR430" s="10">
        <f ca="1">INDIRECT(ADDRESS(INDIRECT(ADDRESS(ROW(),COLUMN()+3))-INDIRECT(ADDRESS(ROW(),COLUMN()+2)),3))</f>
        <v>0</v>
      </c>
      <c r="AS430" s="10">
        <f ca="1">INDIRECT(ADDRESS(INDIRECT(ADDRESS(ROW(),COLUMN()+2))-INDIRECT(ADDRESS(ROW(),COLUMN()+1)),4))</f>
        <v>2</v>
      </c>
      <c r="AT430" s="10">
        <f ca="1">INDIRECT(ADDRESS(ROW()-1,5))</f>
        <v>9</v>
      </c>
      <c r="AU430" s="10">
        <f>ROW()-1</f>
        <v>429</v>
      </c>
      <c r="AV430" s="10">
        <f ca="1">ROW()-INDIRECT(ADDRESS(ROW(),COLUMN()-2))</f>
        <v>421</v>
      </c>
      <c r="AW430" s="10" t="str">
        <f>ADDRESS(ROW()-1,COLUMN()-11)</f>
        <v>$AL$429</v>
      </c>
      <c r="AX430" s="10" t="str">
        <f ca="1">ADDRESS(ROW() -INDIRECT(ADDRESS(ROW(),COLUMN()-4)),COLUMN()-12)</f>
        <v>$AL$421</v>
      </c>
      <c r="AY430" s="10">
        <f ca="1">SUMIF(INDIRECT(INDIRECT(ADDRESS(ROW(),COLUMN()-1))&amp;":"&amp;INDIRECT(ADDRESS(ROW(),COLUMN()-2))),1,INDIRECT(INDIRECT(ADDRESS(ROW(),COLUMN()-1))&amp;":"&amp;INDIRECT(ADDRESS(ROW(),COLUMN()-2))))</f>
        <v>0</v>
      </c>
      <c r="AZ430" s="10" t="str">
        <f>ADDRESS(ROW()-1,COLUMN()-13)</f>
        <v>$AM$429</v>
      </c>
      <c r="BA430" s="10" t="str">
        <f ca="1">ADDRESS(ROW() -INDIRECT(ADDRESS(ROW(),COLUMN()-7)),COLUMN()-14)</f>
        <v>$AM$421</v>
      </c>
      <c r="BB430" s="10">
        <f ca="1">SUM(INDIRECT(INDIRECT(ADDRESS(ROW(),COLUMN()-1))&amp;":"&amp;INDIRECT(ADDRESS(ROW(),COLUMN()-2))))</f>
        <v>5</v>
      </c>
    </row>
    <row r="431" spans="1:54" x14ac:dyDescent="0.2">
      <c r="A431" s="8" t="s">
        <v>79</v>
      </c>
      <c r="B431" s="8" t="s">
        <v>85</v>
      </c>
      <c r="C431" s="8">
        <v>0</v>
      </c>
      <c r="D431" s="8">
        <v>1</v>
      </c>
      <c r="E431" s="8"/>
      <c r="G431" s="10"/>
      <c r="H431" s="10"/>
      <c r="I431" s="10"/>
      <c r="J431" s="10"/>
      <c r="K431" s="10"/>
      <c r="L431" s="10"/>
      <c r="M431" s="10"/>
      <c r="N431" s="10"/>
      <c r="O431" s="10"/>
      <c r="P431" s="10"/>
      <c r="Q431" s="10"/>
      <c r="R431" s="24"/>
      <c r="S431" s="10"/>
    </row>
    <row r="432" spans="1:54" x14ac:dyDescent="0.2">
      <c r="A432" s="8" t="s">
        <v>79</v>
      </c>
      <c r="B432" s="8" t="s">
        <v>85</v>
      </c>
      <c r="C432" s="8">
        <v>2</v>
      </c>
      <c r="D432" s="9" t="s">
        <v>29</v>
      </c>
      <c r="E432" s="8">
        <v>1</v>
      </c>
      <c r="F432">
        <f t="shared" ref="F432:F445" si="64">COUNTA(G432:AJ432)</f>
        <v>0</v>
      </c>
      <c r="G432" s="10"/>
      <c r="H432" s="10"/>
      <c r="I432" s="10"/>
      <c r="J432" s="10"/>
      <c r="K432" s="10"/>
      <c r="L432" s="10"/>
      <c r="M432" s="10"/>
      <c r="N432" s="10"/>
      <c r="O432" s="10"/>
      <c r="P432" s="10"/>
      <c r="Q432" s="10"/>
      <c r="R432" s="24"/>
      <c r="S432" s="10"/>
      <c r="AM432" s="30">
        <f t="shared" ref="AM432:AM436" si="65">IF(COUNTA(I432:AJ432)=0,1,0)</f>
        <v>1</v>
      </c>
    </row>
    <row r="433" spans="1:54" x14ac:dyDescent="0.2">
      <c r="A433" s="8" t="s">
        <v>79</v>
      </c>
      <c r="B433" s="8" t="s">
        <v>85</v>
      </c>
      <c r="C433" s="8">
        <v>2</v>
      </c>
      <c r="D433" s="9" t="s">
        <v>29</v>
      </c>
      <c r="E433" s="8">
        <v>2</v>
      </c>
      <c r="F433">
        <f t="shared" si="64"/>
        <v>0</v>
      </c>
      <c r="G433" s="10"/>
      <c r="H433" s="10"/>
      <c r="I433" s="10"/>
      <c r="J433" s="10"/>
      <c r="K433" s="10"/>
      <c r="L433" s="10"/>
      <c r="M433" s="10"/>
      <c r="N433" s="10"/>
      <c r="O433" s="10"/>
      <c r="P433" s="10"/>
      <c r="Q433" s="10"/>
      <c r="R433" s="24"/>
      <c r="S433" s="10"/>
      <c r="AM433" s="30">
        <f t="shared" si="65"/>
        <v>1</v>
      </c>
    </row>
    <row r="434" spans="1:54" x14ac:dyDescent="0.2">
      <c r="A434" s="8" t="s">
        <v>79</v>
      </c>
      <c r="B434" s="8" t="s">
        <v>85</v>
      </c>
      <c r="C434" s="8">
        <v>2</v>
      </c>
      <c r="D434" s="9" t="s">
        <v>29</v>
      </c>
      <c r="E434" s="8">
        <v>3</v>
      </c>
      <c r="F434">
        <f t="shared" si="64"/>
        <v>0</v>
      </c>
      <c r="G434" s="10"/>
      <c r="H434" s="10"/>
      <c r="I434" s="10"/>
      <c r="J434" s="10"/>
      <c r="K434" s="10"/>
      <c r="L434" s="10"/>
      <c r="M434" s="10"/>
      <c r="N434" s="10"/>
      <c r="O434" s="10"/>
      <c r="P434" s="10"/>
      <c r="Q434" s="10"/>
      <c r="R434" s="24"/>
      <c r="S434" s="10"/>
      <c r="AM434" s="30">
        <f t="shared" si="65"/>
        <v>1</v>
      </c>
    </row>
    <row r="435" spans="1:54" x14ac:dyDescent="0.2">
      <c r="A435" s="8" t="s">
        <v>79</v>
      </c>
      <c r="B435" s="8" t="s">
        <v>85</v>
      </c>
      <c r="C435" s="8">
        <v>2</v>
      </c>
      <c r="D435" s="9" t="s">
        <v>29</v>
      </c>
      <c r="E435" s="8">
        <v>4</v>
      </c>
      <c r="F435">
        <f t="shared" si="64"/>
        <v>0</v>
      </c>
      <c r="G435" s="10"/>
      <c r="H435" s="10"/>
      <c r="I435" s="10"/>
      <c r="J435" s="10"/>
      <c r="K435" s="10"/>
      <c r="L435" s="10"/>
      <c r="M435" s="10"/>
      <c r="N435" s="10"/>
      <c r="O435" s="10"/>
      <c r="P435" s="10"/>
      <c r="Q435" s="10"/>
      <c r="R435" s="24"/>
      <c r="S435" s="10"/>
      <c r="AM435" s="30">
        <f t="shared" si="65"/>
        <v>1</v>
      </c>
    </row>
    <row r="436" spans="1:54" x14ac:dyDescent="0.2">
      <c r="A436" s="8" t="s">
        <v>79</v>
      </c>
      <c r="B436" s="8" t="s">
        <v>85</v>
      </c>
      <c r="C436" s="8">
        <v>2</v>
      </c>
      <c r="D436" s="9" t="s">
        <v>31</v>
      </c>
      <c r="E436" s="8">
        <v>5</v>
      </c>
      <c r="F436">
        <f t="shared" si="64"/>
        <v>0</v>
      </c>
      <c r="G436" s="10"/>
      <c r="H436" s="10"/>
      <c r="I436" s="10"/>
      <c r="J436" s="10"/>
      <c r="K436" s="10"/>
      <c r="L436" s="10"/>
      <c r="M436" s="10"/>
      <c r="N436" s="10"/>
      <c r="O436" s="10"/>
      <c r="P436" s="10"/>
      <c r="Q436" s="10"/>
      <c r="R436" s="24"/>
      <c r="S436" s="10"/>
      <c r="AM436" s="30">
        <f t="shared" si="65"/>
        <v>1</v>
      </c>
    </row>
    <row r="437" spans="1:54" hidden="1" x14ac:dyDescent="0.2">
      <c r="A437" s="8" t="s">
        <v>79</v>
      </c>
      <c r="B437" s="8" t="s">
        <v>85</v>
      </c>
      <c r="C437" s="8">
        <v>3</v>
      </c>
      <c r="D437" s="9" t="s">
        <v>31</v>
      </c>
      <c r="E437" s="8">
        <v>6</v>
      </c>
      <c r="F437">
        <f t="shared" si="64"/>
        <v>0</v>
      </c>
      <c r="G437" s="10"/>
      <c r="H437" s="10"/>
      <c r="I437" s="10"/>
      <c r="J437" s="10"/>
      <c r="K437" s="10"/>
      <c r="L437" s="10"/>
      <c r="M437" s="10"/>
      <c r="N437" s="10"/>
      <c r="O437" s="10"/>
      <c r="P437" s="10"/>
      <c r="Q437" s="10"/>
      <c r="R437" s="24"/>
      <c r="S437" s="10"/>
    </row>
    <row r="438" spans="1:54" hidden="1" x14ac:dyDescent="0.2">
      <c r="A438" s="8" t="s">
        <v>79</v>
      </c>
      <c r="B438" s="8" t="s">
        <v>85</v>
      </c>
      <c r="C438" s="8">
        <v>3</v>
      </c>
      <c r="D438" s="9" t="s">
        <v>31</v>
      </c>
      <c r="E438" s="8">
        <v>7</v>
      </c>
      <c r="F438">
        <f t="shared" si="64"/>
        <v>0</v>
      </c>
      <c r="G438" s="10"/>
      <c r="H438" s="10"/>
      <c r="I438" s="10"/>
      <c r="J438" s="10"/>
      <c r="K438" s="10"/>
      <c r="L438" s="10"/>
      <c r="M438" s="10"/>
      <c r="N438" s="10"/>
      <c r="O438" s="10"/>
      <c r="P438" s="10"/>
      <c r="Q438" s="10"/>
      <c r="R438" s="24"/>
      <c r="S438" s="10"/>
    </row>
    <row r="439" spans="1:54" hidden="1" x14ac:dyDescent="0.2">
      <c r="A439" s="8" t="s">
        <v>79</v>
      </c>
      <c r="B439" s="8" t="s">
        <v>85</v>
      </c>
      <c r="C439" s="8">
        <v>3</v>
      </c>
      <c r="D439" s="9" t="s">
        <v>29</v>
      </c>
      <c r="E439" s="8">
        <v>8</v>
      </c>
      <c r="F439">
        <f t="shared" si="64"/>
        <v>0</v>
      </c>
      <c r="G439" s="10"/>
      <c r="H439" s="10"/>
      <c r="I439" s="10"/>
      <c r="J439" s="10"/>
      <c r="K439" s="10"/>
      <c r="L439" s="10"/>
      <c r="M439" s="10"/>
      <c r="N439" s="10"/>
      <c r="O439" s="10"/>
      <c r="P439" s="10"/>
      <c r="Q439" s="10"/>
      <c r="R439" s="24"/>
      <c r="S439" s="10"/>
    </row>
    <row r="440" spans="1:54" hidden="1" x14ac:dyDescent="0.2">
      <c r="A440" s="8" t="s">
        <v>79</v>
      </c>
      <c r="B440" s="8" t="s">
        <v>85</v>
      </c>
      <c r="C440" s="8">
        <v>3</v>
      </c>
      <c r="D440" s="9" t="s">
        <v>29</v>
      </c>
      <c r="E440" s="8">
        <v>9</v>
      </c>
      <c r="F440">
        <f t="shared" si="64"/>
        <v>0</v>
      </c>
      <c r="G440" s="10"/>
      <c r="H440" s="10"/>
      <c r="I440" s="10"/>
      <c r="J440" s="10"/>
      <c r="K440" s="10"/>
      <c r="L440" s="10"/>
      <c r="M440" s="10"/>
      <c r="N440" s="10"/>
      <c r="O440" s="10"/>
      <c r="P440" s="10"/>
      <c r="Q440" s="10"/>
      <c r="R440" s="24"/>
      <c r="S440" s="10"/>
    </row>
    <row r="441" spans="1:54" hidden="1" x14ac:dyDescent="0.2">
      <c r="A441" s="8" t="s">
        <v>79</v>
      </c>
      <c r="B441" s="8" t="s">
        <v>85</v>
      </c>
      <c r="C441" s="8">
        <v>3</v>
      </c>
      <c r="D441" s="9" t="s">
        <v>29</v>
      </c>
      <c r="E441" s="8">
        <v>10</v>
      </c>
      <c r="F441">
        <f t="shared" si="64"/>
        <v>0</v>
      </c>
      <c r="G441" s="10"/>
      <c r="H441" s="10"/>
      <c r="I441" s="10"/>
      <c r="J441" s="10"/>
      <c r="K441" s="10"/>
      <c r="L441" s="10"/>
      <c r="M441" s="10"/>
      <c r="N441" s="10"/>
      <c r="O441" s="10"/>
      <c r="P441" s="10"/>
      <c r="Q441" s="10"/>
      <c r="R441" s="24"/>
      <c r="S441" s="10"/>
    </row>
    <row r="442" spans="1:54" hidden="1" x14ac:dyDescent="0.2">
      <c r="A442" s="8" t="s">
        <v>79</v>
      </c>
      <c r="B442" s="8" t="s">
        <v>85</v>
      </c>
      <c r="C442" s="8">
        <v>3</v>
      </c>
      <c r="D442" s="9" t="s">
        <v>29</v>
      </c>
      <c r="E442" s="8">
        <v>11</v>
      </c>
      <c r="F442">
        <f t="shared" si="64"/>
        <v>0</v>
      </c>
      <c r="G442" s="10"/>
      <c r="H442" s="10"/>
      <c r="I442" s="10"/>
      <c r="J442" s="10"/>
      <c r="K442" s="10"/>
      <c r="L442" s="10"/>
      <c r="M442" s="10"/>
      <c r="N442" s="10"/>
      <c r="O442" s="10"/>
      <c r="P442" s="10"/>
      <c r="Q442" s="10"/>
      <c r="R442" s="24"/>
      <c r="S442" s="10"/>
    </row>
    <row r="443" spans="1:54" hidden="1" x14ac:dyDescent="0.2">
      <c r="A443" s="8" t="s">
        <v>79</v>
      </c>
      <c r="B443" s="8" t="s">
        <v>85</v>
      </c>
      <c r="C443" s="8">
        <v>3</v>
      </c>
      <c r="D443" s="9" t="s">
        <v>31</v>
      </c>
      <c r="E443" s="8">
        <v>12</v>
      </c>
      <c r="F443">
        <f t="shared" si="64"/>
        <v>0</v>
      </c>
      <c r="G443" s="10"/>
      <c r="H443" s="10"/>
      <c r="I443" s="10"/>
      <c r="J443" s="10"/>
      <c r="K443" s="10"/>
      <c r="L443" s="10"/>
      <c r="M443" s="10"/>
      <c r="N443" s="10"/>
      <c r="O443" s="10"/>
      <c r="P443" s="10"/>
      <c r="Q443" s="10"/>
      <c r="R443" s="24"/>
      <c r="S443" s="10"/>
    </row>
    <row r="444" spans="1:54" hidden="1" x14ac:dyDescent="0.2">
      <c r="A444" s="8" t="s">
        <v>79</v>
      </c>
      <c r="B444" s="8" t="s">
        <v>85</v>
      </c>
      <c r="C444" s="8">
        <v>3</v>
      </c>
      <c r="D444" s="9" t="s">
        <v>29</v>
      </c>
      <c r="E444" s="8">
        <v>13</v>
      </c>
      <c r="F444">
        <f t="shared" si="64"/>
        <v>0</v>
      </c>
      <c r="G444" s="10"/>
      <c r="H444" s="10"/>
      <c r="I444" s="10"/>
      <c r="J444" s="10"/>
      <c r="K444" s="10"/>
      <c r="L444" s="10"/>
      <c r="M444" s="10"/>
      <c r="N444" s="10"/>
      <c r="O444" s="10"/>
      <c r="P444" s="10"/>
      <c r="Q444" s="10"/>
      <c r="R444" s="24"/>
      <c r="S444" s="10"/>
    </row>
    <row r="445" spans="1:54" hidden="1" x14ac:dyDescent="0.2">
      <c r="A445" s="8" t="s">
        <v>79</v>
      </c>
      <c r="B445" s="8" t="s">
        <v>85</v>
      </c>
      <c r="C445" s="8">
        <v>3</v>
      </c>
      <c r="D445" s="9" t="s">
        <v>29</v>
      </c>
      <c r="E445" s="8">
        <v>14</v>
      </c>
      <c r="F445">
        <f t="shared" si="64"/>
        <v>0</v>
      </c>
      <c r="G445" s="10"/>
      <c r="H445" s="10"/>
      <c r="I445" s="10"/>
      <c r="J445" s="10"/>
      <c r="K445" s="10"/>
      <c r="L445" s="10"/>
      <c r="M445" s="10"/>
      <c r="N445" s="10"/>
      <c r="O445" s="10"/>
      <c r="P445" s="10"/>
      <c r="Q445" s="10"/>
      <c r="R445" s="24"/>
      <c r="S445" s="10"/>
      <c r="AL445" s="10"/>
      <c r="AN445" s="10"/>
      <c r="AO445" s="10"/>
      <c r="AP445" s="10"/>
      <c r="AQ445" s="10"/>
      <c r="AR445" s="10"/>
      <c r="AS445" s="10"/>
      <c r="AT445" s="10"/>
      <c r="AU445" s="10">
        <f ca="1">SUMIF(INDIRECT(INDIRECT(ADDRESS(ROW(),COLUMN()+3))&amp;":"&amp;INDIRECT(ADDRESS(ROW(),COLUMN()+5))),"1",INDIRECT(INDIRECT(ADDRESS(ROW(),COLUMN()+3))&amp;":"&amp;INDIRECT(ADDRESS(ROW(),COLUMN()+5))))</f>
        <v>0</v>
      </c>
      <c r="AV445" s="10">
        <f ca="1">SUMIF(INDIRECT(INDIRECT(ADDRESS(ROW(),COLUMN()+2))&amp;":"&amp;INDIRECT(ADDRESS(ROW(),COLUMN()+4))),2,INDIRECT(INDIRECT(ADDRESS(ROW(),COLUMN()+2))&amp;":"&amp;INDIRECT(ADDRESS(ROW(),COLUMN()+4))))/2</f>
        <v>5</v>
      </c>
      <c r="AW445" s="10">
        <f ca="1">IF(INDIRECT(ADDRESS(ROW(),COLUMN()-2))=0,1, (INDIRECT(ADDRESS(ROW(),COLUMN()-2))-INDIRECT(ADDRESS(ROW()+1,COLUMN()+2)))/INDIRECT(ADDRESS(ROW(),COLUMN()-2)))</f>
        <v>1</v>
      </c>
      <c r="AX445" s="10" t="str">
        <f ca="1">ADDRESS(ROW()+1-INDIRECT(ADDRESS(ROW()+1,COLUMN()-4)),3)</f>
        <v>$C$432</v>
      </c>
      <c r="AY445" s="10"/>
      <c r="AZ445" s="10" t="str">
        <f>ADDRESS(ROW(),3)</f>
        <v>$C$445</v>
      </c>
      <c r="BA445" s="10">
        <f ca="1">IF( INDIRECT(ADDRESS(ROW(),COLUMN()-5))=0,1, (INDIRECT(ADDRESS(ROW(),COLUMN()-5))-INDIRECT(ADDRESS(ROW()+1,COLUMN()+1)))/INDIRECT(ADDRESS(ROW(),COLUMN()-5)))</f>
        <v>0</v>
      </c>
      <c r="BB445" s="10"/>
    </row>
    <row r="446" spans="1:54" x14ac:dyDescent="0.2">
      <c r="A446" s="8"/>
      <c r="B446" s="8"/>
      <c r="C446" s="8"/>
      <c r="D446" s="8"/>
      <c r="E446" s="8"/>
      <c r="G446" s="10"/>
      <c r="H446" s="10"/>
      <c r="I446" s="10"/>
      <c r="J446" s="10"/>
      <c r="K446" s="10"/>
      <c r="L446" s="10"/>
      <c r="M446" s="10"/>
      <c r="N446" s="10"/>
      <c r="O446" s="10"/>
      <c r="P446" s="10"/>
      <c r="Q446" s="10"/>
      <c r="R446" s="24"/>
      <c r="S446" s="10"/>
      <c r="AL446" s="10">
        <f ca="1">1-INDIRECT(ADDRESS(ROW()-1,COLUMN()+11))</f>
        <v>0</v>
      </c>
      <c r="AM446" s="10">
        <f ca="1">1-INDIRECT(ADDRESS(ROW()-1,COLUMN()+14))</f>
        <v>1</v>
      </c>
      <c r="AN446" s="10">
        <f ca="1">INDIRECT(ADDRESS(ROW()-1,COLUMN()+9))</f>
        <v>1</v>
      </c>
      <c r="AO446" s="10">
        <f ca="1">INDIRECT(ADDRESS(ROW()-1,COLUMN()+12))</f>
        <v>0</v>
      </c>
      <c r="AP446" s="10">
        <f ca="1">(1-INDIRECT(ADDRESS(ROW(),COLUMN()-2)))*INDIRECT(ADDRESS(ROW(),COLUMN()+2))</f>
        <v>0</v>
      </c>
      <c r="AQ446" s="10">
        <f ca="1">(1-INDIRECT(ADDRESS(ROW(),COLUMN()-2)))*INDIRECT(ADDRESS(ROW(),COLUMN()+2))</f>
        <v>1</v>
      </c>
      <c r="AR446" s="10">
        <f ca="1">INDIRECT(ADDRESS(INDIRECT(ADDRESS(ROW(),COLUMN()+3))-INDIRECT(ADDRESS(ROW(),COLUMN()+2)),3))</f>
        <v>0</v>
      </c>
      <c r="AS446" s="10">
        <f ca="1">INDIRECT(ADDRESS(INDIRECT(ADDRESS(ROW(),COLUMN()+2))-INDIRECT(ADDRESS(ROW(),COLUMN()+1)),4))</f>
        <v>1</v>
      </c>
      <c r="AT446" s="10">
        <f ca="1">INDIRECT(ADDRESS(ROW()-1,5))</f>
        <v>14</v>
      </c>
      <c r="AU446" s="10">
        <f>ROW()-1</f>
        <v>445</v>
      </c>
      <c r="AV446" s="10">
        <f ca="1">ROW()-INDIRECT(ADDRESS(ROW(),COLUMN()-2))</f>
        <v>432</v>
      </c>
      <c r="AW446" s="10" t="str">
        <f>ADDRESS(ROW()-1,COLUMN()-11)</f>
        <v>$AL$445</v>
      </c>
      <c r="AX446" s="10" t="str">
        <f ca="1">ADDRESS(ROW() -INDIRECT(ADDRESS(ROW(),COLUMN()-4)),COLUMN()-12)</f>
        <v>$AL$432</v>
      </c>
      <c r="AY446" s="10">
        <f ca="1">SUMIF(INDIRECT(INDIRECT(ADDRESS(ROW(),COLUMN()-1))&amp;":"&amp;INDIRECT(ADDRESS(ROW(),COLUMN()-2))),1,INDIRECT(INDIRECT(ADDRESS(ROW(),COLUMN()-1))&amp;":"&amp;INDIRECT(ADDRESS(ROW(),COLUMN()-2))))</f>
        <v>0</v>
      </c>
      <c r="AZ446" s="10" t="str">
        <f>ADDRESS(ROW()-1,COLUMN()-13)</f>
        <v>$AM$445</v>
      </c>
      <c r="BA446" s="10" t="str">
        <f ca="1">ADDRESS(ROW() -INDIRECT(ADDRESS(ROW(),COLUMN()-7)),COLUMN()-14)</f>
        <v>$AM$432</v>
      </c>
      <c r="BB446" s="10">
        <f ca="1">SUM(INDIRECT(INDIRECT(ADDRESS(ROW(),COLUMN()-1))&amp;":"&amp;INDIRECT(ADDRESS(ROW(),COLUMN()-2))))</f>
        <v>5</v>
      </c>
    </row>
    <row r="447" spans="1:54" x14ac:dyDescent="0.2">
      <c r="A447" s="8" t="s">
        <v>86</v>
      </c>
      <c r="B447" s="8" t="s">
        <v>87</v>
      </c>
      <c r="C447" s="8">
        <v>0</v>
      </c>
      <c r="D447" s="8">
        <v>0</v>
      </c>
      <c r="E447" s="8"/>
      <c r="G447" s="10"/>
      <c r="H447" s="10"/>
      <c r="I447" s="10"/>
      <c r="J447" s="10"/>
      <c r="K447" s="10"/>
      <c r="L447" s="10"/>
      <c r="M447" s="10"/>
      <c r="N447" s="10"/>
      <c r="O447" s="10"/>
      <c r="P447" s="10"/>
      <c r="Q447" s="10"/>
      <c r="R447" s="24"/>
      <c r="S447" s="10"/>
    </row>
    <row r="448" spans="1:54" hidden="1" x14ac:dyDescent="0.2">
      <c r="A448" s="8" t="s">
        <v>86</v>
      </c>
      <c r="B448" s="8" t="s">
        <v>87</v>
      </c>
      <c r="C448" s="8">
        <v>3</v>
      </c>
      <c r="D448" s="9" t="s">
        <v>29</v>
      </c>
      <c r="E448" s="8">
        <v>1</v>
      </c>
      <c r="F448">
        <f>COUNTA(G448:AJ448)</f>
        <v>0</v>
      </c>
      <c r="G448" s="10"/>
      <c r="H448" s="10"/>
      <c r="I448" s="10"/>
      <c r="J448" s="10"/>
      <c r="K448" s="10"/>
      <c r="L448" s="10"/>
      <c r="M448" s="10"/>
      <c r="N448" s="10"/>
      <c r="O448" s="10"/>
      <c r="P448" s="10"/>
      <c r="Q448" s="10"/>
      <c r="R448" s="24"/>
      <c r="S448" s="10"/>
    </row>
    <row r="449" spans="1:54" hidden="1" x14ac:dyDescent="0.2">
      <c r="A449" s="8" t="s">
        <v>86</v>
      </c>
      <c r="B449" s="8" t="s">
        <v>87</v>
      </c>
      <c r="C449" s="8">
        <v>3</v>
      </c>
      <c r="D449" s="9" t="s">
        <v>29</v>
      </c>
      <c r="E449" s="8">
        <v>2</v>
      </c>
      <c r="F449">
        <f>COUNTA(G449:AJ449)</f>
        <v>0</v>
      </c>
      <c r="G449" s="10"/>
      <c r="H449" s="10"/>
      <c r="I449" s="10"/>
      <c r="J449" s="10"/>
      <c r="K449" s="10"/>
      <c r="L449" s="10"/>
      <c r="M449" s="10"/>
      <c r="N449" s="10"/>
      <c r="O449" s="10"/>
      <c r="P449" s="10"/>
      <c r="Q449" s="10"/>
      <c r="R449" s="24"/>
      <c r="S449" s="10"/>
    </row>
    <row r="450" spans="1:54" hidden="1" x14ac:dyDescent="0.2">
      <c r="A450" s="8" t="s">
        <v>86</v>
      </c>
      <c r="B450" s="8" t="s">
        <v>87</v>
      </c>
      <c r="C450" s="8">
        <v>3</v>
      </c>
      <c r="D450" s="9" t="s">
        <v>29</v>
      </c>
      <c r="E450" s="8">
        <v>3</v>
      </c>
      <c r="F450">
        <f>COUNTA(G450:AJ450)</f>
        <v>0</v>
      </c>
      <c r="G450" s="10"/>
      <c r="H450" s="10"/>
      <c r="I450" s="10"/>
      <c r="J450" s="10"/>
      <c r="K450" s="10"/>
      <c r="L450" s="10"/>
      <c r="M450" s="10"/>
      <c r="N450" s="10"/>
      <c r="O450" s="10"/>
      <c r="P450" s="10"/>
      <c r="Q450" s="10"/>
      <c r="R450" s="24"/>
      <c r="S450" s="10"/>
    </row>
    <row r="451" spans="1:54" hidden="1" x14ac:dyDescent="0.2">
      <c r="A451" s="8" t="s">
        <v>86</v>
      </c>
      <c r="B451" s="8" t="s">
        <v>87</v>
      </c>
      <c r="C451" s="8">
        <v>3</v>
      </c>
      <c r="D451" s="9" t="s">
        <v>31</v>
      </c>
      <c r="E451" s="8">
        <v>4</v>
      </c>
      <c r="F451">
        <f>COUNTA(G451:AJ451)</f>
        <v>0</v>
      </c>
      <c r="G451" s="10"/>
      <c r="H451" s="10"/>
      <c r="I451" s="10"/>
      <c r="J451" s="10"/>
      <c r="K451" s="10"/>
      <c r="L451" s="10"/>
      <c r="M451" s="10"/>
      <c r="N451" s="10"/>
      <c r="O451" s="10"/>
      <c r="P451" s="10"/>
      <c r="Q451" s="10"/>
      <c r="R451" s="24"/>
      <c r="S451" s="10"/>
      <c r="AL451" s="10"/>
      <c r="AN451" s="10"/>
      <c r="AO451" s="10"/>
      <c r="AP451" s="10"/>
      <c r="AQ451" s="10"/>
      <c r="AR451" s="10"/>
      <c r="AS451" s="10"/>
      <c r="AT451" s="10"/>
      <c r="AU451" s="10">
        <f ca="1">SUMIF(INDIRECT(INDIRECT(ADDRESS(ROW(),COLUMN()+3))&amp;":"&amp;INDIRECT(ADDRESS(ROW(),COLUMN()+5))),"1",INDIRECT(INDIRECT(ADDRESS(ROW(),COLUMN()+3))&amp;":"&amp;INDIRECT(ADDRESS(ROW(),COLUMN()+5))))</f>
        <v>0</v>
      </c>
      <c r="AV451" s="10">
        <f ca="1">SUMIF(INDIRECT(INDIRECT(ADDRESS(ROW(),COLUMN()+2))&amp;":"&amp;INDIRECT(ADDRESS(ROW(),COLUMN()+4))),2,INDIRECT(INDIRECT(ADDRESS(ROW(),COLUMN()+2))&amp;":"&amp;INDIRECT(ADDRESS(ROW(),COLUMN()+4))))/2</f>
        <v>0</v>
      </c>
      <c r="AW451" s="10">
        <f ca="1">IF(INDIRECT(ADDRESS(ROW(),COLUMN()-2))=0,1, (INDIRECT(ADDRESS(ROW(),COLUMN()-2))-INDIRECT(ADDRESS(ROW()+1,COLUMN()+2)))/INDIRECT(ADDRESS(ROW(),COLUMN()-2)))</f>
        <v>1</v>
      </c>
      <c r="AX451" s="10" t="str">
        <f ca="1">ADDRESS(ROW()+1-INDIRECT(ADDRESS(ROW()+1,COLUMN()-4)),3)</f>
        <v>$C$448</v>
      </c>
      <c r="AY451" s="10"/>
      <c r="AZ451" s="10" t="str">
        <f>ADDRESS(ROW(),3)</f>
        <v>$C$451</v>
      </c>
      <c r="BA451" s="10">
        <f ca="1">IF( INDIRECT(ADDRESS(ROW(),COLUMN()-5))=0,1, (INDIRECT(ADDRESS(ROW(),COLUMN()-5))-INDIRECT(ADDRESS(ROW()+1,COLUMN()+1)))/INDIRECT(ADDRESS(ROW(),COLUMN()-5)))</f>
        <v>1</v>
      </c>
      <c r="BB451" s="10"/>
    </row>
    <row r="452" spans="1:54" x14ac:dyDescent="0.2">
      <c r="A452" s="8"/>
      <c r="B452" s="8"/>
      <c r="C452" s="8"/>
      <c r="D452" s="8"/>
      <c r="E452" s="8"/>
      <c r="G452" s="10"/>
      <c r="H452" s="10"/>
      <c r="I452" s="10"/>
      <c r="J452" s="10"/>
      <c r="K452" s="10"/>
      <c r="L452" s="10"/>
      <c r="M452" s="10"/>
      <c r="N452" s="10"/>
      <c r="O452" s="10"/>
      <c r="P452" s="10"/>
      <c r="Q452" s="10"/>
      <c r="R452" s="24"/>
      <c r="S452" s="10"/>
      <c r="AL452" s="10">
        <f ca="1">1-INDIRECT(ADDRESS(ROW()-1,COLUMN()+11))</f>
        <v>0</v>
      </c>
      <c r="AM452" s="10">
        <f ca="1">1-INDIRECT(ADDRESS(ROW()-1,COLUMN()+14))</f>
        <v>0</v>
      </c>
      <c r="AN452" s="10">
        <f ca="1">INDIRECT(ADDRESS(ROW()-1,COLUMN()+9))</f>
        <v>1</v>
      </c>
      <c r="AO452" s="10">
        <f ca="1">INDIRECT(ADDRESS(ROW()-1,COLUMN()+12))</f>
        <v>1</v>
      </c>
      <c r="AP452" s="10">
        <f ca="1">(1-INDIRECT(ADDRESS(ROW(),COLUMN()-2)))*INDIRECT(ADDRESS(ROW(),COLUMN()+2))</f>
        <v>0</v>
      </c>
      <c r="AQ452" s="10">
        <f ca="1">(1-INDIRECT(ADDRESS(ROW(),COLUMN()-2)))*INDIRECT(ADDRESS(ROW(),COLUMN()+2))</f>
        <v>0</v>
      </c>
      <c r="AR452" s="10">
        <f ca="1">INDIRECT(ADDRESS(INDIRECT(ADDRESS(ROW(),COLUMN()+3))-INDIRECT(ADDRESS(ROW(),COLUMN()+2)),3))</f>
        <v>0</v>
      </c>
      <c r="AS452" s="10">
        <f ca="1">INDIRECT(ADDRESS(INDIRECT(ADDRESS(ROW(),COLUMN()+2))-INDIRECT(ADDRESS(ROW(),COLUMN()+1)),4))</f>
        <v>0</v>
      </c>
      <c r="AT452" s="10">
        <f ca="1">INDIRECT(ADDRESS(ROW()-1,5))</f>
        <v>4</v>
      </c>
      <c r="AU452" s="10">
        <f>ROW()-1</f>
        <v>451</v>
      </c>
      <c r="AV452" s="10">
        <f ca="1">ROW()-INDIRECT(ADDRESS(ROW(),COLUMN()-2))</f>
        <v>448</v>
      </c>
      <c r="AW452" s="10" t="str">
        <f>ADDRESS(ROW()-1,COLUMN()-11)</f>
        <v>$AL$451</v>
      </c>
      <c r="AX452" s="10" t="str">
        <f ca="1">ADDRESS(ROW() -INDIRECT(ADDRESS(ROW(),COLUMN()-4)),COLUMN()-12)</f>
        <v>$AL$448</v>
      </c>
      <c r="AY452" s="10">
        <f ca="1">SUMIF(INDIRECT(INDIRECT(ADDRESS(ROW(),COLUMN()-1))&amp;":"&amp;INDIRECT(ADDRESS(ROW(),COLUMN()-2))),1,INDIRECT(INDIRECT(ADDRESS(ROW(),COLUMN()-1))&amp;":"&amp;INDIRECT(ADDRESS(ROW(),COLUMN()-2))))</f>
        <v>0</v>
      </c>
      <c r="AZ452" s="10" t="str">
        <f>ADDRESS(ROW()-1,COLUMN()-13)</f>
        <v>$AM$451</v>
      </c>
      <c r="BA452" s="10" t="str">
        <f ca="1">ADDRESS(ROW() -INDIRECT(ADDRESS(ROW(),COLUMN()-7)),COLUMN()-14)</f>
        <v>$AM$448</v>
      </c>
      <c r="BB452" s="10">
        <f ca="1">SUM(INDIRECT(INDIRECT(ADDRESS(ROW(),COLUMN()-1))&amp;":"&amp;INDIRECT(ADDRESS(ROW(),COLUMN()-2))))</f>
        <v>0</v>
      </c>
    </row>
    <row r="453" spans="1:54" x14ac:dyDescent="0.2">
      <c r="A453" s="8" t="s">
        <v>79</v>
      </c>
      <c r="B453" s="8" t="s">
        <v>88</v>
      </c>
      <c r="C453" s="8">
        <v>0</v>
      </c>
      <c r="D453" s="8">
        <v>0</v>
      </c>
      <c r="E453" s="8" t="s">
        <v>10</v>
      </c>
      <c r="F453">
        <f t="shared" ref="F453:F461" si="66">COUNTA(G453:AJ453)</f>
        <v>0</v>
      </c>
      <c r="G453" s="10"/>
      <c r="H453" s="10"/>
      <c r="I453" s="10"/>
      <c r="J453" s="10"/>
      <c r="K453" s="10"/>
      <c r="L453" s="10"/>
      <c r="M453" s="10"/>
      <c r="N453" s="10"/>
      <c r="O453" s="10"/>
      <c r="P453" s="10"/>
      <c r="Q453" s="10"/>
      <c r="R453" s="24"/>
      <c r="S453" s="10"/>
    </row>
    <row r="454" spans="1:54" hidden="1" x14ac:dyDescent="0.2">
      <c r="A454" s="8" t="s">
        <v>79</v>
      </c>
      <c r="B454" s="8" t="s">
        <v>88</v>
      </c>
      <c r="C454" s="8">
        <v>3</v>
      </c>
      <c r="D454" s="8" t="s">
        <v>29</v>
      </c>
      <c r="E454" s="8">
        <v>1</v>
      </c>
      <c r="F454">
        <f t="shared" si="66"/>
        <v>0</v>
      </c>
      <c r="G454" s="10"/>
      <c r="H454" s="10"/>
      <c r="I454" s="10"/>
      <c r="J454" s="10"/>
      <c r="K454" s="10"/>
      <c r="L454" s="10"/>
      <c r="M454" s="10"/>
      <c r="N454" s="10"/>
      <c r="O454" s="10"/>
      <c r="P454" s="10"/>
      <c r="Q454" s="10"/>
      <c r="R454" s="24"/>
      <c r="S454" s="10"/>
    </row>
    <row r="455" spans="1:54" hidden="1" x14ac:dyDescent="0.2">
      <c r="A455" s="8" t="s">
        <v>79</v>
      </c>
      <c r="B455" s="8" t="s">
        <v>88</v>
      </c>
      <c r="C455" s="8">
        <v>3</v>
      </c>
      <c r="D455" s="8" t="s">
        <v>29</v>
      </c>
      <c r="E455" s="8">
        <v>2</v>
      </c>
      <c r="F455">
        <f t="shared" si="66"/>
        <v>0</v>
      </c>
      <c r="G455" s="10"/>
      <c r="H455" s="10"/>
      <c r="I455" s="10"/>
      <c r="J455" s="10"/>
      <c r="K455" s="10"/>
      <c r="L455" s="10"/>
      <c r="M455" s="10"/>
      <c r="N455" s="10"/>
      <c r="O455" s="10"/>
      <c r="P455" s="10"/>
      <c r="Q455" s="10"/>
      <c r="R455" s="24"/>
      <c r="S455" s="10"/>
    </row>
    <row r="456" spans="1:54" hidden="1" x14ac:dyDescent="0.2">
      <c r="A456" s="8" t="s">
        <v>79</v>
      </c>
      <c r="B456" s="8" t="s">
        <v>88</v>
      </c>
      <c r="C456" s="8">
        <v>3</v>
      </c>
      <c r="D456" s="8" t="s">
        <v>29</v>
      </c>
      <c r="E456" s="8">
        <v>3</v>
      </c>
      <c r="F456">
        <f t="shared" si="66"/>
        <v>0</v>
      </c>
      <c r="G456" s="10"/>
      <c r="H456" s="10"/>
      <c r="I456" s="10"/>
      <c r="J456" s="10"/>
      <c r="K456" s="10"/>
      <c r="L456" s="10"/>
      <c r="M456" s="10"/>
      <c r="N456" s="10"/>
      <c r="O456" s="10"/>
      <c r="P456" s="10"/>
      <c r="Q456" s="10"/>
      <c r="R456" s="24"/>
      <c r="S456" s="10"/>
    </row>
    <row r="457" spans="1:54" hidden="1" x14ac:dyDescent="0.2">
      <c r="A457" s="8" t="s">
        <v>79</v>
      </c>
      <c r="B457" s="8" t="s">
        <v>88</v>
      </c>
      <c r="C457" s="8">
        <v>3</v>
      </c>
      <c r="D457" s="8" t="s">
        <v>29</v>
      </c>
      <c r="E457" s="8">
        <v>4</v>
      </c>
      <c r="F457">
        <f t="shared" si="66"/>
        <v>0</v>
      </c>
      <c r="G457" s="10"/>
      <c r="H457" s="10"/>
      <c r="I457" s="10"/>
      <c r="J457" s="10"/>
      <c r="K457" s="10"/>
      <c r="L457" s="10"/>
      <c r="M457" s="10"/>
      <c r="N457" s="10"/>
      <c r="O457" s="10"/>
      <c r="P457" s="10"/>
      <c r="Q457" s="10"/>
      <c r="R457" s="24"/>
      <c r="S457" s="10"/>
    </row>
    <row r="458" spans="1:54" hidden="1" x14ac:dyDescent="0.2">
      <c r="A458" s="8" t="s">
        <v>79</v>
      </c>
      <c r="B458" s="8" t="s">
        <v>88</v>
      </c>
      <c r="C458" s="8">
        <v>3</v>
      </c>
      <c r="D458" s="8" t="s">
        <v>29</v>
      </c>
      <c r="E458" s="8">
        <v>5</v>
      </c>
      <c r="F458">
        <f t="shared" si="66"/>
        <v>0</v>
      </c>
      <c r="G458" s="10"/>
      <c r="H458" s="10"/>
      <c r="I458" s="10"/>
      <c r="J458" s="10"/>
      <c r="K458" s="10"/>
      <c r="L458" s="10"/>
      <c r="M458" s="10"/>
      <c r="N458" s="10"/>
      <c r="O458" s="10"/>
      <c r="P458" s="10"/>
      <c r="Q458" s="10"/>
      <c r="R458" s="24"/>
      <c r="S458" s="10"/>
    </row>
    <row r="459" spans="1:54" hidden="1" x14ac:dyDescent="0.2">
      <c r="A459" s="8" t="s">
        <v>79</v>
      </c>
      <c r="B459" s="8" t="s">
        <v>88</v>
      </c>
      <c r="C459" s="8">
        <v>3</v>
      </c>
      <c r="D459" s="8" t="s">
        <v>29</v>
      </c>
      <c r="E459" s="8">
        <v>6</v>
      </c>
      <c r="F459">
        <f t="shared" si="66"/>
        <v>0</v>
      </c>
      <c r="G459" s="10"/>
      <c r="H459" s="10"/>
      <c r="I459" s="10"/>
      <c r="J459" s="10"/>
      <c r="K459" s="10"/>
      <c r="L459" s="10"/>
      <c r="M459" s="10"/>
      <c r="N459" s="10"/>
      <c r="O459" s="10"/>
      <c r="P459" s="10"/>
      <c r="Q459" s="10"/>
      <c r="R459" s="24"/>
      <c r="S459" s="10"/>
    </row>
    <row r="460" spans="1:54" hidden="1" x14ac:dyDescent="0.2">
      <c r="A460" s="8" t="s">
        <v>79</v>
      </c>
      <c r="B460" s="8" t="s">
        <v>88</v>
      </c>
      <c r="C460" s="8">
        <v>3</v>
      </c>
      <c r="D460" s="8" t="s">
        <v>29</v>
      </c>
      <c r="E460" s="8">
        <v>7</v>
      </c>
      <c r="F460">
        <f t="shared" si="66"/>
        <v>0</v>
      </c>
      <c r="G460" s="10"/>
      <c r="H460" s="10"/>
      <c r="I460" s="10"/>
      <c r="J460" s="10"/>
      <c r="K460" s="10"/>
      <c r="L460" s="10"/>
      <c r="M460" s="10"/>
      <c r="N460" s="10"/>
      <c r="O460" s="10"/>
      <c r="P460" s="10"/>
      <c r="Q460" s="10"/>
      <c r="R460" s="24"/>
      <c r="S460" s="10"/>
    </row>
    <row r="461" spans="1:54" hidden="1" x14ac:dyDescent="0.2">
      <c r="A461" s="8" t="s">
        <v>79</v>
      </c>
      <c r="B461" s="8" t="s">
        <v>88</v>
      </c>
      <c r="C461" s="8">
        <v>3</v>
      </c>
      <c r="D461" s="8" t="s">
        <v>29</v>
      </c>
      <c r="E461" s="8">
        <v>8</v>
      </c>
      <c r="F461">
        <f t="shared" si="66"/>
        <v>0</v>
      </c>
      <c r="G461" s="10"/>
      <c r="H461" s="10"/>
      <c r="I461" s="10"/>
      <c r="J461" s="10"/>
      <c r="K461" s="10"/>
      <c r="L461" s="10"/>
      <c r="M461" s="10"/>
      <c r="N461" s="10"/>
      <c r="O461" s="10"/>
      <c r="P461" s="10"/>
      <c r="Q461" s="10"/>
      <c r="R461" s="24"/>
      <c r="S461" s="10"/>
      <c r="AL461" s="10"/>
      <c r="AN461" s="10"/>
      <c r="AO461" s="10"/>
      <c r="AP461" s="10"/>
      <c r="AQ461" s="10"/>
      <c r="AR461" s="10"/>
      <c r="AS461" s="10"/>
      <c r="AT461" s="10"/>
      <c r="AU461" s="10">
        <f ca="1">SUMIF(INDIRECT(INDIRECT(ADDRESS(ROW(),COLUMN()+3))&amp;":"&amp;INDIRECT(ADDRESS(ROW(),COLUMN()+5))),"1",INDIRECT(INDIRECT(ADDRESS(ROW(),COLUMN()+3))&amp;":"&amp;INDIRECT(ADDRESS(ROW(),COLUMN()+5))))</f>
        <v>0</v>
      </c>
      <c r="AV461" s="10">
        <f ca="1">SUMIF(INDIRECT(INDIRECT(ADDRESS(ROW(),COLUMN()+2))&amp;":"&amp;INDIRECT(ADDRESS(ROW(),COLUMN()+4))),2,INDIRECT(INDIRECT(ADDRESS(ROW(),COLUMN()+2))&amp;":"&amp;INDIRECT(ADDRESS(ROW(),COLUMN()+4))))/2</f>
        <v>0</v>
      </c>
      <c r="AW461" s="10">
        <f ca="1">IF(INDIRECT(ADDRESS(ROW(),COLUMN()-2))=0,1, (INDIRECT(ADDRESS(ROW(),COLUMN()-2))-INDIRECT(ADDRESS(ROW()+1,COLUMN()+2)))/INDIRECT(ADDRESS(ROW(),COLUMN()-2)))</f>
        <v>1</v>
      </c>
      <c r="AX461" s="10" t="str">
        <f ca="1">ADDRESS(ROW()+1-INDIRECT(ADDRESS(ROW()+1,COLUMN()-4)),3)</f>
        <v>$C$454</v>
      </c>
      <c r="AY461" s="10"/>
      <c r="AZ461" s="10" t="str">
        <f>ADDRESS(ROW(),3)</f>
        <v>$C$461</v>
      </c>
      <c r="BA461" s="10">
        <f ca="1">IF( INDIRECT(ADDRESS(ROW(),COLUMN()-5))=0,1, (INDIRECT(ADDRESS(ROW(),COLUMN()-5))-INDIRECT(ADDRESS(ROW()+1,COLUMN()+1)))/INDIRECT(ADDRESS(ROW(),COLUMN()-5)))</f>
        <v>1</v>
      </c>
      <c r="BB461" s="10"/>
    </row>
    <row r="462" spans="1:54" x14ac:dyDescent="0.2">
      <c r="A462" s="8"/>
      <c r="B462" s="8"/>
      <c r="C462" s="8"/>
      <c r="D462" s="8"/>
      <c r="E462" s="8"/>
      <c r="G462" s="10"/>
      <c r="H462" s="10"/>
      <c r="I462" s="10"/>
      <c r="J462" s="10"/>
      <c r="K462" s="10"/>
      <c r="L462" s="10"/>
      <c r="M462" s="10"/>
      <c r="N462" s="10"/>
      <c r="O462" s="10"/>
      <c r="P462" s="10"/>
      <c r="Q462" s="10"/>
      <c r="R462" s="24"/>
      <c r="S462" s="10"/>
      <c r="AL462" s="10">
        <f ca="1">1-INDIRECT(ADDRESS(ROW()-1,COLUMN()+11))</f>
        <v>0</v>
      </c>
      <c r="AM462" s="10">
        <f ca="1">1-INDIRECT(ADDRESS(ROW()-1,COLUMN()+14))</f>
        <v>0</v>
      </c>
      <c r="AN462" s="10">
        <f ca="1">INDIRECT(ADDRESS(ROW()-1,COLUMN()+9))</f>
        <v>1</v>
      </c>
      <c r="AO462" s="10">
        <f ca="1">INDIRECT(ADDRESS(ROW()-1,COLUMN()+12))</f>
        <v>1</v>
      </c>
      <c r="AP462" s="10">
        <f ca="1">(1-INDIRECT(ADDRESS(ROW(),COLUMN()-2)))*INDIRECT(ADDRESS(ROW(),COLUMN()+2))</f>
        <v>0</v>
      </c>
      <c r="AQ462" s="10">
        <f ca="1">(1-INDIRECT(ADDRESS(ROW(),COLUMN()-2)))*INDIRECT(ADDRESS(ROW(),COLUMN()+2))</f>
        <v>0</v>
      </c>
      <c r="AR462" s="10">
        <f ca="1">INDIRECT(ADDRESS(INDIRECT(ADDRESS(ROW(),COLUMN()+3))-INDIRECT(ADDRESS(ROW(),COLUMN()+2)),3))</f>
        <v>0</v>
      </c>
      <c r="AS462" s="10">
        <f ca="1">INDIRECT(ADDRESS(INDIRECT(ADDRESS(ROW(),COLUMN()+2))-INDIRECT(ADDRESS(ROW(),COLUMN()+1)),4))</f>
        <v>0</v>
      </c>
      <c r="AT462" s="10">
        <f ca="1">INDIRECT(ADDRESS(ROW()-1,5))</f>
        <v>8</v>
      </c>
      <c r="AU462" s="10">
        <f>ROW()-1</f>
        <v>461</v>
      </c>
      <c r="AV462" s="10">
        <f ca="1">ROW()-INDIRECT(ADDRESS(ROW(),COLUMN()-2))</f>
        <v>454</v>
      </c>
      <c r="AW462" s="10" t="str">
        <f>ADDRESS(ROW()-1,COLUMN()-11)</f>
        <v>$AL$461</v>
      </c>
      <c r="AX462" s="10" t="str">
        <f ca="1">ADDRESS(ROW() -INDIRECT(ADDRESS(ROW(),COLUMN()-4)),COLUMN()-12)</f>
        <v>$AL$454</v>
      </c>
      <c r="AY462" s="10">
        <f ca="1">SUMIF(INDIRECT(INDIRECT(ADDRESS(ROW(),COLUMN()-1))&amp;":"&amp;INDIRECT(ADDRESS(ROW(),COLUMN()-2))),1,INDIRECT(INDIRECT(ADDRESS(ROW(),COLUMN()-1))&amp;":"&amp;INDIRECT(ADDRESS(ROW(),COLUMN()-2))))</f>
        <v>0</v>
      </c>
      <c r="AZ462" s="10" t="str">
        <f>ADDRESS(ROW()-1,COLUMN()-13)</f>
        <v>$AM$461</v>
      </c>
      <c r="BA462" s="10" t="str">
        <f ca="1">ADDRESS(ROW() -INDIRECT(ADDRESS(ROW(),COLUMN()-7)),COLUMN()-14)</f>
        <v>$AM$454</v>
      </c>
      <c r="BB462" s="10">
        <f ca="1">SUM(INDIRECT(INDIRECT(ADDRESS(ROW(),COLUMN()-1))&amp;":"&amp;INDIRECT(ADDRESS(ROW(),COLUMN()-2))))</f>
        <v>0</v>
      </c>
    </row>
    <row r="463" spans="1:54" x14ac:dyDescent="0.2">
      <c r="A463" s="8" t="s">
        <v>79</v>
      </c>
      <c r="B463" s="8" t="s">
        <v>89</v>
      </c>
      <c r="C463" s="8">
        <v>0</v>
      </c>
      <c r="D463" s="8">
        <v>0</v>
      </c>
      <c r="E463" s="8"/>
      <c r="G463" s="10"/>
      <c r="H463" s="10"/>
      <c r="I463" s="10"/>
      <c r="J463" s="10"/>
      <c r="K463" s="10"/>
      <c r="L463" s="10"/>
      <c r="M463" s="10"/>
      <c r="N463" s="10"/>
      <c r="O463" s="10"/>
      <c r="P463" s="10"/>
      <c r="Q463" s="10"/>
      <c r="R463" s="24"/>
      <c r="S463" s="10"/>
    </row>
    <row r="464" spans="1:54" hidden="1" x14ac:dyDescent="0.2">
      <c r="A464" s="8" t="s">
        <v>79</v>
      </c>
      <c r="B464" s="8" t="s">
        <v>89</v>
      </c>
      <c r="C464" s="8">
        <v>3</v>
      </c>
      <c r="D464" s="8" t="s">
        <v>29</v>
      </c>
      <c r="E464" s="8">
        <v>1</v>
      </c>
      <c r="F464">
        <f t="shared" ref="F464:F470" si="67">COUNTA(G464:AJ464)</f>
        <v>0</v>
      </c>
      <c r="G464" s="10"/>
      <c r="H464" s="10"/>
      <c r="I464" s="10"/>
      <c r="J464" s="10"/>
      <c r="K464" s="10"/>
      <c r="L464" s="10"/>
      <c r="M464" s="10"/>
      <c r="N464" s="10"/>
      <c r="O464" s="10"/>
      <c r="P464" s="10"/>
      <c r="Q464" s="10"/>
      <c r="R464" s="24"/>
      <c r="S464" s="10"/>
    </row>
    <row r="465" spans="1:54" hidden="1" x14ac:dyDescent="0.2">
      <c r="A465" s="8" t="s">
        <v>79</v>
      </c>
      <c r="B465" s="8" t="s">
        <v>89</v>
      </c>
      <c r="C465" s="8">
        <v>3</v>
      </c>
      <c r="D465" s="8" t="s">
        <v>29</v>
      </c>
      <c r="E465" s="8">
        <v>2</v>
      </c>
      <c r="F465">
        <f t="shared" si="67"/>
        <v>0</v>
      </c>
      <c r="G465" s="10"/>
      <c r="H465" s="10"/>
      <c r="I465" s="10"/>
      <c r="J465" s="10"/>
      <c r="K465" s="10"/>
      <c r="L465" s="10"/>
      <c r="M465" s="10"/>
      <c r="N465" s="10"/>
      <c r="O465" s="10"/>
      <c r="P465" s="10"/>
      <c r="Q465" s="10"/>
      <c r="R465" s="24"/>
      <c r="S465" s="10"/>
    </row>
    <row r="466" spans="1:54" hidden="1" x14ac:dyDescent="0.2">
      <c r="A466" s="8" t="s">
        <v>79</v>
      </c>
      <c r="B466" s="8" t="s">
        <v>89</v>
      </c>
      <c r="C466" s="8">
        <v>3</v>
      </c>
      <c r="D466" s="8" t="s">
        <v>29</v>
      </c>
      <c r="E466" s="8">
        <v>3</v>
      </c>
      <c r="F466">
        <f t="shared" si="67"/>
        <v>0</v>
      </c>
      <c r="G466" s="10"/>
      <c r="H466" s="10"/>
      <c r="I466" s="10"/>
      <c r="J466" s="10"/>
      <c r="K466" s="10"/>
      <c r="L466" s="10"/>
      <c r="M466" s="10"/>
      <c r="N466" s="10"/>
      <c r="O466" s="10"/>
      <c r="P466" s="10"/>
      <c r="Q466" s="10"/>
      <c r="R466" s="24"/>
      <c r="S466" s="10"/>
    </row>
    <row r="467" spans="1:54" hidden="1" x14ac:dyDescent="0.2">
      <c r="A467" s="8" t="s">
        <v>79</v>
      </c>
      <c r="B467" s="8" t="s">
        <v>89</v>
      </c>
      <c r="C467" s="8">
        <v>3</v>
      </c>
      <c r="D467" s="8" t="s">
        <v>29</v>
      </c>
      <c r="E467" s="8">
        <v>4</v>
      </c>
      <c r="F467">
        <f t="shared" si="67"/>
        <v>0</v>
      </c>
      <c r="G467" s="10"/>
      <c r="H467" s="10"/>
      <c r="I467" s="10"/>
      <c r="J467" s="10"/>
      <c r="K467" s="10"/>
      <c r="L467" s="10"/>
      <c r="M467" s="10"/>
      <c r="N467" s="10"/>
      <c r="O467" s="10"/>
      <c r="P467" s="10"/>
      <c r="Q467" s="10"/>
      <c r="R467" s="24"/>
      <c r="S467" s="10"/>
    </row>
    <row r="468" spans="1:54" hidden="1" x14ac:dyDescent="0.2">
      <c r="A468" s="8" t="s">
        <v>79</v>
      </c>
      <c r="B468" s="8" t="s">
        <v>89</v>
      </c>
      <c r="C468" s="8">
        <v>3</v>
      </c>
      <c r="D468" s="8" t="s">
        <v>29</v>
      </c>
      <c r="E468" s="8">
        <v>5</v>
      </c>
      <c r="F468">
        <f t="shared" si="67"/>
        <v>0</v>
      </c>
      <c r="G468" s="10"/>
      <c r="H468" s="10"/>
      <c r="I468" s="10"/>
      <c r="J468" s="10"/>
      <c r="K468" s="10"/>
      <c r="L468" s="10"/>
      <c r="M468" s="10"/>
      <c r="N468" s="10"/>
      <c r="O468" s="10"/>
      <c r="P468" s="10"/>
      <c r="Q468" s="10"/>
      <c r="R468" s="24"/>
      <c r="S468" s="10"/>
    </row>
    <row r="469" spans="1:54" hidden="1" x14ac:dyDescent="0.2">
      <c r="A469" s="8" t="s">
        <v>79</v>
      </c>
      <c r="B469" s="8" t="s">
        <v>89</v>
      </c>
      <c r="C469" s="8">
        <v>3</v>
      </c>
      <c r="D469" s="8" t="s">
        <v>29</v>
      </c>
      <c r="E469" s="8">
        <v>6</v>
      </c>
      <c r="F469">
        <f t="shared" si="67"/>
        <v>0</v>
      </c>
      <c r="G469" s="10"/>
      <c r="H469" s="10"/>
      <c r="I469" s="10"/>
      <c r="J469" s="10"/>
      <c r="K469" s="10"/>
      <c r="L469" s="10"/>
      <c r="M469" s="10"/>
      <c r="N469" s="10"/>
      <c r="O469" s="10"/>
      <c r="P469" s="10"/>
      <c r="Q469" s="10"/>
      <c r="R469" s="24"/>
      <c r="S469" s="10"/>
    </row>
    <row r="470" spans="1:54" hidden="1" x14ac:dyDescent="0.2">
      <c r="A470" s="8" t="s">
        <v>79</v>
      </c>
      <c r="B470" s="8" t="s">
        <v>89</v>
      </c>
      <c r="C470" s="8">
        <v>3</v>
      </c>
      <c r="D470" s="8" t="s">
        <v>29</v>
      </c>
      <c r="E470" s="8">
        <v>7</v>
      </c>
      <c r="F470">
        <f t="shared" si="67"/>
        <v>0</v>
      </c>
      <c r="G470" s="10"/>
      <c r="H470" s="10"/>
      <c r="I470" s="10"/>
      <c r="J470" s="10"/>
      <c r="K470" s="10"/>
      <c r="L470" s="10"/>
      <c r="M470" s="10"/>
      <c r="N470" s="10"/>
      <c r="O470" s="10"/>
      <c r="P470" s="10"/>
      <c r="Q470" s="10"/>
      <c r="R470" s="24"/>
      <c r="S470" s="10"/>
      <c r="AL470" s="10"/>
      <c r="AN470" s="10"/>
      <c r="AO470" s="10"/>
      <c r="AP470" s="10"/>
      <c r="AQ470" s="10"/>
      <c r="AR470" s="10"/>
      <c r="AS470" s="10"/>
      <c r="AT470" s="10"/>
      <c r="AU470" s="10">
        <f ca="1">SUMIF(INDIRECT(INDIRECT(ADDRESS(ROW(),COLUMN()+3))&amp;":"&amp;INDIRECT(ADDRESS(ROW(),COLUMN()+5))),"1",INDIRECT(INDIRECT(ADDRESS(ROW(),COLUMN()+3))&amp;":"&amp;INDIRECT(ADDRESS(ROW(),COLUMN()+5))))</f>
        <v>0</v>
      </c>
      <c r="AV470" s="10">
        <f ca="1">SUMIF(INDIRECT(INDIRECT(ADDRESS(ROW(),COLUMN()+2))&amp;":"&amp;INDIRECT(ADDRESS(ROW(),COLUMN()+4))),2,INDIRECT(INDIRECT(ADDRESS(ROW(),COLUMN()+2))&amp;":"&amp;INDIRECT(ADDRESS(ROW(),COLUMN()+4))))/2</f>
        <v>0</v>
      </c>
      <c r="AW470" s="10">
        <f ca="1">IF(INDIRECT(ADDRESS(ROW(),COLUMN()-2))=0,1, (INDIRECT(ADDRESS(ROW(),COLUMN()-2))-INDIRECT(ADDRESS(ROW()+1,COLUMN()+2)))/INDIRECT(ADDRESS(ROW(),COLUMN()-2)))</f>
        <v>1</v>
      </c>
      <c r="AX470" s="10" t="str">
        <f ca="1">ADDRESS(ROW()+1-INDIRECT(ADDRESS(ROW()+1,COLUMN()-4)),3)</f>
        <v>$C$464</v>
      </c>
      <c r="AY470" s="10"/>
      <c r="AZ470" s="10" t="str">
        <f>ADDRESS(ROW(),3)</f>
        <v>$C$470</v>
      </c>
      <c r="BA470" s="10">
        <f ca="1">IF( INDIRECT(ADDRESS(ROW(),COLUMN()-5))=0,1, (INDIRECT(ADDRESS(ROW(),COLUMN()-5))-INDIRECT(ADDRESS(ROW()+1,COLUMN()+1)))/INDIRECT(ADDRESS(ROW(),COLUMN()-5)))</f>
        <v>1</v>
      </c>
      <c r="BB470" s="10"/>
    </row>
    <row r="471" spans="1:54" x14ac:dyDescent="0.2">
      <c r="A471" s="8"/>
      <c r="B471" s="8"/>
      <c r="C471" s="8"/>
      <c r="D471" s="8"/>
      <c r="E471" s="8"/>
      <c r="G471" s="10"/>
      <c r="H471" s="10"/>
      <c r="I471" s="10"/>
      <c r="J471" s="10"/>
      <c r="K471" s="10"/>
      <c r="L471" s="10"/>
      <c r="M471" s="10"/>
      <c r="N471" s="10"/>
      <c r="O471" s="10"/>
      <c r="P471" s="10"/>
      <c r="Q471" s="10"/>
      <c r="R471" s="24"/>
      <c r="S471" s="10"/>
      <c r="AL471" s="10">
        <f ca="1">1-INDIRECT(ADDRESS(ROW()-1,COLUMN()+11))</f>
        <v>0</v>
      </c>
      <c r="AM471" s="10">
        <f ca="1">1-INDIRECT(ADDRESS(ROW()-1,COLUMN()+14))</f>
        <v>0</v>
      </c>
      <c r="AN471" s="10">
        <f ca="1">INDIRECT(ADDRESS(ROW()-1,COLUMN()+9))</f>
        <v>1</v>
      </c>
      <c r="AO471" s="10">
        <f ca="1">INDIRECT(ADDRESS(ROW()-1,COLUMN()+12))</f>
        <v>1</v>
      </c>
      <c r="AP471" s="10">
        <f ca="1">(1-INDIRECT(ADDRESS(ROW(),COLUMN()-2)))*INDIRECT(ADDRESS(ROW(),COLUMN()+2))</f>
        <v>0</v>
      </c>
      <c r="AQ471" s="10">
        <f ca="1">(1-INDIRECT(ADDRESS(ROW(),COLUMN()-2)))*INDIRECT(ADDRESS(ROW(),COLUMN()+2))</f>
        <v>0</v>
      </c>
      <c r="AR471" s="10">
        <f ca="1">INDIRECT(ADDRESS(INDIRECT(ADDRESS(ROW(),COLUMN()+3))-INDIRECT(ADDRESS(ROW(),COLUMN()+2)),3))</f>
        <v>0</v>
      </c>
      <c r="AS471" s="10">
        <f ca="1">INDIRECT(ADDRESS(INDIRECT(ADDRESS(ROW(),COLUMN()+2))-INDIRECT(ADDRESS(ROW(),COLUMN()+1)),4))</f>
        <v>0</v>
      </c>
      <c r="AT471" s="10">
        <f ca="1">INDIRECT(ADDRESS(ROW()-1,5))</f>
        <v>7</v>
      </c>
      <c r="AU471" s="10">
        <f>ROW()-1</f>
        <v>470</v>
      </c>
      <c r="AV471" s="10">
        <f ca="1">ROW()-INDIRECT(ADDRESS(ROW(),COLUMN()-2))</f>
        <v>464</v>
      </c>
      <c r="AW471" s="10" t="str">
        <f>ADDRESS(ROW()-1,COLUMN()-11)</f>
        <v>$AL$470</v>
      </c>
      <c r="AX471" s="10" t="str">
        <f ca="1">ADDRESS(ROW() -INDIRECT(ADDRESS(ROW(),COLUMN()-4)),COLUMN()-12)</f>
        <v>$AL$464</v>
      </c>
      <c r="AY471" s="10">
        <f ca="1">SUMIF(INDIRECT(INDIRECT(ADDRESS(ROW(),COLUMN()-1))&amp;":"&amp;INDIRECT(ADDRESS(ROW(),COLUMN()-2))),1,INDIRECT(INDIRECT(ADDRESS(ROW(),COLUMN()-1))&amp;":"&amp;INDIRECT(ADDRESS(ROW(),COLUMN()-2))))</f>
        <v>0</v>
      </c>
      <c r="AZ471" s="10" t="str">
        <f>ADDRESS(ROW()-1,COLUMN()-13)</f>
        <v>$AM$470</v>
      </c>
      <c r="BA471" s="10" t="str">
        <f ca="1">ADDRESS(ROW() -INDIRECT(ADDRESS(ROW(),COLUMN()-7)),COLUMN()-14)</f>
        <v>$AM$464</v>
      </c>
      <c r="BB471" s="10">
        <f ca="1">SUM(INDIRECT(INDIRECT(ADDRESS(ROW(),COLUMN()-1))&amp;":"&amp;INDIRECT(ADDRESS(ROW(),COLUMN()-2))))</f>
        <v>0</v>
      </c>
    </row>
    <row r="472" spans="1:54" x14ac:dyDescent="0.2">
      <c r="A472" s="8" t="s">
        <v>79</v>
      </c>
      <c r="B472" s="8" t="s">
        <v>90</v>
      </c>
      <c r="C472" s="8">
        <v>0</v>
      </c>
      <c r="D472" s="8">
        <v>0</v>
      </c>
      <c r="E472" s="8"/>
      <c r="G472" s="10"/>
      <c r="H472" s="10"/>
      <c r="I472" s="10"/>
      <c r="J472" s="10"/>
      <c r="K472" s="10"/>
      <c r="L472" s="10"/>
      <c r="M472" s="10"/>
      <c r="N472" s="10"/>
      <c r="O472" s="10"/>
      <c r="P472" s="10"/>
      <c r="Q472" s="10"/>
      <c r="R472" s="24"/>
      <c r="S472" s="10"/>
    </row>
    <row r="473" spans="1:54" hidden="1" x14ac:dyDescent="0.2">
      <c r="A473" s="8" t="s">
        <v>79</v>
      </c>
      <c r="B473" s="8" t="s">
        <v>90</v>
      </c>
      <c r="C473" s="8">
        <v>3</v>
      </c>
      <c r="D473" s="9" t="s">
        <v>29</v>
      </c>
      <c r="E473" s="8">
        <v>1</v>
      </c>
      <c r="F473">
        <f t="shared" ref="F473:F487" si="68">COUNTA(G473:AJ473)</f>
        <v>0</v>
      </c>
      <c r="G473" s="10"/>
      <c r="H473" s="10"/>
      <c r="I473" s="10"/>
      <c r="J473" s="10"/>
      <c r="K473" s="10"/>
      <c r="L473" s="10"/>
      <c r="M473" s="10"/>
      <c r="N473" s="10"/>
      <c r="O473" s="10"/>
      <c r="P473" s="10"/>
      <c r="Q473" s="10"/>
      <c r="R473" s="24"/>
      <c r="S473" s="10"/>
    </row>
    <row r="474" spans="1:54" hidden="1" x14ac:dyDescent="0.2">
      <c r="A474" s="8" t="s">
        <v>79</v>
      </c>
      <c r="B474" s="8" t="s">
        <v>90</v>
      </c>
      <c r="C474" s="8">
        <v>3</v>
      </c>
      <c r="D474" s="9" t="s">
        <v>29</v>
      </c>
      <c r="E474" s="8">
        <v>2</v>
      </c>
      <c r="F474">
        <f t="shared" si="68"/>
        <v>0</v>
      </c>
      <c r="G474" s="10"/>
      <c r="H474" s="10"/>
      <c r="I474" s="10"/>
      <c r="J474" s="10"/>
      <c r="K474" s="10"/>
      <c r="L474" s="10"/>
      <c r="M474" s="10"/>
      <c r="N474" s="10"/>
      <c r="O474" s="10"/>
      <c r="P474" s="10"/>
      <c r="Q474" s="10"/>
      <c r="R474" s="24"/>
      <c r="S474" s="10"/>
    </row>
    <row r="475" spans="1:54" hidden="1" x14ac:dyDescent="0.2">
      <c r="A475" s="8" t="s">
        <v>79</v>
      </c>
      <c r="B475" s="8" t="s">
        <v>90</v>
      </c>
      <c r="C475" s="8">
        <v>3</v>
      </c>
      <c r="D475" s="9" t="s">
        <v>29</v>
      </c>
      <c r="E475" s="8">
        <v>3</v>
      </c>
      <c r="F475">
        <f t="shared" si="68"/>
        <v>0</v>
      </c>
      <c r="G475" s="10"/>
      <c r="H475" s="10"/>
      <c r="I475" s="10"/>
      <c r="J475" s="10"/>
      <c r="K475" s="10"/>
      <c r="L475" s="10"/>
      <c r="M475" s="10"/>
      <c r="N475" s="10"/>
      <c r="O475" s="10"/>
      <c r="P475" s="10"/>
      <c r="Q475" s="10"/>
      <c r="R475" s="24"/>
      <c r="S475" s="10"/>
    </row>
    <row r="476" spans="1:54" hidden="1" x14ac:dyDescent="0.2">
      <c r="A476" s="8" t="s">
        <v>79</v>
      </c>
      <c r="B476" s="8" t="s">
        <v>90</v>
      </c>
      <c r="C476" s="8">
        <v>3</v>
      </c>
      <c r="D476" s="9" t="s">
        <v>29</v>
      </c>
      <c r="E476" s="8">
        <v>4</v>
      </c>
      <c r="F476">
        <f t="shared" si="68"/>
        <v>0</v>
      </c>
      <c r="G476" s="10"/>
      <c r="H476" s="10"/>
      <c r="I476" s="10"/>
      <c r="J476" s="10"/>
      <c r="K476" s="10"/>
      <c r="L476" s="10"/>
      <c r="M476" s="10"/>
      <c r="N476" s="10"/>
      <c r="O476" s="10"/>
      <c r="P476" s="10"/>
      <c r="Q476" s="10"/>
      <c r="R476" s="24"/>
      <c r="S476" s="10"/>
    </row>
    <row r="477" spans="1:54" hidden="1" x14ac:dyDescent="0.2">
      <c r="A477" s="8" t="s">
        <v>79</v>
      </c>
      <c r="B477" s="8" t="s">
        <v>90</v>
      </c>
      <c r="C477" s="8">
        <v>3</v>
      </c>
      <c r="D477" s="9" t="s">
        <v>29</v>
      </c>
      <c r="E477" s="8">
        <v>5</v>
      </c>
      <c r="F477">
        <f t="shared" si="68"/>
        <v>0</v>
      </c>
      <c r="G477" s="10"/>
      <c r="H477" s="10"/>
      <c r="I477" s="10"/>
      <c r="J477" s="10"/>
      <c r="K477" s="10"/>
      <c r="L477" s="10"/>
      <c r="M477" s="10"/>
      <c r="N477" s="10"/>
      <c r="O477" s="10"/>
      <c r="P477" s="10"/>
      <c r="Q477" s="10"/>
      <c r="R477" s="24"/>
      <c r="S477" s="10"/>
    </row>
    <row r="478" spans="1:54" hidden="1" x14ac:dyDescent="0.2">
      <c r="A478" s="8" t="s">
        <v>79</v>
      </c>
      <c r="B478" s="8" t="s">
        <v>90</v>
      </c>
      <c r="C478" s="8">
        <v>3</v>
      </c>
      <c r="D478" s="9" t="s">
        <v>31</v>
      </c>
      <c r="E478" s="8">
        <v>6</v>
      </c>
      <c r="F478">
        <f t="shared" si="68"/>
        <v>0</v>
      </c>
      <c r="G478" s="10"/>
      <c r="H478" s="10"/>
      <c r="I478" s="10"/>
      <c r="J478" s="10"/>
      <c r="K478" s="10"/>
      <c r="L478" s="10"/>
      <c r="M478" s="10"/>
      <c r="N478" s="10"/>
      <c r="O478" s="10"/>
      <c r="P478" s="10"/>
      <c r="Q478" s="10"/>
      <c r="R478" s="24"/>
      <c r="S478" s="10"/>
    </row>
    <row r="479" spans="1:54" hidden="1" x14ac:dyDescent="0.2">
      <c r="A479" s="8" t="s">
        <v>79</v>
      </c>
      <c r="B479" s="8" t="s">
        <v>90</v>
      </c>
      <c r="C479" s="8">
        <v>3</v>
      </c>
      <c r="D479" s="9" t="s">
        <v>29</v>
      </c>
      <c r="E479" s="8">
        <v>7</v>
      </c>
      <c r="F479">
        <f t="shared" si="68"/>
        <v>0</v>
      </c>
      <c r="G479" s="10"/>
      <c r="H479" s="10"/>
      <c r="I479" s="10"/>
      <c r="J479" s="10"/>
      <c r="K479" s="10"/>
      <c r="L479" s="10"/>
      <c r="M479" s="10"/>
      <c r="N479" s="10"/>
      <c r="O479" s="10"/>
      <c r="P479" s="10"/>
      <c r="Q479" s="10"/>
      <c r="R479" s="24"/>
      <c r="S479" s="10"/>
    </row>
    <row r="480" spans="1:54" hidden="1" x14ac:dyDescent="0.2">
      <c r="A480" s="8" t="s">
        <v>79</v>
      </c>
      <c r="B480" s="8" t="s">
        <v>90</v>
      </c>
      <c r="C480" s="8">
        <v>3</v>
      </c>
      <c r="D480" s="9" t="s">
        <v>31</v>
      </c>
      <c r="E480" s="8">
        <v>8</v>
      </c>
      <c r="F480">
        <f t="shared" si="68"/>
        <v>0</v>
      </c>
      <c r="G480" s="10"/>
      <c r="H480" s="10"/>
      <c r="I480" s="10"/>
      <c r="J480" s="10"/>
      <c r="K480" s="10"/>
      <c r="L480" s="10"/>
      <c r="M480" s="10"/>
      <c r="N480" s="10"/>
      <c r="O480" s="10"/>
      <c r="P480" s="10"/>
      <c r="Q480" s="10"/>
      <c r="R480" s="24"/>
      <c r="S480" s="10"/>
    </row>
    <row r="481" spans="1:54" hidden="1" x14ac:dyDescent="0.2">
      <c r="A481" s="8" t="s">
        <v>79</v>
      </c>
      <c r="B481" s="8" t="s">
        <v>90</v>
      </c>
      <c r="C481" s="8">
        <v>3</v>
      </c>
      <c r="D481" s="9" t="s">
        <v>31</v>
      </c>
      <c r="E481" s="8">
        <v>9</v>
      </c>
      <c r="F481">
        <f t="shared" si="68"/>
        <v>0</v>
      </c>
      <c r="G481" s="10"/>
      <c r="H481" s="10"/>
      <c r="I481" s="10"/>
      <c r="J481" s="10"/>
      <c r="K481" s="10"/>
      <c r="L481" s="10"/>
      <c r="M481" s="10"/>
      <c r="N481" s="10"/>
      <c r="O481" s="10"/>
      <c r="P481" s="10"/>
      <c r="Q481" s="10"/>
      <c r="R481" s="24"/>
      <c r="S481" s="10"/>
    </row>
    <row r="482" spans="1:54" hidden="1" x14ac:dyDescent="0.2">
      <c r="A482" s="8" t="s">
        <v>79</v>
      </c>
      <c r="B482" s="8" t="s">
        <v>90</v>
      </c>
      <c r="C482" s="8">
        <v>3</v>
      </c>
      <c r="D482" s="9" t="s">
        <v>31</v>
      </c>
      <c r="E482" s="8">
        <v>10</v>
      </c>
      <c r="F482">
        <f t="shared" si="68"/>
        <v>0</v>
      </c>
      <c r="G482" s="10"/>
      <c r="H482" s="10"/>
      <c r="I482" s="10"/>
      <c r="J482" s="10"/>
      <c r="K482" s="10"/>
      <c r="L482" s="10"/>
      <c r="M482" s="10"/>
      <c r="N482" s="10"/>
      <c r="O482" s="10"/>
      <c r="P482" s="10"/>
      <c r="Q482" s="10"/>
      <c r="R482" s="24"/>
      <c r="S482" s="10"/>
    </row>
    <row r="483" spans="1:54" hidden="1" x14ac:dyDescent="0.2">
      <c r="A483" s="8" t="s">
        <v>79</v>
      </c>
      <c r="B483" s="8" t="s">
        <v>90</v>
      </c>
      <c r="C483" s="8">
        <v>3</v>
      </c>
      <c r="D483" s="9" t="s">
        <v>31</v>
      </c>
      <c r="E483" s="8">
        <v>11</v>
      </c>
      <c r="F483">
        <f t="shared" si="68"/>
        <v>0</v>
      </c>
      <c r="G483" s="10"/>
      <c r="H483" s="10"/>
      <c r="I483" s="10"/>
      <c r="J483" s="10"/>
      <c r="K483" s="10"/>
      <c r="L483" s="10"/>
      <c r="M483" s="10"/>
      <c r="N483" s="10"/>
      <c r="O483" s="10"/>
      <c r="P483" s="10"/>
      <c r="Q483" s="10"/>
      <c r="R483" s="24"/>
      <c r="S483" s="10"/>
    </row>
    <row r="484" spans="1:54" hidden="1" x14ac:dyDescent="0.2">
      <c r="A484" s="8" t="s">
        <v>79</v>
      </c>
      <c r="B484" s="8" t="s">
        <v>90</v>
      </c>
      <c r="C484" s="8">
        <v>3</v>
      </c>
      <c r="D484" s="9" t="s">
        <v>29</v>
      </c>
      <c r="E484" s="8">
        <v>12</v>
      </c>
      <c r="F484">
        <f t="shared" si="68"/>
        <v>0</v>
      </c>
      <c r="G484" s="10"/>
      <c r="H484" s="10"/>
      <c r="I484" s="10"/>
      <c r="J484" s="10"/>
      <c r="K484" s="10"/>
      <c r="L484" s="10"/>
      <c r="M484" s="10"/>
      <c r="N484" s="10"/>
      <c r="O484" s="10"/>
      <c r="P484" s="10"/>
      <c r="Q484" s="10"/>
      <c r="R484" s="24"/>
      <c r="S484" s="10"/>
    </row>
    <row r="485" spans="1:54" hidden="1" x14ac:dyDescent="0.2">
      <c r="A485" s="8" t="s">
        <v>79</v>
      </c>
      <c r="B485" s="8" t="s">
        <v>90</v>
      </c>
      <c r="C485" s="8">
        <v>3</v>
      </c>
      <c r="D485" s="9" t="s">
        <v>31</v>
      </c>
      <c r="E485" s="8">
        <v>13</v>
      </c>
      <c r="F485">
        <f t="shared" si="68"/>
        <v>0</v>
      </c>
      <c r="G485" s="10"/>
      <c r="H485" s="10"/>
      <c r="I485" s="10"/>
      <c r="J485" s="10"/>
      <c r="K485" s="10"/>
      <c r="L485" s="10"/>
      <c r="M485" s="10"/>
      <c r="N485" s="10"/>
      <c r="O485" s="10"/>
      <c r="P485" s="10"/>
      <c r="Q485" s="10"/>
      <c r="R485" s="24"/>
      <c r="S485" s="10"/>
    </row>
    <row r="486" spans="1:54" hidden="1" x14ac:dyDescent="0.2">
      <c r="A486" s="8" t="s">
        <v>79</v>
      </c>
      <c r="B486" s="8" t="s">
        <v>90</v>
      </c>
      <c r="C486" s="8">
        <v>3</v>
      </c>
      <c r="D486" s="9" t="s">
        <v>31</v>
      </c>
      <c r="E486" s="8">
        <v>14</v>
      </c>
      <c r="F486">
        <f t="shared" si="68"/>
        <v>0</v>
      </c>
      <c r="G486" s="10"/>
      <c r="H486" s="10"/>
      <c r="I486" s="10"/>
      <c r="J486" s="10"/>
      <c r="K486" s="10"/>
      <c r="L486" s="10"/>
      <c r="M486" s="10"/>
      <c r="N486" s="10"/>
      <c r="O486" s="10"/>
      <c r="P486" s="10"/>
      <c r="Q486" s="10"/>
      <c r="R486" s="24"/>
      <c r="S486" s="10"/>
    </row>
    <row r="487" spans="1:54" hidden="1" x14ac:dyDescent="0.2">
      <c r="A487" s="8" t="s">
        <v>79</v>
      </c>
      <c r="B487" s="8" t="s">
        <v>90</v>
      </c>
      <c r="C487" s="8">
        <v>3</v>
      </c>
      <c r="D487" s="9" t="s">
        <v>29</v>
      </c>
      <c r="E487" s="8">
        <v>15</v>
      </c>
      <c r="F487">
        <f t="shared" si="68"/>
        <v>0</v>
      </c>
      <c r="G487" s="10"/>
      <c r="H487" s="10"/>
      <c r="I487" s="10"/>
      <c r="J487" s="10"/>
      <c r="K487" s="10"/>
      <c r="L487" s="10"/>
      <c r="M487" s="10"/>
      <c r="N487" s="10"/>
      <c r="O487" s="10"/>
      <c r="P487" s="10"/>
      <c r="Q487" s="10"/>
      <c r="R487" s="24"/>
      <c r="S487" s="10"/>
      <c r="AL487" s="10"/>
      <c r="AN487" s="10"/>
      <c r="AO487" s="10"/>
      <c r="AP487" s="10"/>
      <c r="AQ487" s="10"/>
      <c r="AR487" s="10"/>
      <c r="AS487" s="10"/>
      <c r="AT487" s="10"/>
      <c r="AU487" s="10">
        <f ca="1">SUMIF(INDIRECT(INDIRECT(ADDRESS(ROW(),COLUMN()+3))&amp;":"&amp;INDIRECT(ADDRESS(ROW(),COLUMN()+5))),"1",INDIRECT(INDIRECT(ADDRESS(ROW(),COLUMN()+3))&amp;":"&amp;INDIRECT(ADDRESS(ROW(),COLUMN()+5))))</f>
        <v>0</v>
      </c>
      <c r="AV487" s="10">
        <f ca="1">SUMIF(INDIRECT(INDIRECT(ADDRESS(ROW(),COLUMN()+2))&amp;":"&amp;INDIRECT(ADDRESS(ROW(),COLUMN()+4))),2,INDIRECT(INDIRECT(ADDRESS(ROW(),COLUMN()+2))&amp;":"&amp;INDIRECT(ADDRESS(ROW(),COLUMN()+4))))/2</f>
        <v>0</v>
      </c>
      <c r="AW487" s="10">
        <f ca="1">IF(INDIRECT(ADDRESS(ROW(),COLUMN()-2))=0,1, (INDIRECT(ADDRESS(ROW(),COLUMN()-2))-INDIRECT(ADDRESS(ROW()+1,COLUMN()+2)))/INDIRECT(ADDRESS(ROW(),COLUMN()-2)))</f>
        <v>1</v>
      </c>
      <c r="AX487" s="10" t="str">
        <f ca="1">ADDRESS(ROW()+1-INDIRECT(ADDRESS(ROW()+1,COLUMN()-4)),3)</f>
        <v>$C$473</v>
      </c>
      <c r="AY487" s="10"/>
      <c r="AZ487" s="10" t="str">
        <f>ADDRESS(ROW(),3)</f>
        <v>$C$487</v>
      </c>
      <c r="BA487" s="10">
        <f ca="1">IF( INDIRECT(ADDRESS(ROW(),COLUMN()-5))=0,1, (INDIRECT(ADDRESS(ROW(),COLUMN()-5))-INDIRECT(ADDRESS(ROW()+1,COLUMN()+1)))/INDIRECT(ADDRESS(ROW(),COLUMN()-5)))</f>
        <v>1</v>
      </c>
      <c r="BB487" s="10"/>
    </row>
    <row r="488" spans="1:54" x14ac:dyDescent="0.2">
      <c r="A488" s="8"/>
      <c r="B488" s="8"/>
      <c r="C488" s="8"/>
      <c r="D488" s="8"/>
      <c r="E488" s="8"/>
      <c r="G488" s="10"/>
      <c r="H488" s="10"/>
      <c r="I488" s="10"/>
      <c r="J488" s="10"/>
      <c r="K488" s="10"/>
      <c r="L488" s="10"/>
      <c r="M488" s="10"/>
      <c r="N488" s="10"/>
      <c r="O488" s="10"/>
      <c r="P488" s="10"/>
      <c r="Q488" s="10"/>
      <c r="R488" s="24"/>
      <c r="S488" s="10"/>
      <c r="AL488" s="10">
        <f ca="1">1-INDIRECT(ADDRESS(ROW()-1,COLUMN()+11))</f>
        <v>0</v>
      </c>
      <c r="AM488" s="10">
        <f ca="1">1-INDIRECT(ADDRESS(ROW()-1,COLUMN()+14))</f>
        <v>0</v>
      </c>
      <c r="AN488" s="10">
        <f ca="1">INDIRECT(ADDRESS(ROW()-1,COLUMN()+9))</f>
        <v>1</v>
      </c>
      <c r="AO488" s="10">
        <f ca="1">INDIRECT(ADDRESS(ROW()-1,COLUMN()+12))</f>
        <v>1</v>
      </c>
      <c r="AP488" s="10">
        <f ca="1">(1-INDIRECT(ADDRESS(ROW(),COLUMN()-2)))*INDIRECT(ADDRESS(ROW(),COLUMN()+2))</f>
        <v>0</v>
      </c>
      <c r="AQ488" s="10">
        <f ca="1">(1-INDIRECT(ADDRESS(ROW(),COLUMN()-2)))*INDIRECT(ADDRESS(ROW(),COLUMN()+2))</f>
        <v>0</v>
      </c>
      <c r="AR488" s="10">
        <f ca="1">INDIRECT(ADDRESS(INDIRECT(ADDRESS(ROW(),COLUMN()+3))-INDIRECT(ADDRESS(ROW(),COLUMN()+2)),3))</f>
        <v>0</v>
      </c>
      <c r="AS488" s="10">
        <f ca="1">INDIRECT(ADDRESS(INDIRECT(ADDRESS(ROW(),COLUMN()+2))-INDIRECT(ADDRESS(ROW(),COLUMN()+1)),4))</f>
        <v>0</v>
      </c>
      <c r="AT488" s="10">
        <f ca="1">INDIRECT(ADDRESS(ROW()-1,5))</f>
        <v>15</v>
      </c>
      <c r="AU488" s="10">
        <f>ROW()-1</f>
        <v>487</v>
      </c>
      <c r="AV488" s="10">
        <f ca="1">ROW()-INDIRECT(ADDRESS(ROW(),COLUMN()-2))</f>
        <v>473</v>
      </c>
      <c r="AW488" s="10" t="str">
        <f>ADDRESS(ROW()-1,COLUMN()-11)</f>
        <v>$AL$487</v>
      </c>
      <c r="AX488" s="10" t="str">
        <f ca="1">ADDRESS(ROW() -INDIRECT(ADDRESS(ROW(),COLUMN()-4)),COLUMN()-12)</f>
        <v>$AL$473</v>
      </c>
      <c r="AY488" s="10">
        <f ca="1">SUMIF(INDIRECT(INDIRECT(ADDRESS(ROW(),COLUMN()-1))&amp;":"&amp;INDIRECT(ADDRESS(ROW(),COLUMN()-2))),1,INDIRECT(INDIRECT(ADDRESS(ROW(),COLUMN()-1))&amp;":"&amp;INDIRECT(ADDRESS(ROW(),COLUMN()-2))))</f>
        <v>0</v>
      </c>
      <c r="AZ488" s="10" t="str">
        <f>ADDRESS(ROW()-1,COLUMN()-13)</f>
        <v>$AM$487</v>
      </c>
      <c r="BA488" s="10" t="str">
        <f ca="1">ADDRESS(ROW() -INDIRECT(ADDRESS(ROW(),COLUMN()-7)),COLUMN()-14)</f>
        <v>$AM$473</v>
      </c>
      <c r="BB488" s="10">
        <f ca="1">SUM(INDIRECT(INDIRECT(ADDRESS(ROW(),COLUMN()-1))&amp;":"&amp;INDIRECT(ADDRESS(ROW(),COLUMN()-2))))</f>
        <v>0</v>
      </c>
    </row>
    <row r="489" spans="1:54" x14ac:dyDescent="0.2">
      <c r="A489" s="8" t="s">
        <v>86</v>
      </c>
      <c r="B489" s="8" t="s">
        <v>91</v>
      </c>
      <c r="C489" s="8">
        <v>0</v>
      </c>
      <c r="D489" s="8">
        <v>0</v>
      </c>
      <c r="E489" s="8"/>
      <c r="G489" s="10"/>
      <c r="H489" s="10"/>
      <c r="I489" s="10"/>
      <c r="J489" s="10"/>
      <c r="K489" s="10"/>
      <c r="L489" s="10"/>
      <c r="M489" s="10"/>
      <c r="N489" s="10"/>
      <c r="O489" s="10"/>
      <c r="P489" s="10"/>
      <c r="Q489" s="10"/>
      <c r="R489" s="24"/>
      <c r="S489" s="10"/>
    </row>
    <row r="490" spans="1:54" x14ac:dyDescent="0.2">
      <c r="A490" s="8" t="s">
        <v>86</v>
      </c>
      <c r="B490" s="8" t="s">
        <v>91</v>
      </c>
      <c r="C490" s="8">
        <v>3</v>
      </c>
      <c r="D490" s="9" t="s">
        <v>29</v>
      </c>
      <c r="E490" s="8">
        <v>1</v>
      </c>
      <c r="F490">
        <f>COUNTA(G490:AJ490)</f>
        <v>0</v>
      </c>
      <c r="G490" s="10"/>
      <c r="H490" s="10"/>
      <c r="I490" s="10"/>
      <c r="J490" s="10"/>
      <c r="K490" s="10"/>
      <c r="L490" s="10"/>
      <c r="M490" s="10"/>
      <c r="N490" s="10"/>
      <c r="O490" s="10"/>
      <c r="P490" s="10"/>
      <c r="Q490" s="10"/>
      <c r="R490" s="24"/>
      <c r="S490" s="10"/>
    </row>
    <row r="491" spans="1:54" x14ac:dyDescent="0.2">
      <c r="A491" s="8" t="s">
        <v>86</v>
      </c>
      <c r="B491" s="8" t="s">
        <v>91</v>
      </c>
      <c r="C491" s="8">
        <v>3</v>
      </c>
      <c r="D491" s="9" t="s">
        <v>31</v>
      </c>
      <c r="E491" s="8">
        <v>2</v>
      </c>
      <c r="F491">
        <f>COUNTA(G491:AJ491)</f>
        <v>1</v>
      </c>
      <c r="G491" s="10"/>
      <c r="H491" s="10"/>
      <c r="I491" s="10"/>
      <c r="J491" s="10"/>
      <c r="K491" s="10"/>
      <c r="L491" s="10"/>
      <c r="M491" s="10"/>
      <c r="N491" s="10"/>
      <c r="O491" s="10"/>
      <c r="P491" s="10"/>
      <c r="Q491" s="10"/>
      <c r="R491" s="24" t="s">
        <v>1376</v>
      </c>
      <c r="S491" s="10"/>
    </row>
    <row r="492" spans="1:54" x14ac:dyDescent="0.2">
      <c r="A492" s="8" t="s">
        <v>86</v>
      </c>
      <c r="B492" s="8" t="s">
        <v>91</v>
      </c>
      <c r="C492" s="8">
        <v>3</v>
      </c>
      <c r="D492" s="9" t="s">
        <v>31</v>
      </c>
      <c r="E492" s="8">
        <v>3</v>
      </c>
      <c r="F492">
        <f>COUNTA(G492:AJ492)</f>
        <v>1</v>
      </c>
      <c r="G492" s="10"/>
      <c r="H492" s="10"/>
      <c r="I492" s="10"/>
      <c r="J492" s="10"/>
      <c r="K492" s="10"/>
      <c r="L492" s="10"/>
      <c r="M492" s="10"/>
      <c r="N492" s="10"/>
      <c r="O492" s="10"/>
      <c r="P492" s="10"/>
      <c r="Q492" s="10"/>
      <c r="R492" s="24" t="s">
        <v>1376</v>
      </c>
      <c r="S492" s="10"/>
    </row>
    <row r="493" spans="1:54" x14ac:dyDescent="0.2">
      <c r="A493" s="8" t="s">
        <v>86</v>
      </c>
      <c r="B493" s="8" t="s">
        <v>91</v>
      </c>
      <c r="C493" s="8">
        <v>3</v>
      </c>
      <c r="D493" s="9" t="s">
        <v>29</v>
      </c>
      <c r="E493" s="8">
        <v>4</v>
      </c>
      <c r="F493">
        <f>COUNTA(G493:AJ493)</f>
        <v>1</v>
      </c>
      <c r="G493" s="10"/>
      <c r="H493" s="10"/>
      <c r="I493" s="10"/>
      <c r="J493" s="10"/>
      <c r="K493" s="10"/>
      <c r="L493" s="10"/>
      <c r="M493" s="10"/>
      <c r="N493" s="10"/>
      <c r="O493" s="10"/>
      <c r="P493" s="10"/>
      <c r="Q493" s="10"/>
      <c r="R493" s="24" t="s">
        <v>1376</v>
      </c>
      <c r="S493" s="10"/>
    </row>
    <row r="494" spans="1:54" x14ac:dyDescent="0.2">
      <c r="A494" s="8" t="s">
        <v>86</v>
      </c>
      <c r="B494" s="8" t="s">
        <v>91</v>
      </c>
      <c r="C494" s="8">
        <v>3</v>
      </c>
      <c r="D494" s="9" t="s">
        <v>31</v>
      </c>
      <c r="E494" s="8">
        <v>5</v>
      </c>
      <c r="F494">
        <f>COUNTA(G494:AJ494)</f>
        <v>0</v>
      </c>
      <c r="G494" s="10"/>
      <c r="H494" s="10"/>
      <c r="I494" s="10"/>
      <c r="J494" s="10"/>
      <c r="K494" s="10"/>
      <c r="L494" s="10"/>
      <c r="M494" s="10"/>
      <c r="N494" s="10"/>
      <c r="O494" s="10"/>
      <c r="P494" s="10"/>
      <c r="Q494" s="10"/>
      <c r="R494" s="24"/>
      <c r="S494" s="10"/>
      <c r="AL494" s="10"/>
      <c r="AM494" s="30">
        <f t="shared" ref="AM494" si="69">IF(COUNTA(I494:AJ494)=0,1,0)</f>
        <v>1</v>
      </c>
      <c r="AN494" s="10"/>
      <c r="AO494" s="10"/>
      <c r="AP494" s="10"/>
      <c r="AQ494" s="10"/>
      <c r="AR494" s="10"/>
      <c r="AS494" s="10"/>
      <c r="AT494" s="10"/>
      <c r="AU494" s="10">
        <f ca="1">SUMIF(INDIRECT(INDIRECT(ADDRESS(ROW(),COLUMN()+3))&amp;":"&amp;INDIRECT(ADDRESS(ROW(),COLUMN()+5))),"1",INDIRECT(INDIRECT(ADDRESS(ROW(),COLUMN()+3))&amp;":"&amp;INDIRECT(ADDRESS(ROW(),COLUMN()+5))))</f>
        <v>0</v>
      </c>
      <c r="AV494" s="10">
        <f ca="1">SUMIF(INDIRECT(INDIRECT(ADDRESS(ROW(),COLUMN()+2))&amp;":"&amp;INDIRECT(ADDRESS(ROW(),COLUMN()+4))),2,INDIRECT(INDIRECT(ADDRESS(ROW(),COLUMN()+2))&amp;":"&amp;INDIRECT(ADDRESS(ROW(),COLUMN()+4))))/2</f>
        <v>0</v>
      </c>
      <c r="AW494" s="10">
        <f ca="1">IF(INDIRECT(ADDRESS(ROW(),COLUMN()-2))=0,1, (INDIRECT(ADDRESS(ROW(),COLUMN()-2))-INDIRECT(ADDRESS(ROW()+1,COLUMN()+2)))/INDIRECT(ADDRESS(ROW(),COLUMN()-2)))</f>
        <v>1</v>
      </c>
      <c r="AX494" s="10" t="str">
        <f ca="1">ADDRESS(ROW()+1-INDIRECT(ADDRESS(ROW()+1,COLUMN()-4)),3)</f>
        <v>$C$490</v>
      </c>
      <c r="AY494" s="10"/>
      <c r="AZ494" s="10" t="str">
        <f>ADDRESS(ROW(),3)</f>
        <v>$C$494</v>
      </c>
      <c r="BA494" s="10">
        <f ca="1">IF( INDIRECT(ADDRESS(ROW(),COLUMN()-5))=0,1, (INDIRECT(ADDRESS(ROW(),COLUMN()-5))-INDIRECT(ADDRESS(ROW()+1,COLUMN()+1)))/INDIRECT(ADDRESS(ROW(),COLUMN()-5)))</f>
        <v>1</v>
      </c>
      <c r="BB494" s="10"/>
    </row>
    <row r="495" spans="1:54" x14ac:dyDescent="0.2">
      <c r="A495" s="8" t="s">
        <v>79</v>
      </c>
      <c r="B495" s="8"/>
      <c r="C495" s="8"/>
      <c r="D495" s="8"/>
      <c r="E495" s="8"/>
      <c r="G495" s="10"/>
      <c r="H495" s="10"/>
      <c r="I495" s="10"/>
      <c r="J495" s="10"/>
      <c r="K495" s="10"/>
      <c r="L495" s="10"/>
      <c r="M495" s="10"/>
      <c r="N495" s="10"/>
      <c r="O495" s="10"/>
      <c r="P495" s="10"/>
      <c r="Q495" s="10"/>
      <c r="R495" s="24"/>
      <c r="S495" s="10"/>
      <c r="AL495" s="10">
        <f ca="1">1-INDIRECT(ADDRESS(ROW()-1,COLUMN()+11))</f>
        <v>0</v>
      </c>
      <c r="AM495" s="10">
        <f ca="1">1-INDIRECT(ADDRESS(ROW()-1,COLUMN()+14))</f>
        <v>0</v>
      </c>
      <c r="AN495" s="10">
        <f ca="1">INDIRECT(ADDRESS(ROW()-1,COLUMN()+9))</f>
        <v>1</v>
      </c>
      <c r="AO495" s="10">
        <f ca="1">INDIRECT(ADDRESS(ROW()-1,COLUMN()+12))</f>
        <v>1</v>
      </c>
      <c r="AP495" s="10">
        <f ca="1">(1-INDIRECT(ADDRESS(ROW(),COLUMN()-2)))*INDIRECT(ADDRESS(ROW(),COLUMN()+2))</f>
        <v>0</v>
      </c>
      <c r="AQ495" s="10">
        <f ca="1">(1-INDIRECT(ADDRESS(ROW(),COLUMN()-2)))*INDIRECT(ADDRESS(ROW(),COLUMN()+2))</f>
        <v>0</v>
      </c>
      <c r="AR495" s="10">
        <f ca="1">INDIRECT(ADDRESS(INDIRECT(ADDRESS(ROW(),COLUMN()+3))-INDIRECT(ADDRESS(ROW(),COLUMN()+2)),3))</f>
        <v>0</v>
      </c>
      <c r="AS495" s="10">
        <f ca="1">INDIRECT(ADDRESS(INDIRECT(ADDRESS(ROW(),COLUMN()+2))-INDIRECT(ADDRESS(ROW(),COLUMN()+1)),4))</f>
        <v>0</v>
      </c>
      <c r="AT495" s="10">
        <f ca="1">INDIRECT(ADDRESS(ROW()-1,5))</f>
        <v>5</v>
      </c>
      <c r="AU495" s="10">
        <f>ROW()-1</f>
        <v>494</v>
      </c>
      <c r="AV495" s="10">
        <f ca="1">ROW()-INDIRECT(ADDRESS(ROW(),COLUMN()-2))</f>
        <v>490</v>
      </c>
      <c r="AW495" s="10" t="str">
        <f>ADDRESS(ROW()-1,COLUMN()-11)</f>
        <v>$AL$494</v>
      </c>
      <c r="AX495" s="10" t="str">
        <f ca="1">ADDRESS(ROW() -INDIRECT(ADDRESS(ROW(),COLUMN()-4)),COLUMN()-12)</f>
        <v>$AL$490</v>
      </c>
      <c r="AY495" s="10">
        <f ca="1">SUMIF(INDIRECT(INDIRECT(ADDRESS(ROW(),COLUMN()-1))&amp;":"&amp;INDIRECT(ADDRESS(ROW(),COLUMN()-2))),1,INDIRECT(INDIRECT(ADDRESS(ROW(),COLUMN()-1))&amp;":"&amp;INDIRECT(ADDRESS(ROW(),COLUMN()-2))))</f>
        <v>0</v>
      </c>
      <c r="AZ495" s="10" t="str">
        <f>ADDRESS(ROW()-1,COLUMN()-13)</f>
        <v>$AM$494</v>
      </c>
      <c r="BA495" s="10" t="str">
        <f ca="1">ADDRESS(ROW() -INDIRECT(ADDRESS(ROW(),COLUMN()-7)),COLUMN()-14)</f>
        <v>$AM$490</v>
      </c>
      <c r="BB495" s="10">
        <f ca="1">SUM(INDIRECT(INDIRECT(ADDRESS(ROW(),COLUMN()-1))&amp;":"&amp;INDIRECT(ADDRESS(ROW(),COLUMN()-2))))</f>
        <v>1</v>
      </c>
    </row>
    <row r="496" spans="1:54" x14ac:dyDescent="0.2">
      <c r="A496" s="8" t="s">
        <v>92</v>
      </c>
      <c r="B496" s="8" t="s">
        <v>93</v>
      </c>
      <c r="C496" s="8">
        <v>1</v>
      </c>
      <c r="D496" s="8">
        <v>2</v>
      </c>
      <c r="E496" s="8"/>
      <c r="G496" s="10"/>
      <c r="H496" s="10"/>
      <c r="I496" s="10"/>
      <c r="J496" s="10"/>
      <c r="K496" s="10"/>
      <c r="L496" s="10"/>
      <c r="M496" s="10"/>
      <c r="N496" s="10"/>
      <c r="O496" s="10"/>
      <c r="P496" s="10"/>
      <c r="Q496" s="10"/>
      <c r="R496" s="24"/>
      <c r="S496" s="10"/>
      <c r="AW496" s="10">
        <f ca="1">SUM(AP376:AP495)</f>
        <v>3</v>
      </c>
      <c r="AX496" s="10">
        <f ca="1">SUM(AQ376:AQ495)</f>
        <v>8</v>
      </c>
    </row>
    <row r="497" spans="1:54" x14ac:dyDescent="0.2">
      <c r="A497" s="8" t="s">
        <v>92</v>
      </c>
      <c r="B497" s="8" t="s">
        <v>93</v>
      </c>
      <c r="C497" s="8">
        <v>1</v>
      </c>
      <c r="D497" s="9" t="s">
        <v>29</v>
      </c>
      <c r="E497" s="8">
        <v>1</v>
      </c>
      <c r="F497">
        <f t="shared" ref="F497:F509" si="70">COUNTA(G497:AJ497)</f>
        <v>0</v>
      </c>
      <c r="G497" s="10"/>
      <c r="H497" s="10"/>
      <c r="I497" s="10"/>
      <c r="J497" s="10"/>
      <c r="K497" s="10"/>
      <c r="L497" s="10"/>
      <c r="M497" s="10"/>
      <c r="N497" s="10"/>
      <c r="O497" s="10"/>
      <c r="P497" s="10"/>
      <c r="Q497" s="10"/>
      <c r="R497" s="24"/>
      <c r="S497" s="10"/>
      <c r="AL497" s="10">
        <f t="shared" ref="AL497:AL502" si="71">IF(COUNTA(G497:AJ497)=0,1,0)</f>
        <v>1</v>
      </c>
    </row>
    <row r="498" spans="1:54" x14ac:dyDescent="0.2">
      <c r="A498" s="8" t="s">
        <v>92</v>
      </c>
      <c r="B498" s="8" t="s">
        <v>93</v>
      </c>
      <c r="C498" s="8">
        <v>1</v>
      </c>
      <c r="D498" s="9" t="s">
        <v>30</v>
      </c>
      <c r="E498" s="8">
        <v>2</v>
      </c>
      <c r="F498">
        <f t="shared" si="70"/>
        <v>0</v>
      </c>
      <c r="G498" s="10"/>
      <c r="H498" s="10"/>
      <c r="I498" s="10"/>
      <c r="J498" s="10"/>
      <c r="K498" s="10"/>
      <c r="L498" s="10"/>
      <c r="M498" s="10"/>
      <c r="N498" s="10"/>
      <c r="O498" s="10"/>
      <c r="P498" s="10"/>
      <c r="Q498" s="10"/>
      <c r="R498" s="24"/>
      <c r="S498" s="10"/>
      <c r="AL498" s="10">
        <f t="shared" si="71"/>
        <v>1</v>
      </c>
    </row>
    <row r="499" spans="1:54" x14ac:dyDescent="0.2">
      <c r="A499" s="8" t="s">
        <v>92</v>
      </c>
      <c r="B499" s="8" t="s">
        <v>93</v>
      </c>
      <c r="C499" s="8">
        <v>1</v>
      </c>
      <c r="D499" s="9" t="s">
        <v>29</v>
      </c>
      <c r="E499" s="8">
        <v>3</v>
      </c>
      <c r="F499">
        <f t="shared" si="70"/>
        <v>0</v>
      </c>
      <c r="G499" s="10"/>
      <c r="H499" s="10"/>
      <c r="I499" s="10"/>
      <c r="J499" s="10"/>
      <c r="K499" s="10"/>
      <c r="L499" s="10"/>
      <c r="M499" s="10"/>
      <c r="N499" s="10"/>
      <c r="O499" s="10"/>
      <c r="P499" s="10"/>
      <c r="Q499" s="10"/>
      <c r="R499" s="24"/>
      <c r="S499" s="10"/>
      <c r="AL499" s="10">
        <f t="shared" si="71"/>
        <v>1</v>
      </c>
    </row>
    <row r="500" spans="1:54" x14ac:dyDescent="0.2">
      <c r="A500" s="8" t="s">
        <v>92</v>
      </c>
      <c r="B500" s="8" t="s">
        <v>93</v>
      </c>
      <c r="C500" s="8">
        <v>1</v>
      </c>
      <c r="D500" s="9" t="s">
        <v>30</v>
      </c>
      <c r="E500" s="8">
        <v>4</v>
      </c>
      <c r="F500">
        <f t="shared" si="70"/>
        <v>0</v>
      </c>
      <c r="G500" s="10"/>
      <c r="H500" s="10"/>
      <c r="I500" s="10"/>
      <c r="J500" s="10"/>
      <c r="K500" s="10"/>
      <c r="L500" s="10"/>
      <c r="M500" s="10"/>
      <c r="N500" s="10"/>
      <c r="O500" s="10"/>
      <c r="P500" s="10"/>
      <c r="Q500" s="10"/>
      <c r="R500" s="24"/>
      <c r="S500" s="10"/>
      <c r="AL500" s="10">
        <f t="shared" si="71"/>
        <v>1</v>
      </c>
    </row>
    <row r="501" spans="1:54" x14ac:dyDescent="0.2">
      <c r="A501" s="8" t="s">
        <v>92</v>
      </c>
      <c r="B501" s="8" t="s">
        <v>93</v>
      </c>
      <c r="C501" s="8">
        <v>1</v>
      </c>
      <c r="D501" s="9" t="s">
        <v>31</v>
      </c>
      <c r="E501" s="8">
        <v>5</v>
      </c>
      <c r="F501">
        <f t="shared" si="70"/>
        <v>0</v>
      </c>
      <c r="G501" s="10"/>
      <c r="H501" s="10"/>
      <c r="I501" s="10"/>
      <c r="J501" s="10"/>
      <c r="K501" s="10"/>
      <c r="L501" s="10"/>
      <c r="M501" s="10"/>
      <c r="N501" s="10"/>
      <c r="O501" s="10"/>
      <c r="P501" s="10"/>
      <c r="Q501" s="10"/>
      <c r="R501" s="24"/>
      <c r="S501" s="10"/>
      <c r="AL501" s="10">
        <f t="shared" si="71"/>
        <v>1</v>
      </c>
    </row>
    <row r="502" spans="1:54" x14ac:dyDescent="0.2">
      <c r="A502" s="8" t="s">
        <v>92</v>
      </c>
      <c r="B502" s="8" t="s">
        <v>93</v>
      </c>
      <c r="C502" s="8">
        <v>1</v>
      </c>
      <c r="D502" s="9" t="s">
        <v>29</v>
      </c>
      <c r="E502" s="8">
        <v>6</v>
      </c>
      <c r="F502">
        <f t="shared" si="70"/>
        <v>0</v>
      </c>
      <c r="G502" s="10"/>
      <c r="H502" s="10"/>
      <c r="I502" s="10"/>
      <c r="J502" s="10"/>
      <c r="K502" s="10"/>
      <c r="L502" s="10"/>
      <c r="M502" s="10"/>
      <c r="N502" s="10"/>
      <c r="O502" s="10"/>
      <c r="P502" s="10"/>
      <c r="Q502" s="10"/>
      <c r="R502" s="24"/>
      <c r="S502" s="10"/>
      <c r="AL502" s="10">
        <f t="shared" si="71"/>
        <v>1</v>
      </c>
    </row>
    <row r="503" spans="1:54" x14ac:dyDescent="0.2">
      <c r="A503" s="8" t="s">
        <v>92</v>
      </c>
      <c r="B503" s="8" t="s">
        <v>93</v>
      </c>
      <c r="C503" s="8">
        <v>2</v>
      </c>
      <c r="D503" s="9" t="s">
        <v>30</v>
      </c>
      <c r="E503" s="8">
        <v>7</v>
      </c>
      <c r="F503">
        <f t="shared" si="70"/>
        <v>0</v>
      </c>
      <c r="G503" s="10"/>
      <c r="H503" s="10"/>
      <c r="I503" s="10"/>
      <c r="J503" s="10"/>
      <c r="K503" s="10"/>
      <c r="L503" s="10"/>
      <c r="M503" s="10"/>
      <c r="N503" s="10"/>
      <c r="O503" s="10"/>
      <c r="P503" s="10"/>
      <c r="Q503" s="10"/>
      <c r="R503" s="24"/>
      <c r="S503" s="10"/>
      <c r="AM503" s="30">
        <f t="shared" ref="AM503:AM509" si="72">IF(COUNTA(I503:AJ503)=0,1,0)</f>
        <v>1</v>
      </c>
    </row>
    <row r="504" spans="1:54" x14ac:dyDescent="0.2">
      <c r="A504" s="8" t="s">
        <v>92</v>
      </c>
      <c r="B504" s="8" t="s">
        <v>93</v>
      </c>
      <c r="C504" s="8">
        <v>2</v>
      </c>
      <c r="D504" s="9" t="s">
        <v>29</v>
      </c>
      <c r="E504" s="8">
        <v>8</v>
      </c>
      <c r="F504">
        <f t="shared" si="70"/>
        <v>0</v>
      </c>
      <c r="G504" s="10"/>
      <c r="H504" s="10"/>
      <c r="I504" s="10"/>
      <c r="J504" s="10"/>
      <c r="K504" s="10"/>
      <c r="L504" s="10"/>
      <c r="M504" s="10"/>
      <c r="N504" s="10"/>
      <c r="O504" s="10"/>
      <c r="P504" s="10"/>
      <c r="Q504" s="10"/>
      <c r="R504" s="24"/>
      <c r="S504" s="10"/>
      <c r="AM504" s="30">
        <f t="shared" si="72"/>
        <v>1</v>
      </c>
    </row>
    <row r="505" spans="1:54" x14ac:dyDescent="0.2">
      <c r="A505" s="8" t="s">
        <v>92</v>
      </c>
      <c r="B505" s="8" t="s">
        <v>93</v>
      </c>
      <c r="C505" s="8">
        <v>2</v>
      </c>
      <c r="D505" s="9" t="s">
        <v>29</v>
      </c>
      <c r="E505" s="8">
        <v>9</v>
      </c>
      <c r="F505">
        <f t="shared" si="70"/>
        <v>0</v>
      </c>
      <c r="G505" s="10"/>
      <c r="H505" s="10"/>
      <c r="I505" s="10"/>
      <c r="J505" s="10"/>
      <c r="K505" s="10"/>
      <c r="L505" s="10"/>
      <c r="M505" s="10"/>
      <c r="N505" s="10"/>
      <c r="O505" s="10"/>
      <c r="P505" s="10"/>
      <c r="Q505" s="10"/>
      <c r="R505" s="24"/>
      <c r="S505" s="10"/>
      <c r="AM505" s="30">
        <f t="shared" si="72"/>
        <v>1</v>
      </c>
    </row>
    <row r="506" spans="1:54" x14ac:dyDescent="0.2">
      <c r="A506" s="8" t="s">
        <v>92</v>
      </c>
      <c r="B506" s="8" t="s">
        <v>93</v>
      </c>
      <c r="C506" s="8">
        <v>2</v>
      </c>
      <c r="D506" s="9" t="s">
        <v>29</v>
      </c>
      <c r="E506" s="8">
        <v>10</v>
      </c>
      <c r="F506">
        <f t="shared" si="70"/>
        <v>0</v>
      </c>
      <c r="G506" s="10"/>
      <c r="H506" s="10"/>
      <c r="I506" s="10"/>
      <c r="J506" s="10"/>
      <c r="K506" s="10"/>
      <c r="L506" s="10"/>
      <c r="M506" s="10"/>
      <c r="N506" s="10"/>
      <c r="O506" s="10"/>
      <c r="P506" s="10"/>
      <c r="Q506" s="10"/>
      <c r="R506" s="24"/>
      <c r="S506" s="10"/>
      <c r="AM506" s="30">
        <f t="shared" si="72"/>
        <v>1</v>
      </c>
    </row>
    <row r="507" spans="1:54" x14ac:dyDescent="0.2">
      <c r="A507" s="8" t="s">
        <v>92</v>
      </c>
      <c r="B507" s="8" t="s">
        <v>93</v>
      </c>
      <c r="C507" s="8">
        <v>2</v>
      </c>
      <c r="D507" s="9" t="s">
        <v>29</v>
      </c>
      <c r="E507" s="8">
        <v>11</v>
      </c>
      <c r="F507">
        <f t="shared" si="70"/>
        <v>0</v>
      </c>
      <c r="G507" s="10"/>
      <c r="H507" s="10"/>
      <c r="I507" s="10"/>
      <c r="J507" s="10"/>
      <c r="K507" s="10"/>
      <c r="L507" s="10"/>
      <c r="M507" s="10"/>
      <c r="N507" s="10"/>
      <c r="O507" s="10"/>
      <c r="P507" s="10"/>
      <c r="Q507" s="10"/>
      <c r="R507" s="24"/>
      <c r="S507" s="10"/>
      <c r="AM507" s="30">
        <f t="shared" si="72"/>
        <v>1</v>
      </c>
    </row>
    <row r="508" spans="1:54" x14ac:dyDescent="0.2">
      <c r="A508" s="8" t="s">
        <v>92</v>
      </c>
      <c r="B508" s="8" t="s">
        <v>93</v>
      </c>
      <c r="C508" s="8">
        <v>2</v>
      </c>
      <c r="D508" s="9" t="s">
        <v>29</v>
      </c>
      <c r="E508" s="8">
        <v>12</v>
      </c>
      <c r="F508">
        <f t="shared" si="70"/>
        <v>0</v>
      </c>
      <c r="G508" s="10"/>
      <c r="H508" s="10"/>
      <c r="I508" s="10"/>
      <c r="J508" s="10"/>
      <c r="K508" s="10"/>
      <c r="L508" s="10"/>
      <c r="M508" s="10"/>
      <c r="N508" s="10"/>
      <c r="O508" s="10"/>
      <c r="P508" s="10"/>
      <c r="Q508" s="10"/>
      <c r="R508" s="24"/>
      <c r="S508" s="10"/>
      <c r="AM508" s="30">
        <f t="shared" si="72"/>
        <v>1</v>
      </c>
    </row>
    <row r="509" spans="1:54" x14ac:dyDescent="0.2">
      <c r="A509" s="8" t="s">
        <v>92</v>
      </c>
      <c r="B509" s="8" t="s">
        <v>93</v>
      </c>
      <c r="C509" s="8">
        <v>2</v>
      </c>
      <c r="D509" s="9" t="s">
        <v>31</v>
      </c>
      <c r="E509" s="8">
        <v>13</v>
      </c>
      <c r="F509">
        <f t="shared" si="70"/>
        <v>0</v>
      </c>
      <c r="G509" s="10"/>
      <c r="H509" s="10"/>
      <c r="I509" s="10"/>
      <c r="J509" s="10"/>
      <c r="K509" s="10"/>
      <c r="L509" s="10"/>
      <c r="M509" s="10"/>
      <c r="N509" s="10"/>
      <c r="O509" s="10"/>
      <c r="P509" s="10"/>
      <c r="Q509" s="10"/>
      <c r="R509" s="24"/>
      <c r="S509" s="10"/>
      <c r="AL509" s="10"/>
      <c r="AM509" s="30">
        <f t="shared" si="72"/>
        <v>1</v>
      </c>
      <c r="AN509" s="10"/>
      <c r="AO509" s="10"/>
      <c r="AP509" s="10"/>
      <c r="AQ509" s="10"/>
      <c r="AR509" s="10"/>
      <c r="AS509" s="10"/>
      <c r="AT509" s="10"/>
      <c r="AU509" s="10">
        <f ca="1">SUMIF(INDIRECT(INDIRECT(ADDRESS(ROW(),COLUMN()+3))&amp;":"&amp;INDIRECT(ADDRESS(ROW(),COLUMN()+5))),"1",INDIRECT(INDIRECT(ADDRESS(ROW(),COLUMN()+3))&amp;":"&amp;INDIRECT(ADDRESS(ROW(),COLUMN()+5))))</f>
        <v>6</v>
      </c>
      <c r="AV509" s="10">
        <f ca="1">SUMIF(INDIRECT(INDIRECT(ADDRESS(ROW(),COLUMN()+2))&amp;":"&amp;INDIRECT(ADDRESS(ROW(),COLUMN()+4))),2,INDIRECT(INDIRECT(ADDRESS(ROW(),COLUMN()+2))&amp;":"&amp;INDIRECT(ADDRESS(ROW(),COLUMN()+4))))/2</f>
        <v>7</v>
      </c>
      <c r="AW509" s="10">
        <f ca="1">IF(INDIRECT(ADDRESS(ROW(),COLUMN()-2))=0,1, (INDIRECT(ADDRESS(ROW(),COLUMN()-2))-INDIRECT(ADDRESS(ROW()+1,COLUMN()+2)))/INDIRECT(ADDRESS(ROW(),COLUMN()-2)))</f>
        <v>0</v>
      </c>
      <c r="AX509" s="10" t="str">
        <f ca="1">ADDRESS(ROW()+1-INDIRECT(ADDRESS(ROW()+1,COLUMN()-4)),3)</f>
        <v>$C$497</v>
      </c>
      <c r="AY509" s="10"/>
      <c r="AZ509" s="10" t="str">
        <f>ADDRESS(ROW(),3)</f>
        <v>$C$509</v>
      </c>
      <c r="BA509" s="10">
        <f ca="1">IF( INDIRECT(ADDRESS(ROW(),COLUMN()-5))=0,1, (INDIRECT(ADDRESS(ROW(),COLUMN()-5))-INDIRECT(ADDRESS(ROW()+1,COLUMN()+1)))/INDIRECT(ADDRESS(ROW(),COLUMN()-5)))</f>
        <v>0</v>
      </c>
      <c r="BB509" s="10"/>
    </row>
    <row r="510" spans="1:54" x14ac:dyDescent="0.2">
      <c r="A510" s="8"/>
      <c r="B510" s="8"/>
      <c r="C510" s="8"/>
      <c r="D510" s="8"/>
      <c r="E510" s="8"/>
      <c r="G510" s="10"/>
      <c r="H510" s="10"/>
      <c r="I510" s="10"/>
      <c r="J510" s="10"/>
      <c r="K510" s="10"/>
      <c r="L510" s="10"/>
      <c r="M510" s="10"/>
      <c r="N510" s="10"/>
      <c r="O510" s="10"/>
      <c r="P510" s="10"/>
      <c r="Q510" s="10"/>
      <c r="R510" s="24"/>
      <c r="S510" s="10"/>
      <c r="AL510" s="10">
        <f ca="1">1-INDIRECT(ADDRESS(ROW()-1,COLUMN()+11))</f>
        <v>1</v>
      </c>
      <c r="AM510" s="10">
        <f ca="1">1-INDIRECT(ADDRESS(ROW()-1,COLUMN()+14))</f>
        <v>1</v>
      </c>
      <c r="AN510" s="10">
        <f ca="1">INDIRECT(ADDRESS(ROW()-1,COLUMN()+9))</f>
        <v>0</v>
      </c>
      <c r="AO510" s="10">
        <f ca="1">INDIRECT(ADDRESS(ROW()-1,COLUMN()+12))</f>
        <v>0</v>
      </c>
      <c r="AP510" s="10">
        <f ca="1">(1-INDIRECT(ADDRESS(ROW(),COLUMN()-2)))*INDIRECT(ADDRESS(ROW(),COLUMN()+2))</f>
        <v>1</v>
      </c>
      <c r="AQ510" s="10">
        <f ca="1">(1-INDIRECT(ADDRESS(ROW(),COLUMN()-2)))*INDIRECT(ADDRESS(ROW(),COLUMN()+2))</f>
        <v>2</v>
      </c>
      <c r="AR510" s="10">
        <f ca="1">INDIRECT(ADDRESS(INDIRECT(ADDRESS(ROW(),COLUMN()+3))-INDIRECT(ADDRESS(ROW(),COLUMN()+2)),3))</f>
        <v>1</v>
      </c>
      <c r="AS510" s="10">
        <f ca="1">INDIRECT(ADDRESS(INDIRECT(ADDRESS(ROW(),COLUMN()+2))-INDIRECT(ADDRESS(ROW(),COLUMN()+1)),4))</f>
        <v>2</v>
      </c>
      <c r="AT510" s="10">
        <f ca="1">INDIRECT(ADDRESS(ROW()-1,5))</f>
        <v>13</v>
      </c>
      <c r="AU510" s="10">
        <f>ROW()-1</f>
        <v>509</v>
      </c>
      <c r="AV510" s="10">
        <f ca="1">ROW()-INDIRECT(ADDRESS(ROW(),COLUMN()-2))</f>
        <v>497</v>
      </c>
      <c r="AW510" s="10" t="str">
        <f>ADDRESS(ROW()-1,COLUMN()-11)</f>
        <v>$AL$509</v>
      </c>
      <c r="AX510" s="10" t="str">
        <f ca="1">ADDRESS(ROW() -INDIRECT(ADDRESS(ROW(),COLUMN()-4)),COLUMN()-12)</f>
        <v>$AL$497</v>
      </c>
      <c r="AY510" s="10">
        <f ca="1">SUMIF(INDIRECT(INDIRECT(ADDRESS(ROW(),COLUMN()-1))&amp;":"&amp;INDIRECT(ADDRESS(ROW(),COLUMN()-2))),1,INDIRECT(INDIRECT(ADDRESS(ROW(),COLUMN()-1))&amp;":"&amp;INDIRECT(ADDRESS(ROW(),COLUMN()-2))))</f>
        <v>6</v>
      </c>
      <c r="AZ510" s="10" t="str">
        <f>ADDRESS(ROW()-1,COLUMN()-13)</f>
        <v>$AM$509</v>
      </c>
      <c r="BA510" s="10" t="str">
        <f ca="1">ADDRESS(ROW() -INDIRECT(ADDRESS(ROW(),COLUMN()-7)),COLUMN()-14)</f>
        <v>$AM$497</v>
      </c>
      <c r="BB510" s="10">
        <f ca="1">SUM(INDIRECT(INDIRECT(ADDRESS(ROW(),COLUMN()-1))&amp;":"&amp;INDIRECT(ADDRESS(ROW(),COLUMN()-2))))</f>
        <v>7</v>
      </c>
    </row>
    <row r="511" spans="1:54" x14ac:dyDescent="0.2">
      <c r="A511" s="8" t="s">
        <v>92</v>
      </c>
      <c r="B511" s="8" t="s">
        <v>94</v>
      </c>
      <c r="C511" s="8">
        <v>0</v>
      </c>
      <c r="D511" s="8">
        <v>3</v>
      </c>
      <c r="E511" s="8"/>
      <c r="G511" s="10"/>
      <c r="H511" s="10"/>
      <c r="I511" s="10"/>
      <c r="J511" s="10"/>
      <c r="K511" s="10"/>
      <c r="L511" s="10"/>
      <c r="M511" s="10"/>
      <c r="N511" s="10"/>
      <c r="O511" s="10"/>
      <c r="P511" s="10"/>
      <c r="Q511" s="10"/>
      <c r="R511" s="24"/>
      <c r="S511" s="10"/>
    </row>
    <row r="512" spans="1:54" hidden="1" x14ac:dyDescent="0.2">
      <c r="A512" s="8" t="s">
        <v>92</v>
      </c>
      <c r="B512" s="8" t="s">
        <v>94</v>
      </c>
      <c r="C512" s="8">
        <v>2</v>
      </c>
      <c r="D512" s="9" t="s">
        <v>29</v>
      </c>
      <c r="E512" s="8">
        <v>1</v>
      </c>
      <c r="F512">
        <f t="shared" ref="F512:F520" si="73">COUNTA(G512:AJ512)</f>
        <v>1</v>
      </c>
      <c r="G512" s="10"/>
      <c r="H512" s="10"/>
      <c r="I512" s="10"/>
      <c r="J512" s="10"/>
      <c r="K512" s="10"/>
      <c r="L512" s="10"/>
      <c r="M512" s="10"/>
      <c r="N512" s="10">
        <v>1</v>
      </c>
      <c r="O512" s="10"/>
      <c r="P512" s="10"/>
      <c r="Q512" s="10"/>
      <c r="R512" s="24"/>
      <c r="S512" s="10"/>
      <c r="AM512" s="30">
        <f t="shared" ref="AM512:AM520" si="74">IF(COUNTA(I512:AJ512)=0,1,0)</f>
        <v>0</v>
      </c>
    </row>
    <row r="513" spans="1:54" hidden="1" x14ac:dyDescent="0.2">
      <c r="A513" s="8" t="s">
        <v>92</v>
      </c>
      <c r="B513" s="8" t="s">
        <v>94</v>
      </c>
      <c r="C513" s="8">
        <v>2</v>
      </c>
      <c r="D513" s="9" t="s">
        <v>29</v>
      </c>
      <c r="E513" s="8">
        <v>2</v>
      </c>
      <c r="F513">
        <f t="shared" si="73"/>
        <v>1</v>
      </c>
      <c r="G513" s="10"/>
      <c r="H513" s="10"/>
      <c r="I513" s="10"/>
      <c r="J513" s="10"/>
      <c r="K513" s="10"/>
      <c r="L513" s="10"/>
      <c r="M513" s="10"/>
      <c r="N513" s="10">
        <v>1</v>
      </c>
      <c r="O513" s="10"/>
      <c r="P513" s="10"/>
      <c r="Q513" s="10"/>
      <c r="R513" s="24"/>
      <c r="S513" s="10"/>
      <c r="AM513" s="30">
        <f t="shared" si="74"/>
        <v>0</v>
      </c>
    </row>
    <row r="514" spans="1:54" hidden="1" x14ac:dyDescent="0.2">
      <c r="A514" s="8" t="s">
        <v>92</v>
      </c>
      <c r="B514" s="8" t="s">
        <v>94</v>
      </c>
      <c r="C514" s="8">
        <v>2</v>
      </c>
      <c r="D514" s="9" t="s">
        <v>29</v>
      </c>
      <c r="E514" s="8">
        <v>3</v>
      </c>
      <c r="F514">
        <f t="shared" si="73"/>
        <v>1</v>
      </c>
      <c r="G514" s="10"/>
      <c r="H514" s="10"/>
      <c r="I514" s="10"/>
      <c r="J514" s="10"/>
      <c r="K514" s="10"/>
      <c r="L514" s="10"/>
      <c r="M514" s="10"/>
      <c r="N514" s="10">
        <v>1</v>
      </c>
      <c r="O514" s="10"/>
      <c r="P514" s="10"/>
      <c r="Q514" s="10"/>
      <c r="R514" s="24"/>
      <c r="S514" s="10"/>
      <c r="AM514" s="30">
        <f t="shared" si="74"/>
        <v>0</v>
      </c>
    </row>
    <row r="515" spans="1:54" hidden="1" x14ac:dyDescent="0.2">
      <c r="A515" s="8" t="s">
        <v>92</v>
      </c>
      <c r="B515" s="8" t="s">
        <v>94</v>
      </c>
      <c r="C515" s="8">
        <v>2</v>
      </c>
      <c r="D515" s="9" t="s">
        <v>29</v>
      </c>
      <c r="E515" s="8">
        <v>4</v>
      </c>
      <c r="F515">
        <f t="shared" si="73"/>
        <v>1</v>
      </c>
      <c r="G515" s="10"/>
      <c r="H515" s="10"/>
      <c r="I515" s="10"/>
      <c r="J515" s="10"/>
      <c r="K515" s="10"/>
      <c r="L515" s="10"/>
      <c r="M515" s="10"/>
      <c r="N515" s="10">
        <v>1</v>
      </c>
      <c r="O515" s="10"/>
      <c r="P515" s="10"/>
      <c r="Q515" s="10"/>
      <c r="R515" s="24"/>
      <c r="S515" s="10"/>
      <c r="AM515" s="30">
        <f t="shared" si="74"/>
        <v>0</v>
      </c>
    </row>
    <row r="516" spans="1:54" hidden="1" x14ac:dyDescent="0.2">
      <c r="A516" s="8" t="s">
        <v>92</v>
      </c>
      <c r="B516" s="8" t="s">
        <v>94</v>
      </c>
      <c r="C516" s="8">
        <v>2</v>
      </c>
      <c r="D516" s="9" t="s">
        <v>29</v>
      </c>
      <c r="E516" s="8">
        <v>5</v>
      </c>
      <c r="F516">
        <f t="shared" si="73"/>
        <v>1</v>
      </c>
      <c r="G516" s="10"/>
      <c r="H516" s="10"/>
      <c r="I516" s="10"/>
      <c r="J516" s="10"/>
      <c r="K516" s="10"/>
      <c r="L516" s="10"/>
      <c r="M516" s="10"/>
      <c r="N516" s="10">
        <v>1</v>
      </c>
      <c r="O516" s="10"/>
      <c r="P516" s="10"/>
      <c r="Q516" s="10"/>
      <c r="R516" s="24"/>
      <c r="S516" s="10"/>
      <c r="AM516" s="30">
        <f t="shared" si="74"/>
        <v>0</v>
      </c>
    </row>
    <row r="517" spans="1:54" hidden="1" x14ac:dyDescent="0.2">
      <c r="A517" s="8" t="s">
        <v>92</v>
      </c>
      <c r="B517" s="8" t="s">
        <v>94</v>
      </c>
      <c r="C517" s="8">
        <v>2</v>
      </c>
      <c r="D517" s="9" t="s">
        <v>29</v>
      </c>
      <c r="E517" s="8">
        <v>6</v>
      </c>
      <c r="F517">
        <f t="shared" si="73"/>
        <v>1</v>
      </c>
      <c r="G517" s="10"/>
      <c r="H517" s="10"/>
      <c r="I517" s="10"/>
      <c r="J517" s="10"/>
      <c r="K517" s="10"/>
      <c r="L517" s="10"/>
      <c r="M517" s="10"/>
      <c r="N517" s="10">
        <v>1</v>
      </c>
      <c r="O517" s="10"/>
      <c r="P517" s="10"/>
      <c r="Q517" s="10"/>
      <c r="R517" s="24"/>
      <c r="S517" s="10"/>
      <c r="AM517" s="30">
        <f t="shared" si="74"/>
        <v>0</v>
      </c>
    </row>
    <row r="518" spans="1:54" hidden="1" x14ac:dyDescent="0.2">
      <c r="A518" s="8" t="s">
        <v>92</v>
      </c>
      <c r="B518" s="8" t="s">
        <v>94</v>
      </c>
      <c r="C518" s="8">
        <v>2</v>
      </c>
      <c r="D518" s="9" t="s">
        <v>31</v>
      </c>
      <c r="E518" s="8">
        <v>7</v>
      </c>
      <c r="F518">
        <f t="shared" si="73"/>
        <v>1</v>
      </c>
      <c r="G518" s="10"/>
      <c r="H518" s="10"/>
      <c r="I518" s="10"/>
      <c r="J518" s="10"/>
      <c r="K518" s="10"/>
      <c r="L518" s="10"/>
      <c r="M518" s="10"/>
      <c r="N518" s="10">
        <v>1</v>
      </c>
      <c r="O518" s="10"/>
      <c r="P518" s="10"/>
      <c r="Q518" s="10"/>
      <c r="R518" s="24"/>
      <c r="S518" s="10"/>
      <c r="AM518" s="30">
        <f t="shared" si="74"/>
        <v>0</v>
      </c>
    </row>
    <row r="519" spans="1:54" hidden="1" x14ac:dyDescent="0.2">
      <c r="A519" s="8" t="s">
        <v>92</v>
      </c>
      <c r="B519" s="8" t="s">
        <v>94</v>
      </c>
      <c r="C519" s="8">
        <v>2</v>
      </c>
      <c r="D519" s="9" t="s">
        <v>29</v>
      </c>
      <c r="E519" s="8">
        <v>8</v>
      </c>
      <c r="F519">
        <f t="shared" si="73"/>
        <v>1</v>
      </c>
      <c r="G519" s="10"/>
      <c r="H519" s="10"/>
      <c r="I519" s="10"/>
      <c r="J519" s="10"/>
      <c r="K519" s="10"/>
      <c r="L519" s="10"/>
      <c r="M519" s="10"/>
      <c r="N519" s="10">
        <v>1</v>
      </c>
      <c r="O519" s="10"/>
      <c r="P519" s="10"/>
      <c r="Q519" s="10"/>
      <c r="R519" s="24"/>
      <c r="S519" s="10"/>
      <c r="AM519" s="30">
        <f t="shared" si="74"/>
        <v>0</v>
      </c>
    </row>
    <row r="520" spans="1:54" hidden="1" x14ac:dyDescent="0.2">
      <c r="A520" s="8" t="s">
        <v>92</v>
      </c>
      <c r="B520" s="8" t="s">
        <v>94</v>
      </c>
      <c r="C520" s="8">
        <v>3</v>
      </c>
      <c r="D520" s="9" t="s">
        <v>29</v>
      </c>
      <c r="E520" s="8">
        <v>9</v>
      </c>
      <c r="F520">
        <f t="shared" si="73"/>
        <v>1</v>
      </c>
      <c r="G520" s="10"/>
      <c r="H520" s="10"/>
      <c r="I520" s="10"/>
      <c r="J520" s="10"/>
      <c r="K520" s="10"/>
      <c r="L520" s="10"/>
      <c r="M520" s="10"/>
      <c r="N520" s="10">
        <v>1</v>
      </c>
      <c r="O520" s="10"/>
      <c r="P520" s="10"/>
      <c r="Q520" s="10"/>
      <c r="R520" s="24"/>
      <c r="S520" s="10"/>
      <c r="AL520" s="10"/>
      <c r="AM520" s="30">
        <f t="shared" si="74"/>
        <v>0</v>
      </c>
      <c r="AN520" s="10"/>
      <c r="AO520" s="10"/>
      <c r="AP520" s="10"/>
      <c r="AQ520" s="10"/>
      <c r="AR520" s="10"/>
      <c r="AS520" s="10"/>
      <c r="AT520" s="10"/>
      <c r="AU520" s="10">
        <f ca="1">SUMIF(INDIRECT(INDIRECT(ADDRESS(ROW(),COLUMN()+3))&amp;":"&amp;INDIRECT(ADDRESS(ROW(),COLUMN()+5))),"1",INDIRECT(INDIRECT(ADDRESS(ROW(),COLUMN()+3))&amp;":"&amp;INDIRECT(ADDRESS(ROW(),COLUMN()+5))))</f>
        <v>0</v>
      </c>
      <c r="AV520" s="10">
        <f ca="1">SUMIF(INDIRECT(INDIRECT(ADDRESS(ROW(),COLUMN()+2))&amp;":"&amp;INDIRECT(ADDRESS(ROW(),COLUMN()+4))),2,INDIRECT(INDIRECT(ADDRESS(ROW(),COLUMN()+2))&amp;":"&amp;INDIRECT(ADDRESS(ROW(),COLUMN()+4))))/2</f>
        <v>8</v>
      </c>
      <c r="AW520" s="10">
        <f ca="1">IF(INDIRECT(ADDRESS(ROW(),COLUMN()-2))=0,1, (INDIRECT(ADDRESS(ROW(),COLUMN()-2))-INDIRECT(ADDRESS(ROW()+1,COLUMN()+2)))/INDIRECT(ADDRESS(ROW(),COLUMN()-2)))</f>
        <v>1</v>
      </c>
      <c r="AX520" s="10" t="str">
        <f ca="1">ADDRESS(ROW()+1-INDIRECT(ADDRESS(ROW()+1,COLUMN()-4)),3)</f>
        <v>$C$512</v>
      </c>
      <c r="AY520" s="10"/>
      <c r="AZ520" s="10" t="str">
        <f>ADDRESS(ROW(),3)</f>
        <v>$C$520</v>
      </c>
      <c r="BA520" s="10">
        <f ca="1">IF( INDIRECT(ADDRESS(ROW(),COLUMN()-5))=0,1, (INDIRECT(ADDRESS(ROW(),COLUMN()-5))-INDIRECT(ADDRESS(ROW()+1,COLUMN()+1)))/INDIRECT(ADDRESS(ROW(),COLUMN()-5)))</f>
        <v>1</v>
      </c>
      <c r="BB520" s="10"/>
    </row>
    <row r="521" spans="1:54" x14ac:dyDescent="0.2">
      <c r="A521" s="8"/>
      <c r="B521" s="8"/>
      <c r="C521" s="8"/>
      <c r="D521" s="8"/>
      <c r="E521" s="8"/>
      <c r="G521" s="10"/>
      <c r="H521" s="10"/>
      <c r="I521" s="10"/>
      <c r="J521" s="10"/>
      <c r="K521" s="10"/>
      <c r="L521" s="10"/>
      <c r="M521" s="10"/>
      <c r="N521" s="10"/>
      <c r="O521" s="10"/>
      <c r="P521" s="10"/>
      <c r="Q521" s="10"/>
      <c r="R521" s="24"/>
      <c r="S521" s="10"/>
      <c r="AL521" s="10">
        <f ca="1">1-INDIRECT(ADDRESS(ROW()-1,COLUMN()+11))</f>
        <v>0</v>
      </c>
      <c r="AM521" s="10">
        <f ca="1">1-INDIRECT(ADDRESS(ROW()-1,COLUMN()+14))</f>
        <v>0</v>
      </c>
      <c r="AN521" s="10">
        <f ca="1">INDIRECT(ADDRESS(ROW()-1,COLUMN()+9))</f>
        <v>1</v>
      </c>
      <c r="AO521" s="10">
        <f ca="1">INDIRECT(ADDRESS(ROW()-1,COLUMN()+12))</f>
        <v>1</v>
      </c>
      <c r="AP521" s="10">
        <f ca="1">(1-INDIRECT(ADDRESS(ROW(),COLUMN()-2)))*INDIRECT(ADDRESS(ROW(),COLUMN()+2))</f>
        <v>0</v>
      </c>
      <c r="AQ521" s="10">
        <f ca="1">(1-INDIRECT(ADDRESS(ROW(),COLUMN()-2)))*INDIRECT(ADDRESS(ROW(),COLUMN()+2))</f>
        <v>0</v>
      </c>
      <c r="AR521" s="10">
        <f ca="1">INDIRECT(ADDRESS(INDIRECT(ADDRESS(ROW(),COLUMN()+3))-INDIRECT(ADDRESS(ROW(),COLUMN()+2)),3))</f>
        <v>0</v>
      </c>
      <c r="AS521" s="10">
        <f ca="1">INDIRECT(ADDRESS(INDIRECT(ADDRESS(ROW(),COLUMN()+2))-INDIRECT(ADDRESS(ROW(),COLUMN()+1)),4))</f>
        <v>3</v>
      </c>
      <c r="AT521" s="10">
        <f ca="1">INDIRECT(ADDRESS(ROW()-1,5))</f>
        <v>9</v>
      </c>
      <c r="AU521" s="10">
        <f>ROW()-1</f>
        <v>520</v>
      </c>
      <c r="AV521" s="10">
        <f ca="1">ROW()-INDIRECT(ADDRESS(ROW(),COLUMN()-2))</f>
        <v>512</v>
      </c>
      <c r="AW521" s="10" t="str">
        <f>ADDRESS(ROW()-1,COLUMN()-11)</f>
        <v>$AL$520</v>
      </c>
      <c r="AX521" s="10" t="str">
        <f ca="1">ADDRESS(ROW() -INDIRECT(ADDRESS(ROW(),COLUMN()-4)),COLUMN()-12)</f>
        <v>$AL$512</v>
      </c>
      <c r="AY521" s="10">
        <f ca="1">SUMIF(INDIRECT(INDIRECT(ADDRESS(ROW(),COLUMN()-1))&amp;":"&amp;INDIRECT(ADDRESS(ROW(),COLUMN()-2))),1,INDIRECT(INDIRECT(ADDRESS(ROW(),COLUMN()-1))&amp;":"&amp;INDIRECT(ADDRESS(ROW(),COLUMN()-2))))</f>
        <v>0</v>
      </c>
      <c r="AZ521" s="10" t="str">
        <f>ADDRESS(ROW()-1,COLUMN()-13)</f>
        <v>$AM$520</v>
      </c>
      <c r="BA521" s="10" t="str">
        <f ca="1">ADDRESS(ROW() -INDIRECT(ADDRESS(ROW(),COLUMN()-7)),COLUMN()-14)</f>
        <v>$AM$512</v>
      </c>
      <c r="BB521" s="10">
        <f ca="1">SUM(INDIRECT(INDIRECT(ADDRESS(ROW(),COLUMN()-1))&amp;":"&amp;INDIRECT(ADDRESS(ROW(),COLUMN()-2))))</f>
        <v>0</v>
      </c>
    </row>
    <row r="522" spans="1:54" x14ac:dyDescent="0.2">
      <c r="A522" s="8" t="s">
        <v>92</v>
      </c>
      <c r="B522" s="8" t="s">
        <v>95</v>
      </c>
      <c r="C522" s="8">
        <v>0</v>
      </c>
      <c r="D522" s="8">
        <v>4</v>
      </c>
      <c r="E522" s="8"/>
      <c r="G522" s="10"/>
      <c r="H522" s="10"/>
      <c r="I522" s="10"/>
      <c r="J522" s="10"/>
      <c r="K522" s="10"/>
      <c r="L522" s="10"/>
      <c r="M522" s="10"/>
      <c r="N522" s="10"/>
      <c r="O522" s="10"/>
      <c r="P522" s="10"/>
      <c r="Q522" s="10"/>
      <c r="R522" s="24"/>
      <c r="S522" s="10"/>
    </row>
    <row r="523" spans="1:54" hidden="1" x14ac:dyDescent="0.2">
      <c r="A523" s="8" t="s">
        <v>92</v>
      </c>
      <c r="B523" s="8" t="s">
        <v>95</v>
      </c>
      <c r="C523" s="8">
        <v>2</v>
      </c>
      <c r="D523" s="9" t="s">
        <v>30</v>
      </c>
      <c r="E523" s="8">
        <v>1</v>
      </c>
      <c r="F523">
        <f t="shared" ref="F523:F530" si="75">COUNTA(G523:AJ523)</f>
        <v>1</v>
      </c>
      <c r="G523" s="10"/>
      <c r="H523" s="10"/>
      <c r="I523" s="10"/>
      <c r="J523" s="10"/>
      <c r="K523" s="10"/>
      <c r="L523" s="10"/>
      <c r="M523" s="10"/>
      <c r="N523" s="10">
        <v>1</v>
      </c>
      <c r="O523" s="10"/>
      <c r="P523" s="10"/>
      <c r="Q523" s="10"/>
      <c r="R523" s="24"/>
      <c r="S523" s="10"/>
      <c r="AM523" s="30">
        <f t="shared" ref="AM523:AM530" si="76">IF(COUNTA(I523:AJ523)=0,1,0)</f>
        <v>0</v>
      </c>
    </row>
    <row r="524" spans="1:54" hidden="1" x14ac:dyDescent="0.2">
      <c r="A524" s="8" t="s">
        <v>92</v>
      </c>
      <c r="B524" s="8" t="s">
        <v>95</v>
      </c>
      <c r="C524" s="8">
        <v>2</v>
      </c>
      <c r="D524" s="9" t="s">
        <v>29</v>
      </c>
      <c r="E524" s="8">
        <v>2</v>
      </c>
      <c r="F524">
        <f t="shared" si="75"/>
        <v>1</v>
      </c>
      <c r="G524" s="10"/>
      <c r="H524" s="10"/>
      <c r="I524" s="10"/>
      <c r="J524" s="10"/>
      <c r="K524" s="10"/>
      <c r="L524" s="10"/>
      <c r="M524" s="10"/>
      <c r="N524" s="10">
        <v>1</v>
      </c>
      <c r="O524" s="10"/>
      <c r="P524" s="10"/>
      <c r="Q524" s="10"/>
      <c r="R524" s="24"/>
      <c r="S524" s="10"/>
      <c r="AM524" s="30">
        <f t="shared" si="76"/>
        <v>0</v>
      </c>
    </row>
    <row r="525" spans="1:54" hidden="1" x14ac:dyDescent="0.2">
      <c r="A525" s="8" t="s">
        <v>92</v>
      </c>
      <c r="B525" s="8" t="s">
        <v>95</v>
      </c>
      <c r="C525" s="8">
        <v>2</v>
      </c>
      <c r="D525" s="9" t="s">
        <v>29</v>
      </c>
      <c r="E525" s="8">
        <v>3</v>
      </c>
      <c r="F525">
        <f t="shared" si="75"/>
        <v>1</v>
      </c>
      <c r="G525" s="10"/>
      <c r="H525" s="10"/>
      <c r="I525" s="10"/>
      <c r="J525" s="10"/>
      <c r="K525" s="10"/>
      <c r="L525" s="10"/>
      <c r="M525" s="10"/>
      <c r="N525" s="10">
        <v>1</v>
      </c>
      <c r="O525" s="10"/>
      <c r="P525" s="10"/>
      <c r="Q525" s="10"/>
      <c r="R525" s="24"/>
      <c r="S525" s="10"/>
      <c r="AM525" s="30">
        <f t="shared" si="76"/>
        <v>0</v>
      </c>
    </row>
    <row r="526" spans="1:54" hidden="1" x14ac:dyDescent="0.2">
      <c r="A526" s="8" t="s">
        <v>92</v>
      </c>
      <c r="B526" s="8" t="s">
        <v>95</v>
      </c>
      <c r="C526" s="8">
        <v>2</v>
      </c>
      <c r="D526" s="9" t="s">
        <v>29</v>
      </c>
      <c r="E526" s="8">
        <v>4</v>
      </c>
      <c r="F526">
        <f t="shared" si="75"/>
        <v>1</v>
      </c>
      <c r="G526" s="10"/>
      <c r="H526" s="10"/>
      <c r="I526" s="10"/>
      <c r="J526" s="10"/>
      <c r="K526" s="10"/>
      <c r="L526" s="10"/>
      <c r="M526" s="10"/>
      <c r="N526" s="10">
        <v>1</v>
      </c>
      <c r="O526" s="10"/>
      <c r="P526" s="10"/>
      <c r="Q526" s="10"/>
      <c r="R526" s="24"/>
      <c r="S526" s="10"/>
      <c r="AM526" s="30">
        <f t="shared" si="76"/>
        <v>0</v>
      </c>
    </row>
    <row r="527" spans="1:54" hidden="1" x14ac:dyDescent="0.2">
      <c r="A527" s="8" t="s">
        <v>92</v>
      </c>
      <c r="B527" s="8" t="s">
        <v>95</v>
      </c>
      <c r="C527" s="8">
        <v>2</v>
      </c>
      <c r="D527" s="9" t="s">
        <v>31</v>
      </c>
      <c r="E527" s="8">
        <v>5</v>
      </c>
      <c r="F527">
        <f t="shared" si="75"/>
        <v>1</v>
      </c>
      <c r="G527" s="10"/>
      <c r="H527" s="10"/>
      <c r="I527" s="10"/>
      <c r="J527" s="10"/>
      <c r="K527" s="10"/>
      <c r="L527" s="10"/>
      <c r="M527" s="10"/>
      <c r="N527" s="10">
        <v>1</v>
      </c>
      <c r="O527" s="10"/>
      <c r="P527" s="10"/>
      <c r="Q527" s="10"/>
      <c r="R527" s="24"/>
      <c r="S527" s="10"/>
      <c r="AM527" s="30">
        <f t="shared" si="76"/>
        <v>0</v>
      </c>
    </row>
    <row r="528" spans="1:54" hidden="1" x14ac:dyDescent="0.2">
      <c r="A528" s="8" t="s">
        <v>92</v>
      </c>
      <c r="B528" s="8" t="s">
        <v>95</v>
      </c>
      <c r="C528" s="8">
        <v>2</v>
      </c>
      <c r="D528" s="9" t="s">
        <v>29</v>
      </c>
      <c r="E528" s="8">
        <v>6</v>
      </c>
      <c r="F528">
        <f t="shared" si="75"/>
        <v>1</v>
      </c>
      <c r="G528" s="10"/>
      <c r="H528" s="10"/>
      <c r="I528" s="10"/>
      <c r="J528" s="10"/>
      <c r="K528" s="10"/>
      <c r="L528" s="10"/>
      <c r="M528" s="10"/>
      <c r="N528" s="10">
        <v>1</v>
      </c>
      <c r="O528" s="10"/>
      <c r="P528" s="10"/>
      <c r="Q528" s="10"/>
      <c r="R528" s="24"/>
      <c r="S528" s="10"/>
      <c r="AM528" s="30">
        <f t="shared" si="76"/>
        <v>0</v>
      </c>
    </row>
    <row r="529" spans="1:54" hidden="1" x14ac:dyDescent="0.2">
      <c r="A529" s="8" t="s">
        <v>92</v>
      </c>
      <c r="B529" s="8" t="s">
        <v>95</v>
      </c>
      <c r="C529" s="8">
        <v>2</v>
      </c>
      <c r="D529" s="9" t="s">
        <v>30</v>
      </c>
      <c r="E529" s="8">
        <v>7</v>
      </c>
      <c r="F529">
        <f t="shared" si="75"/>
        <v>1</v>
      </c>
      <c r="G529" s="10"/>
      <c r="H529" s="10"/>
      <c r="I529" s="10"/>
      <c r="J529" s="10"/>
      <c r="K529" s="10"/>
      <c r="L529" s="10"/>
      <c r="M529" s="10"/>
      <c r="N529" s="10">
        <v>1</v>
      </c>
      <c r="O529" s="10"/>
      <c r="P529" s="10"/>
      <c r="Q529" s="10"/>
      <c r="R529" s="24"/>
      <c r="S529" s="10"/>
      <c r="AM529" s="30">
        <f t="shared" si="76"/>
        <v>0</v>
      </c>
    </row>
    <row r="530" spans="1:54" hidden="1" x14ac:dyDescent="0.2">
      <c r="A530" s="8" t="s">
        <v>92</v>
      </c>
      <c r="B530" s="8" t="s">
        <v>95</v>
      </c>
      <c r="C530" s="8">
        <v>2</v>
      </c>
      <c r="D530" s="9" t="s">
        <v>31</v>
      </c>
      <c r="E530" s="8">
        <v>8</v>
      </c>
      <c r="F530">
        <f t="shared" si="75"/>
        <v>1</v>
      </c>
      <c r="G530" s="10"/>
      <c r="H530" s="10"/>
      <c r="I530" s="10"/>
      <c r="J530" s="10"/>
      <c r="K530" s="10"/>
      <c r="L530" s="10"/>
      <c r="M530" s="10"/>
      <c r="N530" s="10">
        <v>1</v>
      </c>
      <c r="O530" s="10"/>
      <c r="P530" s="10"/>
      <c r="Q530" s="10"/>
      <c r="R530" s="24"/>
      <c r="S530" s="10"/>
      <c r="AL530" s="10"/>
      <c r="AM530" s="30">
        <f t="shared" si="76"/>
        <v>0</v>
      </c>
      <c r="AN530" s="10"/>
      <c r="AO530" s="10"/>
      <c r="AP530" s="10"/>
      <c r="AQ530" s="10"/>
      <c r="AR530" s="10"/>
      <c r="AS530" s="10"/>
      <c r="AT530" s="10"/>
      <c r="AU530" s="10">
        <f ca="1">SUMIF(INDIRECT(INDIRECT(ADDRESS(ROW(),COLUMN()+3))&amp;":"&amp;INDIRECT(ADDRESS(ROW(),COLUMN()+5))),"1",INDIRECT(INDIRECT(ADDRESS(ROW(),COLUMN()+3))&amp;":"&amp;INDIRECT(ADDRESS(ROW(),COLUMN()+5))))</f>
        <v>0</v>
      </c>
      <c r="AV530" s="10">
        <f ca="1">SUMIF(INDIRECT(INDIRECT(ADDRESS(ROW(),COLUMN()+2))&amp;":"&amp;INDIRECT(ADDRESS(ROW(),COLUMN()+4))),2,INDIRECT(INDIRECT(ADDRESS(ROW(),COLUMN()+2))&amp;":"&amp;INDIRECT(ADDRESS(ROW(),COLUMN()+4))))/2</f>
        <v>8</v>
      </c>
      <c r="AW530" s="10">
        <f ca="1">IF(INDIRECT(ADDRESS(ROW(),COLUMN()-2))=0,1, (INDIRECT(ADDRESS(ROW(),COLUMN()-2))-INDIRECT(ADDRESS(ROW()+1,COLUMN()+2)))/INDIRECT(ADDRESS(ROW(),COLUMN()-2)))</f>
        <v>1</v>
      </c>
      <c r="AX530" s="10" t="str">
        <f ca="1">ADDRESS(ROW()+1-INDIRECT(ADDRESS(ROW()+1,COLUMN()-4)),3)</f>
        <v>$C$523</v>
      </c>
      <c r="AY530" s="10"/>
      <c r="AZ530" s="10" t="str">
        <f>ADDRESS(ROW(),3)</f>
        <v>$C$530</v>
      </c>
      <c r="BA530" s="10">
        <f ca="1">IF( INDIRECT(ADDRESS(ROW(),COLUMN()-5))=0,1, (INDIRECT(ADDRESS(ROW(),COLUMN()-5))-INDIRECT(ADDRESS(ROW()+1,COLUMN()+1)))/INDIRECT(ADDRESS(ROW(),COLUMN()-5)))</f>
        <v>1</v>
      </c>
      <c r="BB530" s="10"/>
    </row>
    <row r="531" spans="1:54" x14ac:dyDescent="0.2">
      <c r="A531" s="8"/>
      <c r="B531" s="8"/>
      <c r="C531" s="8"/>
      <c r="D531" s="8"/>
      <c r="E531" s="8"/>
      <c r="G531" s="10"/>
      <c r="H531" s="10"/>
      <c r="I531" s="10"/>
      <c r="J531" s="10"/>
      <c r="K531" s="10"/>
      <c r="L531" s="10"/>
      <c r="M531" s="10"/>
      <c r="N531" s="10"/>
      <c r="O531" s="10"/>
      <c r="P531" s="10"/>
      <c r="Q531" s="10"/>
      <c r="R531" s="24"/>
      <c r="S531" s="10"/>
      <c r="AL531" s="10">
        <f ca="1">1-INDIRECT(ADDRESS(ROW()-1,COLUMN()+11))</f>
        <v>0</v>
      </c>
      <c r="AM531" s="10">
        <f ca="1">1-INDIRECT(ADDRESS(ROW()-1,COLUMN()+14))</f>
        <v>0</v>
      </c>
      <c r="AN531" s="10">
        <f ca="1">INDIRECT(ADDRESS(ROW()-1,COLUMN()+9))</f>
        <v>1</v>
      </c>
      <c r="AO531" s="10">
        <f ca="1">INDIRECT(ADDRESS(ROW()-1,COLUMN()+12))</f>
        <v>1</v>
      </c>
      <c r="AP531" s="10">
        <f ca="1">(1-INDIRECT(ADDRESS(ROW(),COLUMN()-2)))*INDIRECT(ADDRESS(ROW(),COLUMN()+2))</f>
        <v>0</v>
      </c>
      <c r="AQ531" s="10">
        <f ca="1">(1-INDIRECT(ADDRESS(ROW(),COLUMN()-2)))*INDIRECT(ADDRESS(ROW(),COLUMN()+2))</f>
        <v>0</v>
      </c>
      <c r="AR531" s="10">
        <f ca="1">INDIRECT(ADDRESS(INDIRECT(ADDRESS(ROW(),COLUMN()+3))-INDIRECT(ADDRESS(ROW(),COLUMN()+2)),3))</f>
        <v>0</v>
      </c>
      <c r="AS531" s="10">
        <f ca="1">INDIRECT(ADDRESS(INDIRECT(ADDRESS(ROW(),COLUMN()+2))-INDIRECT(ADDRESS(ROW(),COLUMN()+1)),4))</f>
        <v>4</v>
      </c>
      <c r="AT531" s="10">
        <f ca="1">INDIRECT(ADDRESS(ROW()-1,5))</f>
        <v>8</v>
      </c>
      <c r="AU531" s="10">
        <f>ROW()-1</f>
        <v>530</v>
      </c>
      <c r="AV531" s="10">
        <f ca="1">ROW()-INDIRECT(ADDRESS(ROW(),COLUMN()-2))</f>
        <v>523</v>
      </c>
      <c r="AW531" s="10" t="str">
        <f>ADDRESS(ROW()-1,COLUMN()-11)</f>
        <v>$AL$530</v>
      </c>
      <c r="AX531" s="10" t="str">
        <f ca="1">ADDRESS(ROW() -INDIRECT(ADDRESS(ROW(),COLUMN()-4)),COLUMN()-12)</f>
        <v>$AL$523</v>
      </c>
      <c r="AY531" s="10">
        <f ca="1">SUMIF(INDIRECT(INDIRECT(ADDRESS(ROW(),COLUMN()-1))&amp;":"&amp;INDIRECT(ADDRESS(ROW(),COLUMN()-2))),1,INDIRECT(INDIRECT(ADDRESS(ROW(),COLUMN()-1))&amp;":"&amp;INDIRECT(ADDRESS(ROW(),COLUMN()-2))))</f>
        <v>0</v>
      </c>
      <c r="AZ531" s="10" t="str">
        <f>ADDRESS(ROW()-1,COLUMN()-13)</f>
        <v>$AM$530</v>
      </c>
      <c r="BA531" s="10" t="str">
        <f ca="1">ADDRESS(ROW() -INDIRECT(ADDRESS(ROW(),COLUMN()-7)),COLUMN()-14)</f>
        <v>$AM$523</v>
      </c>
      <c r="BB531" s="10">
        <f ca="1">SUM(INDIRECT(INDIRECT(ADDRESS(ROW(),COLUMN()-1))&amp;":"&amp;INDIRECT(ADDRESS(ROW(),COLUMN()-2))))</f>
        <v>0</v>
      </c>
    </row>
    <row r="532" spans="1:54" x14ac:dyDescent="0.2">
      <c r="A532" s="8" t="s">
        <v>96</v>
      </c>
      <c r="B532" s="8" t="s">
        <v>97</v>
      </c>
      <c r="C532" s="8">
        <v>0</v>
      </c>
      <c r="D532" s="8">
        <v>0</v>
      </c>
      <c r="E532" s="8"/>
      <c r="G532" s="10"/>
      <c r="H532" s="10"/>
      <c r="I532" s="10"/>
      <c r="J532" s="10"/>
      <c r="K532" s="10"/>
      <c r="L532" s="10"/>
      <c r="M532" s="10"/>
      <c r="N532" s="10"/>
      <c r="O532" s="10"/>
      <c r="P532" s="10"/>
      <c r="Q532" s="10"/>
      <c r="R532" s="24"/>
      <c r="S532" s="10"/>
    </row>
    <row r="533" spans="1:54" hidden="1" x14ac:dyDescent="0.2">
      <c r="A533" s="8" t="s">
        <v>96</v>
      </c>
      <c r="B533" s="8" t="s">
        <v>97</v>
      </c>
      <c r="C533" s="8">
        <v>3</v>
      </c>
      <c r="D533" s="9" t="s">
        <v>31</v>
      </c>
      <c r="E533" s="8">
        <v>1</v>
      </c>
      <c r="F533">
        <f t="shared" ref="F533:F539" si="77">COUNTA(G533:AJ533)</f>
        <v>1</v>
      </c>
      <c r="G533" s="10"/>
      <c r="H533" s="10"/>
      <c r="I533" s="10"/>
      <c r="J533" s="10"/>
      <c r="K533" s="10"/>
      <c r="L533" s="10"/>
      <c r="M533" s="10"/>
      <c r="N533" s="10">
        <v>1</v>
      </c>
      <c r="O533" s="10"/>
      <c r="P533" s="10"/>
      <c r="Q533" s="10"/>
      <c r="R533" s="24"/>
      <c r="S533" s="10"/>
    </row>
    <row r="534" spans="1:54" hidden="1" x14ac:dyDescent="0.2">
      <c r="A534" s="8" t="s">
        <v>96</v>
      </c>
      <c r="B534" s="8" t="s">
        <v>97</v>
      </c>
      <c r="C534" s="8">
        <v>3</v>
      </c>
      <c r="D534" s="9" t="s">
        <v>29</v>
      </c>
      <c r="E534" s="8">
        <v>2</v>
      </c>
      <c r="F534">
        <f t="shared" si="77"/>
        <v>1</v>
      </c>
      <c r="G534" s="10"/>
      <c r="H534" s="10"/>
      <c r="I534" s="10"/>
      <c r="J534" s="10"/>
      <c r="K534" s="10"/>
      <c r="L534" s="10"/>
      <c r="M534" s="10"/>
      <c r="N534" s="10">
        <v>1</v>
      </c>
      <c r="O534" s="10"/>
      <c r="P534" s="10"/>
      <c r="Q534" s="10"/>
      <c r="R534" s="24"/>
      <c r="S534" s="10"/>
    </row>
    <row r="535" spans="1:54" hidden="1" x14ac:dyDescent="0.2">
      <c r="A535" s="8" t="s">
        <v>96</v>
      </c>
      <c r="B535" s="8" t="s">
        <v>97</v>
      </c>
      <c r="C535" s="8">
        <v>3</v>
      </c>
      <c r="D535" s="9" t="s">
        <v>29</v>
      </c>
      <c r="E535" s="8">
        <v>3</v>
      </c>
      <c r="F535">
        <f t="shared" si="77"/>
        <v>1</v>
      </c>
      <c r="G535" s="10"/>
      <c r="H535" s="10"/>
      <c r="I535" s="10"/>
      <c r="J535" s="10"/>
      <c r="K535" s="10"/>
      <c r="L535" s="10"/>
      <c r="M535" s="10"/>
      <c r="N535" s="10">
        <v>1</v>
      </c>
      <c r="O535" s="10"/>
      <c r="P535" s="10"/>
      <c r="Q535" s="10"/>
      <c r="R535" s="24"/>
      <c r="S535" s="10"/>
    </row>
    <row r="536" spans="1:54" hidden="1" x14ac:dyDescent="0.2">
      <c r="A536" s="8" t="s">
        <v>96</v>
      </c>
      <c r="B536" s="8" t="s">
        <v>97</v>
      </c>
      <c r="C536" s="8">
        <v>3</v>
      </c>
      <c r="D536" s="9" t="s">
        <v>31</v>
      </c>
      <c r="E536" s="8">
        <v>4</v>
      </c>
      <c r="F536">
        <f t="shared" si="77"/>
        <v>1</v>
      </c>
      <c r="G536" s="10"/>
      <c r="H536" s="10"/>
      <c r="I536" s="10"/>
      <c r="J536" s="10"/>
      <c r="K536" s="10"/>
      <c r="L536" s="10"/>
      <c r="M536" s="10"/>
      <c r="N536" s="10">
        <v>1</v>
      </c>
      <c r="O536" s="10"/>
      <c r="P536" s="10"/>
      <c r="Q536" s="10"/>
      <c r="R536" s="24"/>
      <c r="S536" s="10"/>
    </row>
    <row r="537" spans="1:54" hidden="1" x14ac:dyDescent="0.2">
      <c r="A537" s="8" t="s">
        <v>96</v>
      </c>
      <c r="B537" s="8" t="s">
        <v>97</v>
      </c>
      <c r="C537" s="8">
        <v>3</v>
      </c>
      <c r="D537" s="9" t="s">
        <v>31</v>
      </c>
      <c r="E537" s="8">
        <v>5</v>
      </c>
      <c r="F537">
        <f t="shared" si="77"/>
        <v>1</v>
      </c>
      <c r="G537" s="10"/>
      <c r="H537" s="10"/>
      <c r="I537" s="10"/>
      <c r="J537" s="10"/>
      <c r="K537" s="10"/>
      <c r="L537" s="10"/>
      <c r="M537" s="10"/>
      <c r="N537" s="10">
        <v>1</v>
      </c>
      <c r="O537" s="10"/>
      <c r="P537" s="10"/>
      <c r="Q537" s="10"/>
      <c r="R537" s="24"/>
      <c r="S537" s="10"/>
    </row>
    <row r="538" spans="1:54" hidden="1" x14ac:dyDescent="0.2">
      <c r="A538" s="8" t="s">
        <v>96</v>
      </c>
      <c r="B538" s="8" t="s">
        <v>97</v>
      </c>
      <c r="C538" s="8">
        <v>3</v>
      </c>
      <c r="D538" s="9" t="s">
        <v>29</v>
      </c>
      <c r="E538" s="8">
        <v>6</v>
      </c>
      <c r="F538">
        <f t="shared" si="77"/>
        <v>1</v>
      </c>
      <c r="G538" s="10"/>
      <c r="H538" s="10"/>
      <c r="I538" s="10"/>
      <c r="J538" s="10"/>
      <c r="K538" s="10"/>
      <c r="L538" s="10"/>
      <c r="M538" s="10"/>
      <c r="N538" s="10">
        <v>1</v>
      </c>
      <c r="O538" s="10"/>
      <c r="P538" s="10"/>
      <c r="Q538" s="10"/>
      <c r="R538" s="24"/>
      <c r="S538" s="10"/>
      <c r="AL538" s="10"/>
      <c r="AN538" s="10"/>
      <c r="AO538" s="10"/>
      <c r="AP538" s="10"/>
      <c r="AQ538" s="10"/>
      <c r="AR538" s="10"/>
      <c r="AS538" s="10"/>
      <c r="AT538" s="10"/>
      <c r="AU538" s="10">
        <f ca="1">SUMIF(INDIRECT(INDIRECT(ADDRESS(ROW(),COLUMN()+3))&amp;":"&amp;INDIRECT(ADDRESS(ROW(),COLUMN()+5))),"1",INDIRECT(INDIRECT(ADDRESS(ROW(),COLUMN()+3))&amp;":"&amp;INDIRECT(ADDRESS(ROW(),COLUMN()+5))))</f>
        <v>0</v>
      </c>
      <c r="AV538" s="10">
        <f ca="1">SUMIF(INDIRECT(INDIRECT(ADDRESS(ROW(),COLUMN()+2))&amp;":"&amp;INDIRECT(ADDRESS(ROW(),COLUMN()+4))),2,INDIRECT(INDIRECT(ADDRESS(ROW(),COLUMN()+2))&amp;":"&amp;INDIRECT(ADDRESS(ROW(),COLUMN()+4))))/2</f>
        <v>0</v>
      </c>
      <c r="AW538" s="10">
        <f ca="1">IF(INDIRECT(ADDRESS(ROW(),COLUMN()-2))=0,1, (INDIRECT(ADDRESS(ROW(),COLUMN()-2))-INDIRECT(ADDRESS(ROW()+1,COLUMN()+2)))/INDIRECT(ADDRESS(ROW(),COLUMN()-2)))</f>
        <v>1</v>
      </c>
      <c r="AX538" s="10" t="str">
        <f ca="1">ADDRESS(ROW()+1-INDIRECT(ADDRESS(ROW()+1,COLUMN()-4)),3)</f>
        <v>$C$533</v>
      </c>
      <c r="AY538" s="10"/>
      <c r="AZ538" s="10" t="str">
        <f>ADDRESS(ROW(),3)</f>
        <v>$C$538</v>
      </c>
      <c r="BA538" s="10">
        <f ca="1">IF( INDIRECT(ADDRESS(ROW(),COLUMN()-5))=0,1, (INDIRECT(ADDRESS(ROW(),COLUMN()-5))-INDIRECT(ADDRESS(ROW()+1,COLUMN()+1)))/INDIRECT(ADDRESS(ROW(),COLUMN()-5)))</f>
        <v>1</v>
      </c>
      <c r="BB538" s="10"/>
    </row>
    <row r="539" spans="1:54" x14ac:dyDescent="0.2">
      <c r="A539" s="8"/>
      <c r="B539" s="8"/>
      <c r="C539" s="8"/>
      <c r="D539" s="10"/>
      <c r="E539" s="8"/>
      <c r="F539">
        <f t="shared" si="77"/>
        <v>0</v>
      </c>
      <c r="G539" s="10"/>
      <c r="H539" s="10"/>
      <c r="I539" s="10"/>
      <c r="J539" s="10"/>
      <c r="K539" s="10"/>
      <c r="L539" s="10"/>
      <c r="M539" s="10"/>
      <c r="N539" s="10"/>
      <c r="O539" s="10"/>
      <c r="P539" s="10"/>
      <c r="Q539" s="10"/>
      <c r="R539" s="24"/>
      <c r="S539" s="10"/>
      <c r="AL539" s="10">
        <f ca="1">1-INDIRECT(ADDRESS(ROW()-1,COLUMN()+11))</f>
        <v>0</v>
      </c>
      <c r="AM539" s="10">
        <f ca="1">1-INDIRECT(ADDRESS(ROW()-1,COLUMN()+14))</f>
        <v>0</v>
      </c>
      <c r="AN539" s="10">
        <f ca="1">INDIRECT(ADDRESS(ROW()-1,COLUMN()+9))</f>
        <v>1</v>
      </c>
      <c r="AO539" s="10">
        <f ca="1">INDIRECT(ADDRESS(ROW()-1,COLUMN()+12))</f>
        <v>1</v>
      </c>
      <c r="AP539" s="10">
        <f ca="1">(1-INDIRECT(ADDRESS(ROW(),COLUMN()-2)))*INDIRECT(ADDRESS(ROW(),COLUMN()+2))</f>
        <v>0</v>
      </c>
      <c r="AQ539" s="10">
        <f ca="1">(1-INDIRECT(ADDRESS(ROW(),COLUMN()-2)))*INDIRECT(ADDRESS(ROW(),COLUMN()+2))</f>
        <v>0</v>
      </c>
      <c r="AR539" s="10">
        <f ca="1">INDIRECT(ADDRESS(INDIRECT(ADDRESS(ROW(),COLUMN()+3))-INDIRECT(ADDRESS(ROW(),COLUMN()+2)),3))</f>
        <v>0</v>
      </c>
      <c r="AS539" s="10">
        <f ca="1">INDIRECT(ADDRESS(INDIRECT(ADDRESS(ROW(),COLUMN()+2))-INDIRECT(ADDRESS(ROW(),COLUMN()+1)),4))</f>
        <v>0</v>
      </c>
      <c r="AT539" s="10">
        <f ca="1">INDIRECT(ADDRESS(ROW()-1,5))</f>
        <v>6</v>
      </c>
      <c r="AU539" s="10">
        <f>ROW()-1</f>
        <v>538</v>
      </c>
      <c r="AV539" s="10">
        <f ca="1">ROW()-INDIRECT(ADDRESS(ROW(),COLUMN()-2))</f>
        <v>533</v>
      </c>
      <c r="AW539" s="10" t="str">
        <f>ADDRESS(ROW()-1,COLUMN()-11)</f>
        <v>$AL$538</v>
      </c>
      <c r="AX539" s="10" t="str">
        <f ca="1">ADDRESS(ROW() -INDIRECT(ADDRESS(ROW(),COLUMN()-4)),COLUMN()-12)</f>
        <v>$AL$533</v>
      </c>
      <c r="AY539" s="10">
        <f ca="1">SUMIF(INDIRECT(INDIRECT(ADDRESS(ROW(),COLUMN()-1))&amp;":"&amp;INDIRECT(ADDRESS(ROW(),COLUMN()-2))),1,INDIRECT(INDIRECT(ADDRESS(ROW(),COLUMN()-1))&amp;":"&amp;INDIRECT(ADDRESS(ROW(),COLUMN()-2))))</f>
        <v>0</v>
      </c>
      <c r="AZ539" s="10" t="str">
        <f>ADDRESS(ROW()-1,COLUMN()-13)</f>
        <v>$AM$538</v>
      </c>
      <c r="BA539" s="10" t="str">
        <f ca="1">ADDRESS(ROW() -INDIRECT(ADDRESS(ROW(),COLUMN()-7)),COLUMN()-14)</f>
        <v>$AM$533</v>
      </c>
      <c r="BB539" s="10">
        <f ca="1">SUM(INDIRECT(INDIRECT(ADDRESS(ROW(),COLUMN()-1))&amp;":"&amp;INDIRECT(ADDRESS(ROW(),COLUMN()-2))))</f>
        <v>0</v>
      </c>
    </row>
    <row r="540" spans="1:54" x14ac:dyDescent="0.2">
      <c r="A540" s="8" t="s">
        <v>92</v>
      </c>
      <c r="B540" s="8" t="s">
        <v>98</v>
      </c>
      <c r="C540" s="8">
        <v>0</v>
      </c>
      <c r="D540" s="10">
        <v>0</v>
      </c>
      <c r="E540" s="8"/>
      <c r="G540" s="10"/>
      <c r="H540" s="10"/>
      <c r="I540" s="10"/>
      <c r="J540" s="10"/>
      <c r="K540" s="10"/>
      <c r="L540" s="10"/>
      <c r="M540" s="10"/>
      <c r="N540" s="10"/>
      <c r="O540" s="10"/>
      <c r="P540" s="10"/>
      <c r="Q540" s="10"/>
      <c r="R540" s="24"/>
      <c r="S540" s="10"/>
    </row>
    <row r="541" spans="1:54" hidden="1" x14ac:dyDescent="0.2">
      <c r="A541" s="8" t="s">
        <v>92</v>
      </c>
      <c r="B541" s="8" t="s">
        <v>98</v>
      </c>
      <c r="C541" s="8">
        <v>3</v>
      </c>
      <c r="D541" s="9" t="s">
        <v>31</v>
      </c>
      <c r="E541" s="8">
        <v>1</v>
      </c>
      <c r="F541">
        <f t="shared" ref="F541:F553" si="78">COUNTA(G541:AJ541)</f>
        <v>1</v>
      </c>
      <c r="G541" s="10"/>
      <c r="H541" s="10"/>
      <c r="I541" s="10"/>
      <c r="J541" s="10"/>
      <c r="K541" s="10"/>
      <c r="L541" s="10"/>
      <c r="M541" s="10"/>
      <c r="N541" s="10">
        <v>1</v>
      </c>
      <c r="O541" s="10"/>
      <c r="P541" s="10"/>
      <c r="Q541" s="10"/>
      <c r="R541" s="24"/>
      <c r="S541" s="10"/>
    </row>
    <row r="542" spans="1:54" hidden="1" x14ac:dyDescent="0.2">
      <c r="A542" s="8" t="s">
        <v>92</v>
      </c>
      <c r="B542" s="8" t="s">
        <v>98</v>
      </c>
      <c r="C542" s="8">
        <v>3</v>
      </c>
      <c r="D542" s="9" t="s">
        <v>31</v>
      </c>
      <c r="E542" s="8">
        <v>2</v>
      </c>
      <c r="F542">
        <f t="shared" si="78"/>
        <v>1</v>
      </c>
      <c r="G542" s="10"/>
      <c r="H542" s="10"/>
      <c r="I542" s="10"/>
      <c r="J542" s="10"/>
      <c r="K542" s="10"/>
      <c r="L542" s="10"/>
      <c r="M542" s="10"/>
      <c r="N542" s="10">
        <v>1</v>
      </c>
      <c r="O542" s="10"/>
      <c r="P542" s="10"/>
      <c r="Q542" s="10"/>
      <c r="R542" s="24"/>
      <c r="S542" s="10"/>
    </row>
    <row r="543" spans="1:54" hidden="1" x14ac:dyDescent="0.2">
      <c r="A543" s="8" t="s">
        <v>92</v>
      </c>
      <c r="B543" s="8" t="s">
        <v>98</v>
      </c>
      <c r="C543" s="8">
        <v>3</v>
      </c>
      <c r="D543" s="9" t="s">
        <v>31</v>
      </c>
      <c r="E543" s="8">
        <v>3</v>
      </c>
      <c r="F543">
        <f t="shared" si="78"/>
        <v>1</v>
      </c>
      <c r="G543" s="10"/>
      <c r="H543" s="10"/>
      <c r="I543" s="10"/>
      <c r="J543" s="10"/>
      <c r="K543" s="10"/>
      <c r="L543" s="10"/>
      <c r="M543" s="10"/>
      <c r="N543" s="10" t="s">
        <v>1376</v>
      </c>
      <c r="O543" s="10"/>
      <c r="P543" s="10"/>
      <c r="Q543" s="10"/>
      <c r="R543" s="24"/>
      <c r="S543" s="10"/>
    </row>
    <row r="544" spans="1:54" hidden="1" x14ac:dyDescent="0.2">
      <c r="A544" s="8" t="s">
        <v>92</v>
      </c>
      <c r="B544" s="8" t="s">
        <v>98</v>
      </c>
      <c r="C544" s="8">
        <v>3</v>
      </c>
      <c r="D544" s="9" t="s">
        <v>31</v>
      </c>
      <c r="E544" s="8">
        <v>4</v>
      </c>
      <c r="F544">
        <f t="shared" si="78"/>
        <v>1</v>
      </c>
      <c r="G544" s="10"/>
      <c r="H544" s="10"/>
      <c r="I544" s="10"/>
      <c r="J544" s="10"/>
      <c r="K544" s="10"/>
      <c r="L544" s="10"/>
      <c r="M544" s="10"/>
      <c r="N544" s="10" t="s">
        <v>1376</v>
      </c>
      <c r="O544" s="10"/>
      <c r="P544" s="10"/>
      <c r="Q544" s="10"/>
      <c r="R544" s="24"/>
      <c r="S544" s="10"/>
    </row>
    <row r="545" spans="1:54" hidden="1" x14ac:dyDescent="0.2">
      <c r="A545" s="8" t="s">
        <v>92</v>
      </c>
      <c r="B545" s="8" t="s">
        <v>98</v>
      </c>
      <c r="C545" s="8">
        <v>3</v>
      </c>
      <c r="D545" s="9" t="s">
        <v>31</v>
      </c>
      <c r="E545" s="8">
        <v>5</v>
      </c>
      <c r="F545">
        <f t="shared" si="78"/>
        <v>1</v>
      </c>
      <c r="G545" s="10"/>
      <c r="H545" s="10"/>
      <c r="I545" s="10"/>
      <c r="J545" s="10"/>
      <c r="K545" s="10"/>
      <c r="L545" s="10"/>
      <c r="M545" s="10"/>
      <c r="N545" s="10" t="s">
        <v>1376</v>
      </c>
      <c r="O545" s="10"/>
      <c r="P545" s="10"/>
      <c r="Q545" s="10"/>
      <c r="R545" s="24"/>
      <c r="S545" s="10"/>
    </row>
    <row r="546" spans="1:54" hidden="1" x14ac:dyDescent="0.2">
      <c r="A546" s="8" t="s">
        <v>92</v>
      </c>
      <c r="B546" s="8" t="s">
        <v>98</v>
      </c>
      <c r="C546" s="8">
        <v>3</v>
      </c>
      <c r="D546" s="9" t="s">
        <v>30</v>
      </c>
      <c r="E546" s="8">
        <v>6</v>
      </c>
      <c r="F546">
        <f t="shared" si="78"/>
        <v>1</v>
      </c>
      <c r="G546" s="10"/>
      <c r="H546" s="10"/>
      <c r="I546" s="10"/>
      <c r="J546" s="10"/>
      <c r="K546" s="10"/>
      <c r="L546" s="10"/>
      <c r="M546" s="10"/>
      <c r="N546" s="10" t="s">
        <v>1376</v>
      </c>
      <c r="O546" s="10"/>
      <c r="P546" s="10"/>
      <c r="Q546" s="10"/>
      <c r="R546" s="24"/>
      <c r="S546" s="10"/>
    </row>
    <row r="547" spans="1:54" hidden="1" x14ac:dyDescent="0.2">
      <c r="A547" s="8" t="s">
        <v>92</v>
      </c>
      <c r="B547" s="8" t="s">
        <v>98</v>
      </c>
      <c r="C547" s="8">
        <v>3</v>
      </c>
      <c r="D547" s="9" t="s">
        <v>31</v>
      </c>
      <c r="E547" s="8">
        <v>7</v>
      </c>
      <c r="F547">
        <f t="shared" si="78"/>
        <v>1</v>
      </c>
      <c r="G547" s="10"/>
      <c r="H547" s="10"/>
      <c r="I547" s="10"/>
      <c r="J547" s="10"/>
      <c r="K547" s="10"/>
      <c r="L547" s="10"/>
      <c r="M547" s="10"/>
      <c r="N547" s="10" t="s">
        <v>1376</v>
      </c>
      <c r="O547" s="10"/>
      <c r="P547" s="10"/>
      <c r="Q547" s="10"/>
      <c r="R547" s="24"/>
      <c r="S547" s="10"/>
    </row>
    <row r="548" spans="1:54" hidden="1" x14ac:dyDescent="0.2">
      <c r="A548" s="8" t="s">
        <v>92</v>
      </c>
      <c r="B548" s="8" t="s">
        <v>98</v>
      </c>
      <c r="C548" s="8">
        <v>3</v>
      </c>
      <c r="D548" s="9" t="s">
        <v>31</v>
      </c>
      <c r="E548" s="8">
        <v>8</v>
      </c>
      <c r="F548">
        <f t="shared" si="78"/>
        <v>1</v>
      </c>
      <c r="G548" s="10"/>
      <c r="H548" s="10"/>
      <c r="I548" s="10"/>
      <c r="J548" s="10"/>
      <c r="K548" s="10"/>
      <c r="L548" s="10"/>
      <c r="M548" s="10"/>
      <c r="N548" s="10" t="s">
        <v>1376</v>
      </c>
      <c r="O548" s="10"/>
      <c r="P548" s="10"/>
      <c r="Q548" s="10"/>
      <c r="R548" s="24"/>
      <c r="S548" s="10"/>
    </row>
    <row r="549" spans="1:54" hidden="1" x14ac:dyDescent="0.2">
      <c r="A549" s="8" t="s">
        <v>92</v>
      </c>
      <c r="B549" s="8" t="s">
        <v>98</v>
      </c>
      <c r="C549" s="8">
        <v>3</v>
      </c>
      <c r="D549" s="9" t="s">
        <v>30</v>
      </c>
      <c r="E549" s="8">
        <v>9</v>
      </c>
      <c r="F549">
        <f t="shared" si="78"/>
        <v>1</v>
      </c>
      <c r="G549" s="10"/>
      <c r="H549" s="10"/>
      <c r="I549" s="10"/>
      <c r="J549" s="10"/>
      <c r="K549" s="10"/>
      <c r="L549" s="10"/>
      <c r="M549" s="10"/>
      <c r="N549" s="10" t="s">
        <v>1376</v>
      </c>
      <c r="O549" s="10"/>
      <c r="P549" s="10"/>
      <c r="Q549" s="10"/>
      <c r="R549" s="24"/>
      <c r="S549" s="10"/>
    </row>
    <row r="550" spans="1:54" hidden="1" x14ac:dyDescent="0.2">
      <c r="A550" s="8" t="s">
        <v>92</v>
      </c>
      <c r="B550" s="8" t="s">
        <v>98</v>
      </c>
      <c r="C550" s="8">
        <v>3</v>
      </c>
      <c r="D550" s="9" t="s">
        <v>30</v>
      </c>
      <c r="E550" s="8">
        <v>10</v>
      </c>
      <c r="F550">
        <f t="shared" si="78"/>
        <v>1</v>
      </c>
      <c r="G550" s="10"/>
      <c r="H550" s="10"/>
      <c r="I550" s="10"/>
      <c r="J550" s="10"/>
      <c r="K550" s="10"/>
      <c r="L550" s="10"/>
      <c r="M550" s="10"/>
      <c r="N550" s="10" t="s">
        <v>1376</v>
      </c>
      <c r="O550" s="10"/>
      <c r="P550" s="10"/>
      <c r="Q550" s="10"/>
      <c r="R550" s="24"/>
      <c r="S550" s="10"/>
    </row>
    <row r="551" spans="1:54" hidden="1" x14ac:dyDescent="0.2">
      <c r="A551" s="8" t="s">
        <v>92</v>
      </c>
      <c r="B551" s="8" t="s">
        <v>98</v>
      </c>
      <c r="C551" s="8">
        <v>3</v>
      </c>
      <c r="D551" s="9" t="s">
        <v>29</v>
      </c>
      <c r="E551" s="8">
        <v>11</v>
      </c>
      <c r="F551">
        <f t="shared" si="78"/>
        <v>1</v>
      </c>
      <c r="G551" s="10"/>
      <c r="H551" s="10"/>
      <c r="I551" s="10"/>
      <c r="J551" s="10"/>
      <c r="K551" s="10"/>
      <c r="L551" s="10"/>
      <c r="M551" s="10"/>
      <c r="N551" s="10" t="s">
        <v>1376</v>
      </c>
      <c r="O551" s="10"/>
      <c r="P551" s="10"/>
      <c r="Q551" s="10"/>
      <c r="R551" s="24"/>
      <c r="S551" s="10"/>
    </row>
    <row r="552" spans="1:54" hidden="1" x14ac:dyDescent="0.2">
      <c r="A552" s="8" t="s">
        <v>92</v>
      </c>
      <c r="B552" s="8" t="s">
        <v>98</v>
      </c>
      <c r="C552" s="8">
        <v>3</v>
      </c>
      <c r="D552" s="9" t="s">
        <v>29</v>
      </c>
      <c r="E552" s="8">
        <v>12</v>
      </c>
      <c r="F552">
        <f t="shared" si="78"/>
        <v>1</v>
      </c>
      <c r="G552" s="10"/>
      <c r="H552" s="10"/>
      <c r="I552" s="10"/>
      <c r="J552" s="10"/>
      <c r="K552" s="10"/>
      <c r="L552" s="10"/>
      <c r="M552" s="10"/>
      <c r="N552" s="10" t="s">
        <v>1376</v>
      </c>
      <c r="O552" s="10"/>
      <c r="P552" s="10"/>
      <c r="Q552" s="10"/>
      <c r="R552" s="24"/>
      <c r="S552" s="10"/>
    </row>
    <row r="553" spans="1:54" hidden="1" x14ac:dyDescent="0.2">
      <c r="A553" s="8" t="s">
        <v>92</v>
      </c>
      <c r="B553" s="8" t="s">
        <v>98</v>
      </c>
      <c r="C553" s="8">
        <v>3</v>
      </c>
      <c r="D553" s="9" t="s">
        <v>29</v>
      </c>
      <c r="E553" s="8">
        <v>13</v>
      </c>
      <c r="F553">
        <f t="shared" si="78"/>
        <v>1</v>
      </c>
      <c r="G553" s="10"/>
      <c r="H553" s="10"/>
      <c r="I553" s="10"/>
      <c r="J553" s="10"/>
      <c r="K553" s="10"/>
      <c r="L553" s="10"/>
      <c r="M553" s="10"/>
      <c r="N553" s="10" t="s">
        <v>1376</v>
      </c>
      <c r="O553" s="10"/>
      <c r="P553" s="10"/>
      <c r="Q553" s="10"/>
      <c r="R553" s="24"/>
      <c r="S553" s="10"/>
      <c r="AL553" s="10"/>
      <c r="AN553" s="10"/>
      <c r="AO553" s="10"/>
      <c r="AP553" s="10"/>
      <c r="AQ553" s="10"/>
      <c r="AR553" s="10"/>
      <c r="AS553" s="10"/>
      <c r="AT553" s="10"/>
      <c r="AU553" s="10">
        <f ca="1">SUMIF(INDIRECT(INDIRECT(ADDRESS(ROW(),COLUMN()+3))&amp;":"&amp;INDIRECT(ADDRESS(ROW(),COLUMN()+5))),"1",INDIRECT(INDIRECT(ADDRESS(ROW(),COLUMN()+3))&amp;":"&amp;INDIRECT(ADDRESS(ROW(),COLUMN()+5))))</f>
        <v>0</v>
      </c>
      <c r="AV553" s="10">
        <f ca="1">SUMIF(INDIRECT(INDIRECT(ADDRESS(ROW(),COLUMN()+2))&amp;":"&amp;INDIRECT(ADDRESS(ROW(),COLUMN()+4))),2,INDIRECT(INDIRECT(ADDRESS(ROW(),COLUMN()+2))&amp;":"&amp;INDIRECT(ADDRESS(ROW(),COLUMN()+4))))/2</f>
        <v>0</v>
      </c>
      <c r="AW553" s="10">
        <f ca="1">IF(INDIRECT(ADDRESS(ROW(),COLUMN()-2))=0,1, (INDIRECT(ADDRESS(ROW(),COLUMN()-2))-INDIRECT(ADDRESS(ROW()+1,COLUMN()+2)))/INDIRECT(ADDRESS(ROW(),COLUMN()-2)))</f>
        <v>1</v>
      </c>
      <c r="AX553" s="10" t="str">
        <f ca="1">ADDRESS(ROW()+1-INDIRECT(ADDRESS(ROW()+1,COLUMN()-4)),3)</f>
        <v>$C$541</v>
      </c>
      <c r="AY553" s="10"/>
      <c r="AZ553" s="10" t="str">
        <f>ADDRESS(ROW(),3)</f>
        <v>$C$553</v>
      </c>
      <c r="BA553" s="10">
        <f ca="1">IF( INDIRECT(ADDRESS(ROW(),COLUMN()-5))=0,1, (INDIRECT(ADDRESS(ROW(),COLUMN()-5))-INDIRECT(ADDRESS(ROW()+1,COLUMN()+1)))/INDIRECT(ADDRESS(ROW(),COLUMN()-5)))</f>
        <v>1</v>
      </c>
      <c r="BB553" s="10"/>
    </row>
    <row r="554" spans="1:54" x14ac:dyDescent="0.2">
      <c r="A554" s="8"/>
      <c r="B554" s="8"/>
      <c r="C554" s="8"/>
      <c r="E554" s="8"/>
      <c r="G554" s="10"/>
      <c r="H554" s="10"/>
      <c r="I554" s="10"/>
      <c r="J554" s="10"/>
      <c r="K554" s="10"/>
      <c r="L554" s="10"/>
      <c r="M554" s="10"/>
      <c r="N554" s="10"/>
      <c r="O554" s="10"/>
      <c r="P554" s="10"/>
      <c r="Q554" s="10"/>
      <c r="R554" s="24"/>
      <c r="S554" s="10"/>
      <c r="AL554" s="10">
        <f ca="1">1-INDIRECT(ADDRESS(ROW()-1,COLUMN()+11))</f>
        <v>0</v>
      </c>
      <c r="AM554" s="10">
        <f ca="1">1-INDIRECT(ADDRESS(ROW()-1,COLUMN()+14))</f>
        <v>0</v>
      </c>
      <c r="AN554" s="10">
        <f ca="1">INDIRECT(ADDRESS(ROW()-1,COLUMN()+9))</f>
        <v>1</v>
      </c>
      <c r="AO554" s="10">
        <f ca="1">INDIRECT(ADDRESS(ROW()-1,COLUMN()+12))</f>
        <v>1</v>
      </c>
      <c r="AP554" s="10">
        <f ca="1">(1-INDIRECT(ADDRESS(ROW(),COLUMN()-2)))*INDIRECT(ADDRESS(ROW(),COLUMN()+2))</f>
        <v>0</v>
      </c>
      <c r="AQ554" s="10">
        <f ca="1">(1-INDIRECT(ADDRESS(ROW(),COLUMN()-2)))*INDIRECT(ADDRESS(ROW(),COLUMN()+2))</f>
        <v>0</v>
      </c>
      <c r="AR554" s="10">
        <f ca="1">INDIRECT(ADDRESS(INDIRECT(ADDRESS(ROW(),COLUMN()+3))-INDIRECT(ADDRESS(ROW(),COLUMN()+2)),3))</f>
        <v>0</v>
      </c>
      <c r="AS554" s="10">
        <f ca="1">INDIRECT(ADDRESS(INDIRECT(ADDRESS(ROW(),COLUMN()+2))-INDIRECT(ADDRESS(ROW(),COLUMN()+1)),4))</f>
        <v>0</v>
      </c>
      <c r="AT554" s="10">
        <f ca="1">INDIRECT(ADDRESS(ROW()-1,5))</f>
        <v>13</v>
      </c>
      <c r="AU554" s="10">
        <f>ROW()-1</f>
        <v>553</v>
      </c>
      <c r="AV554" s="10">
        <f ca="1">ROW()-INDIRECT(ADDRESS(ROW(),COLUMN()-2))</f>
        <v>541</v>
      </c>
      <c r="AW554" s="10" t="str">
        <f>ADDRESS(ROW()-1,COLUMN()-11)</f>
        <v>$AL$553</v>
      </c>
      <c r="AX554" s="10" t="str">
        <f ca="1">ADDRESS(ROW() -INDIRECT(ADDRESS(ROW(),COLUMN()-4)),COLUMN()-12)</f>
        <v>$AL$541</v>
      </c>
      <c r="AY554" s="10">
        <f ca="1">SUMIF(INDIRECT(INDIRECT(ADDRESS(ROW(),COLUMN()-1))&amp;":"&amp;INDIRECT(ADDRESS(ROW(),COLUMN()-2))),1,INDIRECT(INDIRECT(ADDRESS(ROW(),COLUMN()-1))&amp;":"&amp;INDIRECT(ADDRESS(ROW(),COLUMN()-2))))</f>
        <v>0</v>
      </c>
      <c r="AZ554" s="10" t="str">
        <f>ADDRESS(ROW()-1,COLUMN()-13)</f>
        <v>$AM$553</v>
      </c>
      <c r="BA554" s="10" t="str">
        <f ca="1">ADDRESS(ROW() -INDIRECT(ADDRESS(ROW(),COLUMN()-7)),COLUMN()-14)</f>
        <v>$AM$541</v>
      </c>
      <c r="BB554" s="10">
        <f ca="1">SUM(INDIRECT(INDIRECT(ADDRESS(ROW(),COLUMN()-1))&amp;":"&amp;INDIRECT(ADDRESS(ROW(),COLUMN()-2))))</f>
        <v>0</v>
      </c>
    </row>
    <row r="555" spans="1:54" x14ac:dyDescent="0.2">
      <c r="A555" s="8" t="s">
        <v>92</v>
      </c>
      <c r="B555" s="8" t="s">
        <v>99</v>
      </c>
      <c r="C555" s="8">
        <v>0</v>
      </c>
      <c r="D555" s="10">
        <v>0</v>
      </c>
      <c r="E555" s="8"/>
      <c r="G555" s="10"/>
      <c r="H555" s="10"/>
      <c r="I555" s="10"/>
      <c r="J555" s="10"/>
      <c r="K555" s="10"/>
      <c r="L555" s="10"/>
      <c r="M555" s="10"/>
      <c r="N555" s="10"/>
      <c r="O555" s="10"/>
      <c r="P555" s="10"/>
      <c r="Q555" s="10"/>
      <c r="R555" s="24"/>
      <c r="S555" s="10"/>
    </row>
    <row r="556" spans="1:54" hidden="1" x14ac:dyDescent="0.2">
      <c r="A556" s="8" t="s">
        <v>92</v>
      </c>
      <c r="B556" s="8" t="s">
        <v>99</v>
      </c>
      <c r="C556" s="8">
        <v>3</v>
      </c>
      <c r="D556" s="9" t="s">
        <v>31</v>
      </c>
      <c r="E556" s="8">
        <v>1</v>
      </c>
      <c r="F556">
        <f t="shared" ref="F556:F561" si="79">COUNTA(G556:AJ556)</f>
        <v>1</v>
      </c>
      <c r="G556" s="10"/>
      <c r="H556" s="10"/>
      <c r="I556" s="10"/>
      <c r="J556" s="10"/>
      <c r="K556" s="10"/>
      <c r="L556" s="10"/>
      <c r="M556" s="10"/>
      <c r="N556" s="10" t="s">
        <v>1376</v>
      </c>
      <c r="O556" s="10"/>
      <c r="P556" s="10"/>
      <c r="Q556" s="10"/>
      <c r="R556" s="24"/>
      <c r="S556" s="10"/>
    </row>
    <row r="557" spans="1:54" hidden="1" x14ac:dyDescent="0.2">
      <c r="A557" s="8" t="s">
        <v>92</v>
      </c>
      <c r="B557" s="8" t="s">
        <v>99</v>
      </c>
      <c r="C557" s="8">
        <v>3</v>
      </c>
      <c r="D557" s="9" t="s">
        <v>31</v>
      </c>
      <c r="E557" s="8">
        <v>2</v>
      </c>
      <c r="F557">
        <f t="shared" si="79"/>
        <v>1</v>
      </c>
      <c r="G557" s="10"/>
      <c r="H557" s="10"/>
      <c r="I557" s="10"/>
      <c r="J557" s="10"/>
      <c r="K557" s="10"/>
      <c r="L557" s="10"/>
      <c r="M557" s="10"/>
      <c r="N557" s="10" t="s">
        <v>1376</v>
      </c>
      <c r="O557" s="10"/>
      <c r="P557" s="10"/>
      <c r="Q557" s="10"/>
      <c r="R557" s="24"/>
      <c r="S557" s="10"/>
    </row>
    <row r="558" spans="1:54" hidden="1" x14ac:dyDescent="0.2">
      <c r="A558" s="8" t="s">
        <v>92</v>
      </c>
      <c r="B558" s="8" t="s">
        <v>99</v>
      </c>
      <c r="C558" s="8">
        <v>3</v>
      </c>
      <c r="D558" s="9" t="s">
        <v>30</v>
      </c>
      <c r="E558" s="8">
        <v>3</v>
      </c>
      <c r="F558">
        <f t="shared" si="79"/>
        <v>1</v>
      </c>
      <c r="G558" s="10"/>
      <c r="H558" s="10"/>
      <c r="I558" s="10"/>
      <c r="J558" s="10"/>
      <c r="K558" s="10"/>
      <c r="L558" s="10"/>
      <c r="M558" s="10"/>
      <c r="N558" s="10" t="s">
        <v>1376</v>
      </c>
      <c r="O558" s="10"/>
      <c r="P558" s="10"/>
      <c r="Q558" s="10"/>
      <c r="R558" s="24"/>
      <c r="S558" s="10"/>
    </row>
    <row r="559" spans="1:54" hidden="1" x14ac:dyDescent="0.2">
      <c r="A559" s="8" t="s">
        <v>92</v>
      </c>
      <c r="B559" s="8" t="s">
        <v>99</v>
      </c>
      <c r="C559" s="8">
        <v>3</v>
      </c>
      <c r="D559" s="9" t="s">
        <v>31</v>
      </c>
      <c r="E559" s="8">
        <v>4</v>
      </c>
      <c r="F559">
        <f t="shared" si="79"/>
        <v>1</v>
      </c>
      <c r="G559" s="10"/>
      <c r="H559" s="10"/>
      <c r="I559" s="10"/>
      <c r="J559" s="10"/>
      <c r="K559" s="10"/>
      <c r="L559" s="10"/>
      <c r="M559" s="10"/>
      <c r="N559" s="10" t="s">
        <v>1376</v>
      </c>
      <c r="O559" s="10"/>
      <c r="P559" s="10"/>
      <c r="Q559" s="10"/>
      <c r="R559" s="24"/>
      <c r="S559" s="10"/>
    </row>
    <row r="560" spans="1:54" hidden="1" x14ac:dyDescent="0.2">
      <c r="A560" s="8" t="s">
        <v>92</v>
      </c>
      <c r="B560" s="8" t="s">
        <v>99</v>
      </c>
      <c r="C560" s="8">
        <v>3</v>
      </c>
      <c r="D560" s="9" t="s">
        <v>31</v>
      </c>
      <c r="E560" s="8">
        <v>5</v>
      </c>
      <c r="F560">
        <f t="shared" si="79"/>
        <v>1</v>
      </c>
      <c r="G560" s="10"/>
      <c r="H560" s="10"/>
      <c r="I560" s="10"/>
      <c r="J560" s="10"/>
      <c r="K560" s="10"/>
      <c r="L560" s="10"/>
      <c r="M560" s="10"/>
      <c r="N560" s="10" t="s">
        <v>1376</v>
      </c>
      <c r="O560" s="10"/>
      <c r="P560" s="10"/>
      <c r="Q560" s="10"/>
      <c r="R560" s="24"/>
      <c r="S560" s="10"/>
    </row>
    <row r="561" spans="1:54" hidden="1" x14ac:dyDescent="0.2">
      <c r="A561" s="8" t="s">
        <v>92</v>
      </c>
      <c r="B561" s="8" t="s">
        <v>99</v>
      </c>
      <c r="C561" s="8">
        <v>3</v>
      </c>
      <c r="D561" s="9" t="s">
        <v>31</v>
      </c>
      <c r="E561" s="8">
        <v>6</v>
      </c>
      <c r="F561">
        <f t="shared" si="79"/>
        <v>1</v>
      </c>
      <c r="G561" s="10"/>
      <c r="H561" s="10"/>
      <c r="I561" s="10"/>
      <c r="J561" s="10"/>
      <c r="K561" s="10"/>
      <c r="L561" s="10"/>
      <c r="M561" s="10"/>
      <c r="N561" s="10" t="s">
        <v>1376</v>
      </c>
      <c r="O561" s="10"/>
      <c r="P561" s="10"/>
      <c r="Q561" s="10"/>
      <c r="R561" s="24"/>
      <c r="S561" s="10"/>
      <c r="AL561" s="10"/>
      <c r="AN561" s="10"/>
      <c r="AO561" s="10"/>
      <c r="AP561" s="10"/>
      <c r="AQ561" s="10"/>
      <c r="AR561" s="10"/>
      <c r="AS561" s="10"/>
      <c r="AT561" s="10"/>
      <c r="AU561" s="10">
        <f ca="1">SUMIF(INDIRECT(INDIRECT(ADDRESS(ROW(),COLUMN()+3))&amp;":"&amp;INDIRECT(ADDRESS(ROW(),COLUMN()+5))),"1",INDIRECT(INDIRECT(ADDRESS(ROW(),COLUMN()+3))&amp;":"&amp;INDIRECT(ADDRESS(ROW(),COLUMN()+5))))</f>
        <v>0</v>
      </c>
      <c r="AV561" s="10">
        <f ca="1">SUMIF(INDIRECT(INDIRECT(ADDRESS(ROW(),COLUMN()+2))&amp;":"&amp;INDIRECT(ADDRESS(ROW(),COLUMN()+4))),2,INDIRECT(INDIRECT(ADDRESS(ROW(),COLUMN()+2))&amp;":"&amp;INDIRECT(ADDRESS(ROW(),COLUMN()+4))))/2</f>
        <v>0</v>
      </c>
      <c r="AW561" s="10">
        <f ca="1">IF(INDIRECT(ADDRESS(ROW(),COLUMN()-2))=0,1, (INDIRECT(ADDRESS(ROW(),COLUMN()-2))-INDIRECT(ADDRESS(ROW()+1,COLUMN()+2)))/INDIRECT(ADDRESS(ROW(),COLUMN()-2)))</f>
        <v>1</v>
      </c>
      <c r="AX561" s="10" t="str">
        <f ca="1">ADDRESS(ROW()+1-INDIRECT(ADDRESS(ROW()+1,COLUMN()-4)),3)</f>
        <v>$C$556</v>
      </c>
      <c r="AY561" s="10"/>
      <c r="AZ561" s="10" t="str">
        <f>ADDRESS(ROW(),3)</f>
        <v>$C$561</v>
      </c>
      <c r="BA561" s="10">
        <f ca="1">IF( INDIRECT(ADDRESS(ROW(),COLUMN()-5))=0,1, (INDIRECT(ADDRESS(ROW(),COLUMN()-5))-INDIRECT(ADDRESS(ROW()+1,COLUMN()+1)))/INDIRECT(ADDRESS(ROW(),COLUMN()-5)))</f>
        <v>1</v>
      </c>
      <c r="BB561" s="10"/>
    </row>
    <row r="562" spans="1:54" x14ac:dyDescent="0.2">
      <c r="A562" s="8"/>
      <c r="B562" s="8"/>
      <c r="C562" s="8"/>
      <c r="D562" s="10"/>
      <c r="E562" s="8"/>
      <c r="G562" s="10"/>
      <c r="H562" s="10"/>
      <c r="I562" s="10"/>
      <c r="J562" s="10"/>
      <c r="K562" s="10"/>
      <c r="L562" s="10"/>
      <c r="M562" s="10"/>
      <c r="N562" s="10"/>
      <c r="O562" s="10"/>
      <c r="P562" s="10"/>
      <c r="Q562" s="10"/>
      <c r="R562" s="24"/>
      <c r="S562" s="10"/>
      <c r="AL562" s="10">
        <f ca="1">1-INDIRECT(ADDRESS(ROW()-1,COLUMN()+11))</f>
        <v>0</v>
      </c>
      <c r="AM562" s="10">
        <f ca="1">1-INDIRECT(ADDRESS(ROW()-1,COLUMN()+14))</f>
        <v>0</v>
      </c>
      <c r="AN562" s="10">
        <f ca="1">INDIRECT(ADDRESS(ROW()-1,COLUMN()+9))</f>
        <v>1</v>
      </c>
      <c r="AO562" s="10">
        <f ca="1">INDIRECT(ADDRESS(ROW()-1,COLUMN()+12))</f>
        <v>1</v>
      </c>
      <c r="AP562" s="10">
        <f ca="1">(1-INDIRECT(ADDRESS(ROW(),COLUMN()-2)))*INDIRECT(ADDRESS(ROW(),COLUMN()+2))</f>
        <v>0</v>
      </c>
      <c r="AQ562" s="10">
        <f ca="1">(1-INDIRECT(ADDRESS(ROW(),COLUMN()-2)))*INDIRECT(ADDRESS(ROW(),COLUMN()+2))</f>
        <v>0</v>
      </c>
      <c r="AR562" s="10">
        <f ca="1">INDIRECT(ADDRESS(INDIRECT(ADDRESS(ROW(),COLUMN()+3))-INDIRECT(ADDRESS(ROW(),COLUMN()+2)),3))</f>
        <v>0</v>
      </c>
      <c r="AS562" s="10">
        <f ca="1">INDIRECT(ADDRESS(INDIRECT(ADDRESS(ROW(),COLUMN()+2))-INDIRECT(ADDRESS(ROW(),COLUMN()+1)),4))</f>
        <v>0</v>
      </c>
      <c r="AT562" s="10">
        <f ca="1">INDIRECT(ADDRESS(ROW()-1,5))</f>
        <v>6</v>
      </c>
      <c r="AU562" s="10">
        <f>ROW()-1</f>
        <v>561</v>
      </c>
      <c r="AV562" s="10">
        <f ca="1">ROW()-INDIRECT(ADDRESS(ROW(),COLUMN()-2))</f>
        <v>556</v>
      </c>
      <c r="AW562" s="10" t="str">
        <f>ADDRESS(ROW()-1,COLUMN()-11)</f>
        <v>$AL$561</v>
      </c>
      <c r="AX562" s="10" t="str">
        <f ca="1">ADDRESS(ROW() -INDIRECT(ADDRESS(ROW(),COLUMN()-4)),COLUMN()-12)</f>
        <v>$AL$556</v>
      </c>
      <c r="AY562" s="10">
        <f ca="1">SUMIF(INDIRECT(INDIRECT(ADDRESS(ROW(),COLUMN()-1))&amp;":"&amp;INDIRECT(ADDRESS(ROW(),COLUMN()-2))),1,INDIRECT(INDIRECT(ADDRESS(ROW(),COLUMN()-1))&amp;":"&amp;INDIRECT(ADDRESS(ROW(),COLUMN()-2))))</f>
        <v>0</v>
      </c>
      <c r="AZ562" s="10" t="str">
        <f>ADDRESS(ROW()-1,COLUMN()-13)</f>
        <v>$AM$561</v>
      </c>
      <c r="BA562" s="10" t="str">
        <f ca="1">ADDRESS(ROW() -INDIRECT(ADDRESS(ROW(),COLUMN()-7)),COLUMN()-14)</f>
        <v>$AM$556</v>
      </c>
      <c r="BB562" s="10">
        <f ca="1">SUM(INDIRECT(INDIRECT(ADDRESS(ROW(),COLUMN()-1))&amp;":"&amp;INDIRECT(ADDRESS(ROW(),COLUMN()-2))))</f>
        <v>0</v>
      </c>
    </row>
    <row r="563" spans="1:54" x14ac:dyDescent="0.2">
      <c r="A563" s="8" t="s">
        <v>92</v>
      </c>
      <c r="B563" s="8" t="s">
        <v>100</v>
      </c>
      <c r="C563" s="8">
        <v>0</v>
      </c>
      <c r="D563" s="10">
        <v>0</v>
      </c>
      <c r="E563" s="8"/>
      <c r="G563" s="10"/>
      <c r="H563" s="10"/>
      <c r="I563" s="10"/>
      <c r="J563" s="10"/>
      <c r="K563" s="10"/>
      <c r="L563" s="10"/>
      <c r="M563" s="10"/>
      <c r="N563" s="10"/>
      <c r="O563" s="10"/>
      <c r="P563" s="10"/>
      <c r="Q563" s="10"/>
      <c r="R563" s="24"/>
      <c r="S563" s="10"/>
    </row>
    <row r="564" spans="1:54" hidden="1" x14ac:dyDescent="0.2">
      <c r="A564" s="8" t="s">
        <v>92</v>
      </c>
      <c r="B564" s="8" t="s">
        <v>100</v>
      </c>
      <c r="C564" s="8">
        <v>3</v>
      </c>
      <c r="D564" s="9" t="s">
        <v>31</v>
      </c>
      <c r="E564" s="8">
        <v>1</v>
      </c>
      <c r="F564">
        <f t="shared" ref="F564:F570" si="80">COUNTA(G564:AJ564)</f>
        <v>1</v>
      </c>
      <c r="G564" s="10"/>
      <c r="H564" s="10"/>
      <c r="I564" s="10"/>
      <c r="J564" s="10"/>
      <c r="K564" s="10"/>
      <c r="L564" s="10"/>
      <c r="M564" s="10"/>
      <c r="N564" s="10" t="s">
        <v>1376</v>
      </c>
      <c r="O564" s="10"/>
      <c r="P564" s="10"/>
      <c r="Q564" s="10"/>
      <c r="R564" s="24"/>
      <c r="S564" s="10"/>
    </row>
    <row r="565" spans="1:54" hidden="1" x14ac:dyDescent="0.2">
      <c r="A565" s="8" t="s">
        <v>92</v>
      </c>
      <c r="B565" s="8" t="s">
        <v>100</v>
      </c>
      <c r="C565" s="8">
        <v>3</v>
      </c>
      <c r="D565" s="9" t="s">
        <v>29</v>
      </c>
      <c r="E565" s="8">
        <v>2</v>
      </c>
      <c r="F565">
        <f t="shared" si="80"/>
        <v>1</v>
      </c>
      <c r="G565" s="10"/>
      <c r="H565" s="10"/>
      <c r="I565" s="10"/>
      <c r="J565" s="10"/>
      <c r="K565" s="10"/>
      <c r="L565" s="10"/>
      <c r="M565" s="10"/>
      <c r="N565" s="10" t="s">
        <v>1376</v>
      </c>
      <c r="O565" s="10"/>
      <c r="P565" s="10"/>
      <c r="Q565" s="10"/>
      <c r="R565" s="24"/>
      <c r="S565" s="10"/>
    </row>
    <row r="566" spans="1:54" hidden="1" x14ac:dyDescent="0.2">
      <c r="A566" s="8" t="s">
        <v>92</v>
      </c>
      <c r="B566" s="8" t="s">
        <v>100</v>
      </c>
      <c r="C566" s="8">
        <v>3</v>
      </c>
      <c r="D566" s="9" t="s">
        <v>29</v>
      </c>
      <c r="E566" s="8">
        <v>3</v>
      </c>
      <c r="F566">
        <f t="shared" si="80"/>
        <v>1</v>
      </c>
      <c r="G566" s="10"/>
      <c r="H566" s="10"/>
      <c r="I566" s="10"/>
      <c r="J566" s="10"/>
      <c r="K566" s="10"/>
      <c r="L566" s="10"/>
      <c r="M566" s="10"/>
      <c r="N566" s="10" t="s">
        <v>1376</v>
      </c>
      <c r="O566" s="10"/>
      <c r="P566" s="10"/>
      <c r="Q566" s="10"/>
      <c r="R566" s="24"/>
      <c r="S566" s="10"/>
    </row>
    <row r="567" spans="1:54" hidden="1" x14ac:dyDescent="0.2">
      <c r="A567" s="8" t="s">
        <v>92</v>
      </c>
      <c r="B567" s="8" t="s">
        <v>100</v>
      </c>
      <c r="C567" s="8">
        <v>3</v>
      </c>
      <c r="D567" s="9" t="s">
        <v>30</v>
      </c>
      <c r="E567" s="8">
        <v>4</v>
      </c>
      <c r="F567">
        <f t="shared" si="80"/>
        <v>1</v>
      </c>
      <c r="G567" s="10"/>
      <c r="H567" s="10"/>
      <c r="I567" s="10"/>
      <c r="J567" s="10"/>
      <c r="K567" s="10"/>
      <c r="L567" s="10"/>
      <c r="M567" s="10"/>
      <c r="N567" s="10" t="s">
        <v>1376</v>
      </c>
      <c r="O567" s="10"/>
      <c r="P567" s="10"/>
      <c r="Q567" s="10"/>
      <c r="R567" s="24"/>
      <c r="S567" s="10"/>
    </row>
    <row r="568" spans="1:54" hidden="1" x14ac:dyDescent="0.2">
      <c r="A568" s="8" t="s">
        <v>92</v>
      </c>
      <c r="B568" s="8" t="s">
        <v>100</v>
      </c>
      <c r="C568" s="8">
        <v>3</v>
      </c>
      <c r="D568" s="9" t="s">
        <v>30</v>
      </c>
      <c r="E568" s="8">
        <v>5</v>
      </c>
      <c r="F568">
        <f t="shared" si="80"/>
        <v>1</v>
      </c>
      <c r="G568" s="10"/>
      <c r="H568" s="10"/>
      <c r="I568" s="10"/>
      <c r="J568" s="10"/>
      <c r="K568" s="10"/>
      <c r="L568" s="10"/>
      <c r="M568" s="10"/>
      <c r="N568" s="10" t="s">
        <v>1376</v>
      </c>
      <c r="O568" s="10"/>
      <c r="P568" s="10"/>
      <c r="Q568" s="10"/>
      <c r="R568" s="24"/>
      <c r="S568" s="10"/>
    </row>
    <row r="569" spans="1:54" hidden="1" x14ac:dyDescent="0.2">
      <c r="A569" s="8" t="s">
        <v>92</v>
      </c>
      <c r="B569" s="8" t="s">
        <v>100</v>
      </c>
      <c r="C569" s="8">
        <v>3</v>
      </c>
      <c r="D569" s="9" t="s">
        <v>30</v>
      </c>
      <c r="E569" s="8">
        <v>6</v>
      </c>
      <c r="F569">
        <f t="shared" si="80"/>
        <v>1</v>
      </c>
      <c r="G569" s="10"/>
      <c r="H569" s="10"/>
      <c r="I569" s="10"/>
      <c r="J569" s="10"/>
      <c r="K569" s="10"/>
      <c r="L569" s="10"/>
      <c r="M569" s="10"/>
      <c r="N569" s="10" t="s">
        <v>1376</v>
      </c>
      <c r="O569" s="10"/>
      <c r="P569" s="10"/>
      <c r="Q569" s="10"/>
      <c r="R569" s="24"/>
      <c r="S569" s="10"/>
    </row>
    <row r="570" spans="1:54" hidden="1" x14ac:dyDescent="0.2">
      <c r="A570" s="8" t="s">
        <v>92</v>
      </c>
      <c r="B570" s="8" t="s">
        <v>100</v>
      </c>
      <c r="C570" s="8">
        <v>3</v>
      </c>
      <c r="D570" s="9" t="s">
        <v>30</v>
      </c>
      <c r="E570" s="8">
        <v>7</v>
      </c>
      <c r="F570">
        <f t="shared" si="80"/>
        <v>1</v>
      </c>
      <c r="G570" s="10"/>
      <c r="H570" s="10"/>
      <c r="I570" s="10"/>
      <c r="J570" s="10"/>
      <c r="K570" s="10"/>
      <c r="L570" s="10"/>
      <c r="M570" s="10"/>
      <c r="N570" s="10" t="s">
        <v>1376</v>
      </c>
      <c r="O570" s="10"/>
      <c r="P570" s="10"/>
      <c r="Q570" s="10"/>
      <c r="R570" s="24"/>
      <c r="S570" s="10"/>
      <c r="AL570" s="10"/>
      <c r="AN570" s="10"/>
      <c r="AO570" s="10"/>
      <c r="AP570" s="10"/>
      <c r="AQ570" s="10"/>
      <c r="AR570" s="10"/>
      <c r="AS570" s="10"/>
      <c r="AT570" s="10"/>
      <c r="AU570" s="10">
        <f ca="1">SUMIF(INDIRECT(INDIRECT(ADDRESS(ROW(),COLUMN()+3))&amp;":"&amp;INDIRECT(ADDRESS(ROW(),COLUMN()+5))),"1",INDIRECT(INDIRECT(ADDRESS(ROW(),COLUMN()+3))&amp;":"&amp;INDIRECT(ADDRESS(ROW(),COLUMN()+5))))</f>
        <v>0</v>
      </c>
      <c r="AV570" s="10">
        <f ca="1">SUMIF(INDIRECT(INDIRECT(ADDRESS(ROW(),COLUMN()+2))&amp;":"&amp;INDIRECT(ADDRESS(ROW(),COLUMN()+4))),2,INDIRECT(INDIRECT(ADDRESS(ROW(),COLUMN()+2))&amp;":"&amp;INDIRECT(ADDRESS(ROW(),COLUMN()+4))))/2</f>
        <v>0</v>
      </c>
      <c r="AW570" s="10">
        <f ca="1">IF(INDIRECT(ADDRESS(ROW(),COLUMN()-2))=0,1, (INDIRECT(ADDRESS(ROW(),COLUMN()-2))-INDIRECT(ADDRESS(ROW()+1,COLUMN()+2)))/INDIRECT(ADDRESS(ROW(),COLUMN()-2)))</f>
        <v>1</v>
      </c>
      <c r="AX570" s="10" t="str">
        <f ca="1">ADDRESS(ROW()+1-INDIRECT(ADDRESS(ROW()+1,COLUMN()-4)),3)</f>
        <v>$C$564</v>
      </c>
      <c r="AY570" s="10"/>
      <c r="AZ570" s="10" t="str">
        <f>ADDRESS(ROW(),3)</f>
        <v>$C$570</v>
      </c>
      <c r="BA570" s="10">
        <f ca="1">IF( INDIRECT(ADDRESS(ROW(),COLUMN()-5))=0,1, (INDIRECT(ADDRESS(ROW(),COLUMN()-5))-INDIRECT(ADDRESS(ROW()+1,COLUMN()+1)))/INDIRECT(ADDRESS(ROW(),COLUMN()-5)))</f>
        <v>1</v>
      </c>
      <c r="BB570" s="10"/>
    </row>
    <row r="571" spans="1:54" x14ac:dyDescent="0.2">
      <c r="A571" s="8"/>
      <c r="B571" s="8"/>
      <c r="C571" s="8"/>
      <c r="E571" s="8"/>
      <c r="G571" s="10"/>
      <c r="H571" s="10"/>
      <c r="I571" s="10"/>
      <c r="J571" s="10"/>
      <c r="K571" s="10"/>
      <c r="L571" s="10"/>
      <c r="M571" s="10"/>
      <c r="N571" s="10"/>
      <c r="O571" s="10"/>
      <c r="P571" s="10"/>
      <c r="Q571" s="10"/>
      <c r="R571" s="24"/>
      <c r="S571" s="10"/>
      <c r="AL571" s="10">
        <f ca="1">1-INDIRECT(ADDRESS(ROW()-1,COLUMN()+11))</f>
        <v>0</v>
      </c>
      <c r="AM571" s="10">
        <f ca="1">1-INDIRECT(ADDRESS(ROW()-1,COLUMN()+14))</f>
        <v>0</v>
      </c>
      <c r="AN571" s="10">
        <f ca="1">INDIRECT(ADDRESS(ROW()-1,COLUMN()+9))</f>
        <v>1</v>
      </c>
      <c r="AO571" s="10">
        <f ca="1">INDIRECT(ADDRESS(ROW()-1,COLUMN()+12))</f>
        <v>1</v>
      </c>
      <c r="AP571" s="10">
        <f ca="1">(1-INDIRECT(ADDRESS(ROW(),COLUMN()-2)))*INDIRECT(ADDRESS(ROW(),COLUMN()+2))</f>
        <v>0</v>
      </c>
      <c r="AQ571" s="10">
        <f ca="1">(1-INDIRECT(ADDRESS(ROW(),COLUMN()-2)))*INDIRECT(ADDRESS(ROW(),COLUMN()+2))</f>
        <v>0</v>
      </c>
      <c r="AR571" s="10">
        <f ca="1">INDIRECT(ADDRESS(INDIRECT(ADDRESS(ROW(),COLUMN()+3))-INDIRECT(ADDRESS(ROW(),COLUMN()+2)),3))</f>
        <v>0</v>
      </c>
      <c r="AS571" s="10">
        <f ca="1">INDIRECT(ADDRESS(INDIRECT(ADDRESS(ROW(),COLUMN()+2))-INDIRECT(ADDRESS(ROW(),COLUMN()+1)),4))</f>
        <v>0</v>
      </c>
      <c r="AT571" s="10">
        <f ca="1">INDIRECT(ADDRESS(ROW()-1,5))</f>
        <v>7</v>
      </c>
      <c r="AU571" s="10">
        <f>ROW()-1</f>
        <v>570</v>
      </c>
      <c r="AV571" s="10">
        <f ca="1">ROW()-INDIRECT(ADDRESS(ROW(),COLUMN()-2))</f>
        <v>564</v>
      </c>
      <c r="AW571" s="10" t="str">
        <f>ADDRESS(ROW()-1,COLUMN()-11)</f>
        <v>$AL$570</v>
      </c>
      <c r="AX571" s="10" t="str">
        <f ca="1">ADDRESS(ROW() -INDIRECT(ADDRESS(ROW(),COLUMN()-4)),COLUMN()-12)</f>
        <v>$AL$564</v>
      </c>
      <c r="AY571" s="10">
        <f ca="1">SUMIF(INDIRECT(INDIRECT(ADDRESS(ROW(),COLUMN()-1))&amp;":"&amp;INDIRECT(ADDRESS(ROW(),COLUMN()-2))),1,INDIRECT(INDIRECT(ADDRESS(ROW(),COLUMN()-1))&amp;":"&amp;INDIRECT(ADDRESS(ROW(),COLUMN()-2))))</f>
        <v>0</v>
      </c>
      <c r="AZ571" s="10" t="str">
        <f>ADDRESS(ROW()-1,COLUMN()-13)</f>
        <v>$AM$570</v>
      </c>
      <c r="BA571" s="10" t="str">
        <f ca="1">ADDRESS(ROW() -INDIRECT(ADDRESS(ROW(),COLUMN()-7)),COLUMN()-14)</f>
        <v>$AM$564</v>
      </c>
      <c r="BB571" s="10">
        <f ca="1">SUM(INDIRECT(INDIRECT(ADDRESS(ROW(),COLUMN()-1))&amp;":"&amp;INDIRECT(ADDRESS(ROW(),COLUMN()-2))))</f>
        <v>0</v>
      </c>
    </row>
    <row r="572" spans="1:54" x14ac:dyDescent="0.2">
      <c r="A572" s="8" t="s">
        <v>92</v>
      </c>
      <c r="B572" s="8" t="s">
        <v>101</v>
      </c>
      <c r="C572" s="8">
        <v>0</v>
      </c>
      <c r="D572" s="10">
        <v>0</v>
      </c>
      <c r="E572" s="8"/>
      <c r="G572" s="10"/>
      <c r="H572" s="10"/>
      <c r="I572" s="10"/>
      <c r="J572" s="10"/>
      <c r="K572" s="10"/>
      <c r="L572" s="10"/>
      <c r="M572" s="10"/>
      <c r="N572" s="10"/>
      <c r="O572" s="10"/>
      <c r="P572" s="10"/>
      <c r="Q572" s="10"/>
      <c r="R572" s="24"/>
      <c r="S572" s="10"/>
    </row>
    <row r="573" spans="1:54" hidden="1" x14ac:dyDescent="0.2">
      <c r="A573" s="8" t="s">
        <v>92</v>
      </c>
      <c r="B573" s="8" t="s">
        <v>101</v>
      </c>
      <c r="C573" s="8">
        <v>3</v>
      </c>
      <c r="D573" s="9" t="s">
        <v>29</v>
      </c>
      <c r="E573" s="8">
        <v>1</v>
      </c>
      <c r="F573">
        <f>COUNTA(G573:AJ573)</f>
        <v>0</v>
      </c>
      <c r="G573" s="10"/>
      <c r="H573" s="10"/>
      <c r="I573" s="10"/>
      <c r="J573" s="10"/>
      <c r="K573" s="10"/>
      <c r="L573" s="10"/>
      <c r="M573" s="10"/>
      <c r="N573" s="10"/>
      <c r="O573" s="10"/>
      <c r="P573" s="10"/>
      <c r="Q573" s="10"/>
      <c r="R573" s="24"/>
      <c r="S573" s="10"/>
    </row>
    <row r="574" spans="1:54" hidden="1" x14ac:dyDescent="0.2">
      <c r="A574" s="8" t="s">
        <v>92</v>
      </c>
      <c r="B574" s="8" t="s">
        <v>101</v>
      </c>
      <c r="C574" s="8">
        <v>3</v>
      </c>
      <c r="D574" s="9" t="s">
        <v>30</v>
      </c>
      <c r="E574" s="8">
        <v>2</v>
      </c>
      <c r="F574">
        <f>COUNTA(G574:AJ574)</f>
        <v>0</v>
      </c>
      <c r="G574" s="10"/>
      <c r="H574" s="10"/>
      <c r="I574" s="10"/>
      <c r="J574" s="10"/>
      <c r="K574" s="10"/>
      <c r="L574" s="10"/>
      <c r="M574" s="10"/>
      <c r="N574" s="10"/>
      <c r="O574" s="10"/>
      <c r="P574" s="10"/>
      <c r="Q574" s="10"/>
      <c r="R574" s="24"/>
      <c r="S574" s="10"/>
    </row>
    <row r="575" spans="1:54" hidden="1" x14ac:dyDescent="0.2">
      <c r="A575" s="8" t="s">
        <v>92</v>
      </c>
      <c r="B575" s="8" t="s">
        <v>101</v>
      </c>
      <c r="C575" s="8">
        <v>3</v>
      </c>
      <c r="D575" s="9" t="s">
        <v>29</v>
      </c>
      <c r="E575" s="8">
        <v>3</v>
      </c>
      <c r="F575">
        <f>COUNTA(G575:AJ575)</f>
        <v>0</v>
      </c>
      <c r="G575" s="10"/>
      <c r="H575" s="10"/>
      <c r="I575" s="10"/>
      <c r="J575" s="10"/>
      <c r="K575" s="10"/>
      <c r="L575" s="10"/>
      <c r="M575" s="10"/>
      <c r="N575" s="10"/>
      <c r="O575" s="10"/>
      <c r="P575" s="10"/>
      <c r="Q575" s="10"/>
      <c r="R575" s="24"/>
      <c r="S575" s="10"/>
    </row>
    <row r="576" spans="1:54" hidden="1" x14ac:dyDescent="0.2">
      <c r="A576" s="8" t="s">
        <v>92</v>
      </c>
      <c r="B576" s="8" t="s">
        <v>101</v>
      </c>
      <c r="C576" s="8">
        <v>3</v>
      </c>
      <c r="D576" s="9" t="s">
        <v>29</v>
      </c>
      <c r="E576" s="8">
        <v>4</v>
      </c>
      <c r="F576">
        <f>COUNTA(G576:AJ576)</f>
        <v>0</v>
      </c>
      <c r="G576" s="10"/>
      <c r="H576" s="10"/>
      <c r="I576" s="10"/>
      <c r="J576" s="10"/>
      <c r="K576" s="10"/>
      <c r="L576" s="10"/>
      <c r="M576" s="10"/>
      <c r="N576" s="10"/>
      <c r="O576" s="10"/>
      <c r="P576" s="10"/>
      <c r="Q576" s="10"/>
      <c r="R576" s="24"/>
      <c r="S576" s="10"/>
    </row>
    <row r="577" spans="1:54" hidden="1" x14ac:dyDescent="0.2">
      <c r="A577" s="8" t="s">
        <v>92</v>
      </c>
      <c r="B577" s="8" t="s">
        <v>101</v>
      </c>
      <c r="C577" s="8">
        <v>3</v>
      </c>
      <c r="D577" s="9" t="s">
        <v>29</v>
      </c>
      <c r="E577" s="8">
        <v>5</v>
      </c>
      <c r="F577">
        <f>COUNTA(G577:AJ577)</f>
        <v>0</v>
      </c>
      <c r="G577" s="10"/>
      <c r="H577" s="10"/>
      <c r="I577" s="10"/>
      <c r="J577" s="10"/>
      <c r="K577" s="10"/>
      <c r="L577" s="10"/>
      <c r="M577" s="10"/>
      <c r="N577" s="10"/>
      <c r="O577" s="10"/>
      <c r="P577" s="10"/>
      <c r="Q577" s="10"/>
      <c r="R577" s="24"/>
      <c r="S577" s="10"/>
      <c r="AL577" s="10"/>
      <c r="AN577" s="10"/>
      <c r="AO577" s="10"/>
      <c r="AP577" s="10"/>
      <c r="AQ577" s="10"/>
      <c r="AR577" s="10"/>
      <c r="AS577" s="10"/>
      <c r="AT577" s="10"/>
      <c r="AU577" s="10">
        <f ca="1">SUMIF(INDIRECT(INDIRECT(ADDRESS(ROW(),COLUMN()+3))&amp;":"&amp;INDIRECT(ADDRESS(ROW(),COLUMN()+5))),"1",INDIRECT(INDIRECT(ADDRESS(ROW(),COLUMN()+3))&amp;":"&amp;INDIRECT(ADDRESS(ROW(),COLUMN()+5))))</f>
        <v>0</v>
      </c>
      <c r="AV577" s="10">
        <f ca="1">SUMIF(INDIRECT(INDIRECT(ADDRESS(ROW(),COLUMN()+2))&amp;":"&amp;INDIRECT(ADDRESS(ROW(),COLUMN()+4))),2,INDIRECT(INDIRECT(ADDRESS(ROW(),COLUMN()+2))&amp;":"&amp;INDIRECT(ADDRESS(ROW(),COLUMN()+4))))/2</f>
        <v>0</v>
      </c>
      <c r="AW577" s="10">
        <f ca="1">IF(INDIRECT(ADDRESS(ROW(),COLUMN()-2))=0,1, (INDIRECT(ADDRESS(ROW(),COLUMN()-2))-INDIRECT(ADDRESS(ROW()+1,COLUMN()+2)))/INDIRECT(ADDRESS(ROW(),COLUMN()-2)))</f>
        <v>1</v>
      </c>
      <c r="AX577" s="10" t="str">
        <f ca="1">ADDRESS(ROW()+1-INDIRECT(ADDRESS(ROW()+1,COLUMN()-4)),3)</f>
        <v>$C$573</v>
      </c>
      <c r="AY577" s="10"/>
      <c r="AZ577" s="10" t="str">
        <f>ADDRESS(ROW(),3)</f>
        <v>$C$577</v>
      </c>
      <c r="BA577" s="10">
        <f ca="1">IF( INDIRECT(ADDRESS(ROW(),COLUMN()-5))=0,1, (INDIRECT(ADDRESS(ROW(),COLUMN()-5))-INDIRECT(ADDRESS(ROW()+1,COLUMN()+1)))/INDIRECT(ADDRESS(ROW(),COLUMN()-5)))</f>
        <v>1</v>
      </c>
      <c r="BB577" s="10"/>
    </row>
    <row r="578" spans="1:54" x14ac:dyDescent="0.2">
      <c r="A578" s="8"/>
      <c r="B578" s="8"/>
      <c r="C578" s="8"/>
      <c r="E578" s="8"/>
      <c r="G578" s="10"/>
      <c r="H578" s="10"/>
      <c r="I578" s="10"/>
      <c r="J578" s="10"/>
      <c r="K578" s="10"/>
      <c r="L578" s="10"/>
      <c r="M578" s="10"/>
      <c r="N578" s="10"/>
      <c r="O578" s="10"/>
      <c r="P578" s="10"/>
      <c r="Q578" s="10"/>
      <c r="R578" s="24"/>
      <c r="S578" s="10"/>
      <c r="AL578" s="10">
        <f ca="1">1-INDIRECT(ADDRESS(ROW()-1,COLUMN()+11))</f>
        <v>0</v>
      </c>
      <c r="AM578" s="10">
        <f ca="1">1-INDIRECT(ADDRESS(ROW()-1,COLUMN()+14))</f>
        <v>0</v>
      </c>
      <c r="AN578" s="10">
        <f ca="1">INDIRECT(ADDRESS(ROW()-1,COLUMN()+9))</f>
        <v>1</v>
      </c>
      <c r="AO578" s="10">
        <f ca="1">INDIRECT(ADDRESS(ROW()-1,COLUMN()+12))</f>
        <v>1</v>
      </c>
      <c r="AP578" s="10">
        <f ca="1">(1-INDIRECT(ADDRESS(ROW(),COLUMN()-2)))*INDIRECT(ADDRESS(ROW(),COLUMN()+2))</f>
        <v>0</v>
      </c>
      <c r="AQ578" s="10">
        <f ca="1">(1-INDIRECT(ADDRESS(ROW(),COLUMN()-2)))*INDIRECT(ADDRESS(ROW(),COLUMN()+2))</f>
        <v>0</v>
      </c>
      <c r="AR578" s="10">
        <f ca="1">INDIRECT(ADDRESS(INDIRECT(ADDRESS(ROW(),COLUMN()+3))-INDIRECT(ADDRESS(ROW(),COLUMN()+2)),3))</f>
        <v>0</v>
      </c>
      <c r="AS578" s="10">
        <f ca="1">INDIRECT(ADDRESS(INDIRECT(ADDRESS(ROW(),COLUMN()+2))-INDIRECT(ADDRESS(ROW(),COLUMN()+1)),4))</f>
        <v>0</v>
      </c>
      <c r="AT578" s="10">
        <f ca="1">INDIRECT(ADDRESS(ROW()-1,5))</f>
        <v>5</v>
      </c>
      <c r="AU578" s="10">
        <f>ROW()-1</f>
        <v>577</v>
      </c>
      <c r="AV578" s="10">
        <f ca="1">ROW()-INDIRECT(ADDRESS(ROW(),COLUMN()-2))</f>
        <v>573</v>
      </c>
      <c r="AW578" s="10" t="str">
        <f>ADDRESS(ROW()-1,COLUMN()-11)</f>
        <v>$AL$577</v>
      </c>
      <c r="AX578" s="10" t="str">
        <f ca="1">ADDRESS(ROW() -INDIRECT(ADDRESS(ROW(),COLUMN()-4)),COLUMN()-12)</f>
        <v>$AL$573</v>
      </c>
      <c r="AY578" s="10">
        <f ca="1">SUMIF(INDIRECT(INDIRECT(ADDRESS(ROW(),COLUMN()-1))&amp;":"&amp;INDIRECT(ADDRESS(ROW(),COLUMN()-2))),1,INDIRECT(INDIRECT(ADDRESS(ROW(),COLUMN()-1))&amp;":"&amp;INDIRECT(ADDRESS(ROW(),COLUMN()-2))))</f>
        <v>0</v>
      </c>
      <c r="AZ578" s="10" t="str">
        <f>ADDRESS(ROW()-1,COLUMN()-13)</f>
        <v>$AM$577</v>
      </c>
      <c r="BA578" s="10" t="str">
        <f ca="1">ADDRESS(ROW() -INDIRECT(ADDRESS(ROW(),COLUMN()-7)),COLUMN()-14)</f>
        <v>$AM$573</v>
      </c>
      <c r="BB578" s="10">
        <f ca="1">SUM(INDIRECT(INDIRECT(ADDRESS(ROW(),COLUMN()-1))&amp;":"&amp;INDIRECT(ADDRESS(ROW(),COLUMN()-2))))</f>
        <v>0</v>
      </c>
    </row>
    <row r="579" spans="1:54" x14ac:dyDescent="0.2">
      <c r="A579" s="8" t="s">
        <v>92</v>
      </c>
      <c r="B579" s="8" t="s">
        <v>102</v>
      </c>
      <c r="C579" s="8">
        <v>0</v>
      </c>
      <c r="D579" s="10">
        <v>0</v>
      </c>
      <c r="E579" s="8"/>
      <c r="G579" s="10"/>
      <c r="H579" s="10"/>
      <c r="I579" s="10"/>
      <c r="J579" s="10"/>
      <c r="K579" s="10"/>
      <c r="L579" s="10"/>
      <c r="M579" s="10"/>
      <c r="N579" s="10"/>
      <c r="O579" s="10"/>
      <c r="P579" s="10"/>
      <c r="Q579" s="10"/>
      <c r="R579" s="24"/>
      <c r="S579" s="10"/>
    </row>
    <row r="580" spans="1:54" hidden="1" x14ac:dyDescent="0.2">
      <c r="A580" s="8" t="s">
        <v>92</v>
      </c>
      <c r="B580" s="8" t="s">
        <v>102</v>
      </c>
      <c r="C580" s="8">
        <v>3</v>
      </c>
      <c r="D580" s="9" t="s">
        <v>29</v>
      </c>
      <c r="E580" s="8">
        <v>1</v>
      </c>
      <c r="F580">
        <f t="shared" ref="F580:F588" si="81">COUNTA(G580:AJ580)</f>
        <v>1</v>
      </c>
      <c r="G580" s="10"/>
      <c r="H580" s="10"/>
      <c r="I580" s="10"/>
      <c r="J580" s="10"/>
      <c r="K580" s="10"/>
      <c r="L580" s="10"/>
      <c r="M580" s="10"/>
      <c r="N580" s="10" t="s">
        <v>1376</v>
      </c>
      <c r="O580" s="10"/>
      <c r="P580" s="10"/>
      <c r="Q580" s="10"/>
      <c r="R580" s="24"/>
      <c r="S580" s="10"/>
    </row>
    <row r="581" spans="1:54" hidden="1" x14ac:dyDescent="0.2">
      <c r="A581" s="8" t="s">
        <v>92</v>
      </c>
      <c r="B581" s="8" t="s">
        <v>102</v>
      </c>
      <c r="C581" s="8">
        <v>3</v>
      </c>
      <c r="D581" s="9" t="s">
        <v>29</v>
      </c>
      <c r="E581" s="8">
        <v>2</v>
      </c>
      <c r="F581">
        <f t="shared" si="81"/>
        <v>1</v>
      </c>
      <c r="G581" s="10"/>
      <c r="H581" s="10"/>
      <c r="I581" s="10"/>
      <c r="J581" s="10"/>
      <c r="K581" s="10"/>
      <c r="L581" s="10"/>
      <c r="M581" s="10"/>
      <c r="N581" s="10" t="s">
        <v>1376</v>
      </c>
      <c r="O581" s="10"/>
      <c r="P581" s="10"/>
      <c r="Q581" s="10"/>
      <c r="R581" s="24"/>
      <c r="S581" s="10"/>
    </row>
    <row r="582" spans="1:54" hidden="1" x14ac:dyDescent="0.2">
      <c r="A582" s="8" t="s">
        <v>92</v>
      </c>
      <c r="B582" s="8" t="s">
        <v>102</v>
      </c>
      <c r="C582" s="8">
        <v>3</v>
      </c>
      <c r="D582" s="9" t="s">
        <v>30</v>
      </c>
      <c r="E582" s="8">
        <v>3</v>
      </c>
      <c r="F582">
        <f t="shared" si="81"/>
        <v>1</v>
      </c>
      <c r="G582" s="10"/>
      <c r="H582" s="10"/>
      <c r="I582" s="10"/>
      <c r="J582" s="10"/>
      <c r="K582" s="10"/>
      <c r="L582" s="10"/>
      <c r="M582" s="10"/>
      <c r="N582" s="10" t="s">
        <v>1376</v>
      </c>
      <c r="O582" s="10"/>
      <c r="P582" s="10"/>
      <c r="Q582" s="10"/>
      <c r="R582" s="24"/>
      <c r="S582" s="10"/>
    </row>
    <row r="583" spans="1:54" hidden="1" x14ac:dyDescent="0.2">
      <c r="A583" s="8" t="s">
        <v>92</v>
      </c>
      <c r="B583" s="8" t="s">
        <v>102</v>
      </c>
      <c r="C583" s="8">
        <v>3</v>
      </c>
      <c r="D583" s="9" t="s">
        <v>31</v>
      </c>
      <c r="E583" s="8">
        <v>4</v>
      </c>
      <c r="F583">
        <f t="shared" si="81"/>
        <v>1</v>
      </c>
      <c r="G583" s="10"/>
      <c r="H583" s="10"/>
      <c r="I583" s="10"/>
      <c r="J583" s="10"/>
      <c r="K583" s="10"/>
      <c r="L583" s="10"/>
      <c r="M583" s="10"/>
      <c r="N583" s="10" t="s">
        <v>1376</v>
      </c>
      <c r="O583" s="10"/>
      <c r="P583" s="10"/>
      <c r="Q583" s="10"/>
      <c r="R583" s="24"/>
      <c r="S583" s="10"/>
    </row>
    <row r="584" spans="1:54" hidden="1" x14ac:dyDescent="0.2">
      <c r="A584" s="8" t="s">
        <v>92</v>
      </c>
      <c r="B584" s="8" t="s">
        <v>102</v>
      </c>
      <c r="C584" s="8">
        <v>3</v>
      </c>
      <c r="D584" s="9" t="s">
        <v>29</v>
      </c>
      <c r="E584" s="8">
        <v>5</v>
      </c>
      <c r="F584">
        <f t="shared" si="81"/>
        <v>1</v>
      </c>
      <c r="G584" s="10"/>
      <c r="H584" s="10"/>
      <c r="I584" s="10"/>
      <c r="J584" s="10"/>
      <c r="K584" s="10"/>
      <c r="L584" s="10"/>
      <c r="M584" s="10"/>
      <c r="N584" s="10" t="s">
        <v>1376</v>
      </c>
      <c r="O584" s="10"/>
      <c r="P584" s="10"/>
      <c r="Q584" s="10"/>
      <c r="R584" s="24"/>
      <c r="S584" s="10"/>
    </row>
    <row r="585" spans="1:54" hidden="1" x14ac:dyDescent="0.2">
      <c r="A585" s="8" t="s">
        <v>92</v>
      </c>
      <c r="B585" s="8" t="s">
        <v>102</v>
      </c>
      <c r="C585" s="8">
        <v>3</v>
      </c>
      <c r="D585" s="9" t="s">
        <v>31</v>
      </c>
      <c r="E585" s="8">
        <v>6</v>
      </c>
      <c r="F585">
        <f t="shared" si="81"/>
        <v>1</v>
      </c>
      <c r="G585" s="10"/>
      <c r="H585" s="10"/>
      <c r="I585" s="10"/>
      <c r="J585" s="10"/>
      <c r="K585" s="10"/>
      <c r="L585" s="10"/>
      <c r="M585" s="10"/>
      <c r="N585" s="10" t="s">
        <v>1376</v>
      </c>
      <c r="O585" s="10"/>
      <c r="P585" s="10"/>
      <c r="Q585" s="10"/>
      <c r="R585" s="24"/>
      <c r="S585" s="10"/>
    </row>
    <row r="586" spans="1:54" hidden="1" x14ac:dyDescent="0.2">
      <c r="A586" s="8" t="s">
        <v>92</v>
      </c>
      <c r="B586" s="8" t="s">
        <v>102</v>
      </c>
      <c r="C586" s="8">
        <v>3</v>
      </c>
      <c r="D586" s="9" t="s">
        <v>29</v>
      </c>
      <c r="E586" s="8">
        <v>7</v>
      </c>
      <c r="F586">
        <f t="shared" si="81"/>
        <v>1</v>
      </c>
      <c r="G586" s="10"/>
      <c r="H586" s="10"/>
      <c r="I586" s="10"/>
      <c r="J586" s="10"/>
      <c r="K586" s="10"/>
      <c r="L586" s="10"/>
      <c r="M586" s="10"/>
      <c r="N586" s="10" t="s">
        <v>1376</v>
      </c>
      <c r="O586" s="10"/>
      <c r="P586" s="10"/>
      <c r="Q586" s="10"/>
      <c r="R586" s="24"/>
      <c r="S586" s="10"/>
    </row>
    <row r="587" spans="1:54" hidden="1" x14ac:dyDescent="0.2">
      <c r="A587" s="8" t="s">
        <v>92</v>
      </c>
      <c r="B587" s="8" t="s">
        <v>102</v>
      </c>
      <c r="C587" s="8">
        <v>3</v>
      </c>
      <c r="D587" s="9" t="s">
        <v>30</v>
      </c>
      <c r="E587" s="8">
        <v>8</v>
      </c>
      <c r="F587">
        <f t="shared" si="81"/>
        <v>1</v>
      </c>
      <c r="G587" s="10"/>
      <c r="H587" s="10"/>
      <c r="I587" s="10"/>
      <c r="J587" s="10"/>
      <c r="K587" s="10"/>
      <c r="L587" s="10"/>
      <c r="M587" s="10"/>
      <c r="N587" s="10" t="s">
        <v>1376</v>
      </c>
      <c r="O587" s="10"/>
      <c r="P587" s="10"/>
      <c r="Q587" s="10"/>
      <c r="R587" s="24"/>
      <c r="S587" s="10"/>
    </row>
    <row r="588" spans="1:54" hidden="1" x14ac:dyDescent="0.2">
      <c r="A588" s="8" t="s">
        <v>92</v>
      </c>
      <c r="B588" s="8" t="s">
        <v>102</v>
      </c>
      <c r="C588" s="8">
        <v>3</v>
      </c>
      <c r="D588" s="9" t="s">
        <v>29</v>
      </c>
      <c r="E588" s="8">
        <v>9</v>
      </c>
      <c r="F588">
        <f t="shared" si="81"/>
        <v>1</v>
      </c>
      <c r="G588" s="10"/>
      <c r="H588" s="10"/>
      <c r="I588" s="10"/>
      <c r="J588" s="10"/>
      <c r="K588" s="10"/>
      <c r="L588" s="10"/>
      <c r="M588" s="10"/>
      <c r="N588" s="10" t="s">
        <v>1376</v>
      </c>
      <c r="O588" s="10"/>
      <c r="P588" s="10"/>
      <c r="Q588" s="10"/>
      <c r="R588" s="24"/>
      <c r="S588" s="10"/>
      <c r="AL588" s="10"/>
      <c r="AN588" s="10"/>
      <c r="AO588" s="10"/>
      <c r="AP588" s="10"/>
      <c r="AQ588" s="10"/>
      <c r="AR588" s="10"/>
      <c r="AS588" s="10"/>
      <c r="AT588" s="10"/>
      <c r="AU588" s="10">
        <f ca="1">SUMIF(INDIRECT(INDIRECT(ADDRESS(ROW(),COLUMN()+3))&amp;":"&amp;INDIRECT(ADDRESS(ROW(),COLUMN()+5))),"1",INDIRECT(INDIRECT(ADDRESS(ROW(),COLUMN()+3))&amp;":"&amp;INDIRECT(ADDRESS(ROW(),COLUMN()+5))))</f>
        <v>0</v>
      </c>
      <c r="AV588" s="10">
        <f ca="1">SUMIF(INDIRECT(INDIRECT(ADDRESS(ROW(),COLUMN()+2))&amp;":"&amp;INDIRECT(ADDRESS(ROW(),COLUMN()+4))),2,INDIRECT(INDIRECT(ADDRESS(ROW(),COLUMN()+2))&amp;":"&amp;INDIRECT(ADDRESS(ROW(),COLUMN()+4))))/2</f>
        <v>0</v>
      </c>
      <c r="AW588" s="10">
        <f ca="1">IF(INDIRECT(ADDRESS(ROW(),COLUMN()-2))=0,1, (INDIRECT(ADDRESS(ROW(),COLUMN()-2))-INDIRECT(ADDRESS(ROW()+1,COLUMN()+2)))/INDIRECT(ADDRESS(ROW(),COLUMN()-2)))</f>
        <v>1</v>
      </c>
      <c r="AX588" s="10" t="str">
        <f ca="1">ADDRESS(ROW()+1-INDIRECT(ADDRESS(ROW()+1,COLUMN()-4)),3)</f>
        <v>$C$580</v>
      </c>
      <c r="AY588" s="10"/>
      <c r="AZ588" s="10" t="str">
        <f>ADDRESS(ROW(),3)</f>
        <v>$C$588</v>
      </c>
      <c r="BA588" s="10">
        <f ca="1">IF( INDIRECT(ADDRESS(ROW(),COLUMN()-5))=0,1, (INDIRECT(ADDRESS(ROW(),COLUMN()-5))-INDIRECT(ADDRESS(ROW()+1,COLUMN()+1)))/INDIRECT(ADDRESS(ROW(),COLUMN()-5)))</f>
        <v>1</v>
      </c>
      <c r="BB588" s="10"/>
    </row>
    <row r="589" spans="1:54" x14ac:dyDescent="0.2">
      <c r="A589" s="8"/>
      <c r="B589" s="8"/>
      <c r="C589" s="8"/>
      <c r="D589" s="10"/>
      <c r="E589" s="8"/>
      <c r="G589" s="10"/>
      <c r="H589" s="10"/>
      <c r="I589" s="10"/>
      <c r="J589" s="10"/>
      <c r="K589" s="10"/>
      <c r="L589" s="10"/>
      <c r="M589" s="10"/>
      <c r="N589" s="10"/>
      <c r="O589" s="10"/>
      <c r="P589" s="10"/>
      <c r="Q589" s="10"/>
      <c r="R589" s="24"/>
      <c r="S589" s="10"/>
      <c r="AL589" s="10">
        <f ca="1">1-INDIRECT(ADDRESS(ROW()-1,COLUMN()+11))</f>
        <v>0</v>
      </c>
      <c r="AM589" s="10">
        <f ca="1">1-INDIRECT(ADDRESS(ROW()-1,COLUMN()+14))</f>
        <v>0</v>
      </c>
      <c r="AN589" s="10">
        <f ca="1">INDIRECT(ADDRESS(ROW()-1,COLUMN()+9))</f>
        <v>1</v>
      </c>
      <c r="AO589" s="10">
        <f ca="1">INDIRECT(ADDRESS(ROW()-1,COLUMN()+12))</f>
        <v>1</v>
      </c>
      <c r="AP589" s="10">
        <f ca="1">(1-INDIRECT(ADDRESS(ROW(),COLUMN()-2)))*INDIRECT(ADDRESS(ROW(),COLUMN()+2))</f>
        <v>0</v>
      </c>
      <c r="AQ589" s="10">
        <f ca="1">(1-INDIRECT(ADDRESS(ROW(),COLUMN()-2)))*INDIRECT(ADDRESS(ROW(),COLUMN()+2))</f>
        <v>0</v>
      </c>
      <c r="AR589" s="10">
        <f ca="1">INDIRECT(ADDRESS(INDIRECT(ADDRESS(ROW(),COLUMN()+3))-INDIRECT(ADDRESS(ROW(),COLUMN()+2)),3))</f>
        <v>0</v>
      </c>
      <c r="AS589" s="10">
        <f ca="1">INDIRECT(ADDRESS(INDIRECT(ADDRESS(ROW(),COLUMN()+2))-INDIRECT(ADDRESS(ROW(),COLUMN()+1)),4))</f>
        <v>0</v>
      </c>
      <c r="AT589" s="10">
        <f ca="1">INDIRECT(ADDRESS(ROW()-1,5))</f>
        <v>9</v>
      </c>
      <c r="AU589" s="10">
        <f>ROW()-1</f>
        <v>588</v>
      </c>
      <c r="AV589" s="10">
        <f ca="1">ROW()-INDIRECT(ADDRESS(ROW(),COLUMN()-2))</f>
        <v>580</v>
      </c>
      <c r="AW589" s="10" t="str">
        <f>ADDRESS(ROW()-1,COLUMN()-11)</f>
        <v>$AL$588</v>
      </c>
      <c r="AX589" s="10" t="str">
        <f ca="1">ADDRESS(ROW() -INDIRECT(ADDRESS(ROW(),COLUMN()-4)),COLUMN()-12)</f>
        <v>$AL$580</v>
      </c>
      <c r="AY589" s="10">
        <f ca="1">SUMIF(INDIRECT(INDIRECT(ADDRESS(ROW(),COLUMN()-1))&amp;":"&amp;INDIRECT(ADDRESS(ROW(),COLUMN()-2))),1,INDIRECT(INDIRECT(ADDRESS(ROW(),COLUMN()-1))&amp;":"&amp;INDIRECT(ADDRESS(ROW(),COLUMN()-2))))</f>
        <v>0</v>
      </c>
      <c r="AZ589" s="10" t="str">
        <f>ADDRESS(ROW()-1,COLUMN()-13)</f>
        <v>$AM$588</v>
      </c>
      <c r="BA589" s="10" t="str">
        <f ca="1">ADDRESS(ROW() -INDIRECT(ADDRESS(ROW(),COLUMN()-7)),COLUMN()-14)</f>
        <v>$AM$580</v>
      </c>
      <c r="BB589" s="10">
        <f ca="1">SUM(INDIRECT(INDIRECT(ADDRESS(ROW(),COLUMN()-1))&amp;":"&amp;INDIRECT(ADDRESS(ROW(),COLUMN()-2))))</f>
        <v>0</v>
      </c>
    </row>
    <row r="590" spans="1:54" ht="12" customHeight="1" x14ac:dyDescent="0.2">
      <c r="A590" s="8" t="s">
        <v>92</v>
      </c>
      <c r="B590" s="8" t="s">
        <v>103</v>
      </c>
      <c r="C590" s="8">
        <v>0</v>
      </c>
      <c r="D590" s="10">
        <v>0</v>
      </c>
      <c r="E590" s="8"/>
      <c r="G590" s="10"/>
      <c r="H590" s="10"/>
      <c r="I590" s="10"/>
      <c r="J590" s="10"/>
      <c r="K590" s="10"/>
      <c r="L590" s="10"/>
      <c r="M590" s="10"/>
      <c r="N590" s="10"/>
      <c r="O590" s="10"/>
      <c r="P590" s="10"/>
      <c r="Q590" s="10"/>
      <c r="R590" s="24"/>
      <c r="S590" s="10"/>
    </row>
    <row r="591" spans="1:54" hidden="1" x14ac:dyDescent="0.2">
      <c r="A591" s="8" t="s">
        <v>92</v>
      </c>
      <c r="B591" s="8" t="s">
        <v>103</v>
      </c>
      <c r="C591" s="8">
        <v>3</v>
      </c>
      <c r="D591" s="9" t="s">
        <v>30</v>
      </c>
      <c r="E591" s="8">
        <v>1</v>
      </c>
      <c r="F591">
        <f t="shared" ref="F591:F598" si="82">COUNTA(G591:AJ591)</f>
        <v>0</v>
      </c>
      <c r="G591" s="10"/>
      <c r="H591" s="10"/>
      <c r="I591" s="10"/>
      <c r="J591" s="10"/>
      <c r="K591" s="10"/>
      <c r="L591" s="10"/>
      <c r="M591" s="10"/>
      <c r="N591" s="10"/>
      <c r="O591" s="10"/>
      <c r="P591" s="10"/>
      <c r="Q591" s="10"/>
      <c r="R591" s="24"/>
      <c r="S591" s="10"/>
    </row>
    <row r="592" spans="1:54" hidden="1" x14ac:dyDescent="0.2">
      <c r="A592" s="8" t="s">
        <v>92</v>
      </c>
      <c r="B592" s="8" t="s">
        <v>103</v>
      </c>
      <c r="C592" s="8">
        <v>3</v>
      </c>
      <c r="D592" s="9" t="s">
        <v>29</v>
      </c>
      <c r="E592" s="8">
        <v>2</v>
      </c>
      <c r="F592">
        <f t="shared" si="82"/>
        <v>0</v>
      </c>
      <c r="G592" s="10"/>
      <c r="H592" s="10"/>
      <c r="I592" s="10"/>
      <c r="J592" s="10"/>
      <c r="K592" s="10"/>
      <c r="L592" s="10"/>
      <c r="M592" s="10"/>
      <c r="N592" s="10"/>
      <c r="O592" s="10"/>
      <c r="P592" s="10"/>
      <c r="Q592" s="10"/>
      <c r="R592" s="24"/>
      <c r="S592" s="10"/>
    </row>
    <row r="593" spans="1:54" hidden="1" x14ac:dyDescent="0.2">
      <c r="A593" s="8" t="s">
        <v>92</v>
      </c>
      <c r="B593" s="8" t="s">
        <v>103</v>
      </c>
      <c r="C593" s="8">
        <v>3</v>
      </c>
      <c r="D593" s="9" t="s">
        <v>30</v>
      </c>
      <c r="E593" s="8">
        <v>3</v>
      </c>
      <c r="F593">
        <f t="shared" si="82"/>
        <v>0</v>
      </c>
      <c r="G593" s="10"/>
      <c r="H593" s="10"/>
      <c r="I593" s="10"/>
      <c r="J593" s="10"/>
      <c r="K593" s="10"/>
      <c r="L593" s="10"/>
      <c r="M593" s="10"/>
      <c r="N593" s="10"/>
      <c r="O593" s="10"/>
      <c r="P593" s="10"/>
      <c r="Q593" s="10"/>
      <c r="R593" s="24"/>
      <c r="S593" s="10"/>
    </row>
    <row r="594" spans="1:54" hidden="1" x14ac:dyDescent="0.2">
      <c r="A594" s="8" t="s">
        <v>92</v>
      </c>
      <c r="B594" s="8" t="s">
        <v>103</v>
      </c>
      <c r="C594" s="8">
        <v>3</v>
      </c>
      <c r="D594" s="9" t="s">
        <v>29</v>
      </c>
      <c r="E594" s="8">
        <v>4</v>
      </c>
      <c r="F594">
        <f t="shared" si="82"/>
        <v>0</v>
      </c>
      <c r="G594" s="10"/>
      <c r="H594" s="10"/>
      <c r="I594" s="10"/>
      <c r="J594" s="10"/>
      <c r="K594" s="10"/>
      <c r="L594" s="10"/>
      <c r="M594" s="10"/>
      <c r="N594" s="10"/>
      <c r="O594" s="10"/>
      <c r="P594" s="10"/>
      <c r="Q594" s="10"/>
      <c r="R594" s="10"/>
      <c r="S594" s="10"/>
    </row>
    <row r="595" spans="1:54" hidden="1" x14ac:dyDescent="0.2">
      <c r="A595" s="8" t="s">
        <v>92</v>
      </c>
      <c r="B595" s="8" t="s">
        <v>103</v>
      </c>
      <c r="C595" s="8">
        <v>3</v>
      </c>
      <c r="D595" s="9" t="s">
        <v>30</v>
      </c>
      <c r="E595" s="8">
        <v>5</v>
      </c>
      <c r="F595">
        <f t="shared" si="82"/>
        <v>0</v>
      </c>
      <c r="G595" s="10"/>
      <c r="H595" s="10"/>
      <c r="I595" s="10"/>
      <c r="J595" s="10"/>
      <c r="K595" s="10"/>
      <c r="L595" s="10"/>
      <c r="M595" s="10"/>
      <c r="N595" s="10"/>
      <c r="O595" s="10"/>
      <c r="P595" s="10"/>
      <c r="Q595" s="10"/>
      <c r="R595" s="10"/>
      <c r="S595" s="10"/>
    </row>
    <row r="596" spans="1:54" hidden="1" x14ac:dyDescent="0.2">
      <c r="A596" s="8" t="s">
        <v>92</v>
      </c>
      <c r="B596" s="8" t="s">
        <v>103</v>
      </c>
      <c r="C596" s="8">
        <v>3</v>
      </c>
      <c r="D596" s="9" t="s">
        <v>30</v>
      </c>
      <c r="E596" s="8">
        <v>6</v>
      </c>
      <c r="F596">
        <f t="shared" si="82"/>
        <v>0</v>
      </c>
      <c r="G596" s="10"/>
      <c r="H596" s="10"/>
      <c r="I596" s="10"/>
      <c r="J596" s="10"/>
      <c r="K596" s="10"/>
      <c r="L596" s="10"/>
      <c r="M596" s="10"/>
      <c r="N596" s="10"/>
      <c r="O596" s="10"/>
      <c r="P596" s="10"/>
      <c r="Q596" s="10"/>
      <c r="R596" s="10"/>
      <c r="S596" s="10"/>
    </row>
    <row r="597" spans="1:54" hidden="1" x14ac:dyDescent="0.2">
      <c r="A597" s="8" t="s">
        <v>92</v>
      </c>
      <c r="B597" s="8" t="s">
        <v>103</v>
      </c>
      <c r="C597" s="8">
        <v>3</v>
      </c>
      <c r="D597" s="9" t="s">
        <v>29</v>
      </c>
      <c r="E597" s="8">
        <v>7</v>
      </c>
      <c r="F597">
        <f t="shared" si="82"/>
        <v>0</v>
      </c>
      <c r="G597" s="10"/>
      <c r="H597" s="10"/>
      <c r="I597" s="10"/>
      <c r="J597" s="10"/>
      <c r="K597" s="10"/>
      <c r="L597" s="10"/>
      <c r="M597" s="10"/>
      <c r="N597" s="10"/>
      <c r="O597" s="10"/>
      <c r="P597" s="10"/>
      <c r="Q597" s="10"/>
      <c r="R597" s="10"/>
      <c r="S597" s="10"/>
    </row>
    <row r="598" spans="1:54" hidden="1" x14ac:dyDescent="0.2">
      <c r="A598" s="8" t="s">
        <v>92</v>
      </c>
      <c r="B598" s="8" t="s">
        <v>103</v>
      </c>
      <c r="C598" s="8">
        <v>3</v>
      </c>
      <c r="D598" s="9" t="s">
        <v>29</v>
      </c>
      <c r="E598" s="8">
        <v>8</v>
      </c>
      <c r="F598">
        <f t="shared" si="82"/>
        <v>0</v>
      </c>
      <c r="G598" s="10"/>
      <c r="H598" s="10"/>
      <c r="I598" s="10"/>
      <c r="J598" s="10"/>
      <c r="K598" s="10"/>
      <c r="L598" s="10"/>
      <c r="M598" s="10"/>
      <c r="N598" s="10"/>
      <c r="O598" s="10"/>
      <c r="P598" s="10"/>
      <c r="Q598" s="10"/>
      <c r="R598" s="10"/>
      <c r="S598" s="10"/>
      <c r="AL598" s="10"/>
      <c r="AN598" s="10"/>
      <c r="AO598" s="10"/>
      <c r="AP598" s="10"/>
      <c r="AQ598" s="10"/>
      <c r="AR598" s="10"/>
      <c r="AS598" s="10"/>
      <c r="AT598" s="10"/>
      <c r="AU598" s="10">
        <f ca="1">SUMIF(INDIRECT(INDIRECT(ADDRESS(ROW(),COLUMN()+3))&amp;":"&amp;INDIRECT(ADDRESS(ROW(),COLUMN()+5))),"1",INDIRECT(INDIRECT(ADDRESS(ROW(),COLUMN()+3))&amp;":"&amp;INDIRECT(ADDRESS(ROW(),COLUMN()+5))))</f>
        <v>0</v>
      </c>
      <c r="AV598" s="10">
        <f ca="1">SUMIF(INDIRECT(INDIRECT(ADDRESS(ROW(),COLUMN()+2))&amp;":"&amp;INDIRECT(ADDRESS(ROW(),COLUMN()+4))),2,INDIRECT(INDIRECT(ADDRESS(ROW(),COLUMN()+2))&amp;":"&amp;INDIRECT(ADDRESS(ROW(),COLUMN()+4))))/2</f>
        <v>0</v>
      </c>
      <c r="AW598" s="10">
        <f ca="1">IF(INDIRECT(ADDRESS(ROW(),COLUMN()-2))=0,1, (INDIRECT(ADDRESS(ROW(),COLUMN()-2))-INDIRECT(ADDRESS(ROW()+1,COLUMN()+2)))/INDIRECT(ADDRESS(ROW(),COLUMN()-2)))</f>
        <v>1</v>
      </c>
      <c r="AX598" s="10" t="str">
        <f ca="1">ADDRESS(ROW()+1-INDIRECT(ADDRESS(ROW()+1,COLUMN()-4)),3)</f>
        <v>$C$591</v>
      </c>
      <c r="AY598" s="10"/>
      <c r="AZ598" s="10" t="str">
        <f>ADDRESS(ROW(),3)</f>
        <v>$C$598</v>
      </c>
      <c r="BA598" s="10">
        <f ca="1">IF( INDIRECT(ADDRESS(ROW(),COLUMN()-5))=0,1, (INDIRECT(ADDRESS(ROW(),COLUMN()-5))-INDIRECT(ADDRESS(ROW()+1,COLUMN()+1)))/INDIRECT(ADDRESS(ROW(),COLUMN()-5)))</f>
        <v>1</v>
      </c>
      <c r="BB598" s="10"/>
    </row>
    <row r="599" spans="1:54" x14ac:dyDescent="0.2">
      <c r="A599" s="8"/>
      <c r="B599" s="8"/>
      <c r="C599" s="8"/>
      <c r="D599" s="10"/>
      <c r="E599" s="8"/>
      <c r="G599" s="10"/>
      <c r="H599" s="10"/>
      <c r="I599" s="10"/>
      <c r="J599" s="10"/>
      <c r="K599" s="10"/>
      <c r="L599" s="10"/>
      <c r="M599" s="10"/>
      <c r="N599" s="10"/>
      <c r="O599" s="10"/>
      <c r="P599" s="10"/>
      <c r="Q599" s="10"/>
      <c r="R599" s="10"/>
      <c r="S599" s="10"/>
      <c r="AL599" s="10">
        <f ca="1">1-INDIRECT(ADDRESS(ROW()-1,COLUMN()+11))</f>
        <v>0</v>
      </c>
      <c r="AM599" s="10">
        <f ca="1">1-INDIRECT(ADDRESS(ROW()-1,COLUMN()+14))</f>
        <v>0</v>
      </c>
      <c r="AN599" s="10">
        <f ca="1">INDIRECT(ADDRESS(ROW()-1,COLUMN()+9))</f>
        <v>1</v>
      </c>
      <c r="AO599" s="10">
        <f ca="1">INDIRECT(ADDRESS(ROW()-1,COLUMN()+12))</f>
        <v>1</v>
      </c>
      <c r="AP599" s="10">
        <f ca="1">(1-INDIRECT(ADDRESS(ROW(),COLUMN()-2)))*INDIRECT(ADDRESS(ROW(),COLUMN()+2))</f>
        <v>0</v>
      </c>
      <c r="AQ599" s="10">
        <f ca="1">(1-INDIRECT(ADDRESS(ROW(),COLUMN()-2)))*INDIRECT(ADDRESS(ROW(),COLUMN()+2))</f>
        <v>0</v>
      </c>
      <c r="AR599" s="10">
        <f ca="1">INDIRECT(ADDRESS(INDIRECT(ADDRESS(ROW(),COLUMN()+3))-INDIRECT(ADDRESS(ROW(),COLUMN()+2)),3))</f>
        <v>0</v>
      </c>
      <c r="AS599" s="10">
        <f ca="1">INDIRECT(ADDRESS(INDIRECT(ADDRESS(ROW(),COLUMN()+2))-INDIRECT(ADDRESS(ROW(),COLUMN()+1)),4))</f>
        <v>0</v>
      </c>
      <c r="AT599" s="10">
        <f ca="1">INDIRECT(ADDRESS(ROW()-1,5))</f>
        <v>8</v>
      </c>
      <c r="AU599" s="10">
        <f>ROW()-1</f>
        <v>598</v>
      </c>
      <c r="AV599" s="10">
        <f ca="1">ROW()-INDIRECT(ADDRESS(ROW(),COLUMN()-2))</f>
        <v>591</v>
      </c>
      <c r="AW599" s="10" t="str">
        <f>ADDRESS(ROW()-1,COLUMN()-11)</f>
        <v>$AL$598</v>
      </c>
      <c r="AX599" s="10" t="str">
        <f ca="1">ADDRESS(ROW() -INDIRECT(ADDRESS(ROW(),COLUMN()-4)),COLUMN()-12)</f>
        <v>$AL$591</v>
      </c>
      <c r="AY599" s="10">
        <f ca="1">SUMIF(INDIRECT(INDIRECT(ADDRESS(ROW(),COLUMN()-1))&amp;":"&amp;INDIRECT(ADDRESS(ROW(),COLUMN()-2))),1,INDIRECT(INDIRECT(ADDRESS(ROW(),COLUMN()-1))&amp;":"&amp;INDIRECT(ADDRESS(ROW(),COLUMN()-2))))</f>
        <v>0</v>
      </c>
      <c r="AZ599" s="10" t="str">
        <f>ADDRESS(ROW()-1,COLUMN()-13)</f>
        <v>$AM$598</v>
      </c>
      <c r="BA599" s="10" t="str">
        <f ca="1">ADDRESS(ROW() -INDIRECT(ADDRESS(ROW(),COLUMN()-7)),COLUMN()-14)</f>
        <v>$AM$591</v>
      </c>
      <c r="BB599" s="10">
        <f ca="1">SUM(INDIRECT(INDIRECT(ADDRESS(ROW(),COLUMN()-1))&amp;":"&amp;INDIRECT(ADDRESS(ROW(),COLUMN()-2))))</f>
        <v>0</v>
      </c>
    </row>
    <row r="600" spans="1:54" x14ac:dyDescent="0.2">
      <c r="A600" s="8" t="s">
        <v>92</v>
      </c>
      <c r="B600" s="8" t="s">
        <v>104</v>
      </c>
      <c r="C600" s="8">
        <v>0</v>
      </c>
      <c r="D600" s="10">
        <v>0</v>
      </c>
      <c r="E600" s="8"/>
      <c r="G600" s="10"/>
      <c r="H600" s="10"/>
      <c r="I600" s="10"/>
      <c r="J600" s="10"/>
      <c r="K600" s="10"/>
      <c r="L600" s="10"/>
      <c r="M600" s="10"/>
      <c r="N600" s="10"/>
      <c r="O600" s="10"/>
      <c r="P600" s="10"/>
      <c r="Q600" s="10"/>
      <c r="R600" s="10"/>
      <c r="S600" s="10"/>
    </row>
    <row r="601" spans="1:54" hidden="1" x14ac:dyDescent="0.2">
      <c r="A601" s="8" t="s">
        <v>92</v>
      </c>
      <c r="B601" s="8" t="s">
        <v>104</v>
      </c>
      <c r="C601" s="8">
        <v>3</v>
      </c>
      <c r="D601" s="9" t="s">
        <v>29</v>
      </c>
      <c r="E601" s="8">
        <v>1</v>
      </c>
      <c r="F601">
        <f>COUNTA(G601:AJ601)</f>
        <v>0</v>
      </c>
      <c r="G601" s="10"/>
      <c r="H601" s="10"/>
      <c r="I601" s="10"/>
      <c r="J601" s="10"/>
      <c r="K601" s="10"/>
      <c r="L601" s="10"/>
      <c r="M601" s="10"/>
      <c r="N601" s="10"/>
      <c r="O601" s="10"/>
      <c r="P601" s="10"/>
      <c r="Q601" s="10"/>
      <c r="R601" s="10"/>
      <c r="S601" s="10"/>
    </row>
    <row r="602" spans="1:54" hidden="1" x14ac:dyDescent="0.2">
      <c r="A602" s="8" t="s">
        <v>92</v>
      </c>
      <c r="B602" s="8" t="s">
        <v>104</v>
      </c>
      <c r="C602" s="8">
        <v>3</v>
      </c>
      <c r="D602" s="9" t="s">
        <v>29</v>
      </c>
      <c r="E602" s="8">
        <v>2</v>
      </c>
      <c r="F602">
        <f>COUNTA(G602:AJ602)</f>
        <v>0</v>
      </c>
      <c r="G602" s="10"/>
      <c r="H602" s="10"/>
      <c r="I602" s="10"/>
      <c r="J602" s="10"/>
      <c r="K602" s="10"/>
      <c r="L602" s="10"/>
      <c r="M602" s="10"/>
      <c r="N602" s="10"/>
      <c r="O602" s="10"/>
      <c r="P602" s="10"/>
      <c r="Q602" s="10"/>
      <c r="R602" s="10"/>
      <c r="S602" s="10"/>
    </row>
    <row r="603" spans="1:54" hidden="1" x14ac:dyDescent="0.2">
      <c r="A603" s="8" t="s">
        <v>92</v>
      </c>
      <c r="B603" s="8" t="s">
        <v>104</v>
      </c>
      <c r="C603" s="8">
        <v>3</v>
      </c>
      <c r="D603" s="9" t="s">
        <v>30</v>
      </c>
      <c r="E603" s="8">
        <v>3</v>
      </c>
      <c r="F603">
        <f>COUNTA(G603:AJ603)</f>
        <v>0</v>
      </c>
      <c r="G603" s="10"/>
      <c r="H603" s="10"/>
      <c r="I603" s="10"/>
      <c r="J603" s="10"/>
      <c r="K603" s="10"/>
      <c r="L603" s="10"/>
      <c r="M603" s="10"/>
      <c r="N603" s="10"/>
      <c r="O603" s="10"/>
      <c r="P603" s="10"/>
      <c r="Q603" s="10"/>
      <c r="R603" s="10"/>
      <c r="S603" s="10"/>
    </row>
    <row r="604" spans="1:54" hidden="1" x14ac:dyDescent="0.2">
      <c r="A604" s="8" t="s">
        <v>92</v>
      </c>
      <c r="B604" s="8" t="s">
        <v>104</v>
      </c>
      <c r="C604" s="8">
        <v>3</v>
      </c>
      <c r="D604" s="9" t="s">
        <v>31</v>
      </c>
      <c r="E604" s="8">
        <v>4</v>
      </c>
      <c r="F604">
        <f>COUNTA(G604:AJ604)</f>
        <v>0</v>
      </c>
      <c r="G604" s="10"/>
      <c r="H604" s="10"/>
      <c r="I604" s="10"/>
      <c r="J604" s="10"/>
      <c r="K604" s="10"/>
      <c r="L604" s="10"/>
      <c r="M604" s="10"/>
      <c r="N604" s="10"/>
      <c r="O604" s="10"/>
      <c r="P604" s="10"/>
      <c r="Q604" s="10"/>
      <c r="R604" s="10"/>
      <c r="S604" s="10"/>
    </row>
    <row r="605" spans="1:54" hidden="1" x14ac:dyDescent="0.2">
      <c r="A605" s="8" t="s">
        <v>92</v>
      </c>
      <c r="B605" s="8" t="s">
        <v>104</v>
      </c>
      <c r="C605" s="8">
        <v>3</v>
      </c>
      <c r="D605" s="9" t="s">
        <v>29</v>
      </c>
      <c r="E605" s="8">
        <v>5</v>
      </c>
      <c r="F605">
        <f>COUNTA(G605:AJ605)</f>
        <v>0</v>
      </c>
      <c r="G605" s="10"/>
      <c r="H605" s="10"/>
      <c r="I605" s="10"/>
      <c r="J605" s="10"/>
      <c r="K605" s="10"/>
      <c r="L605" s="10"/>
      <c r="M605" s="10"/>
      <c r="N605" s="10"/>
      <c r="O605" s="10"/>
      <c r="P605" s="10"/>
      <c r="Q605" s="10"/>
      <c r="R605" s="10"/>
      <c r="S605" s="10"/>
      <c r="AL605" s="10"/>
      <c r="AN605" s="10"/>
      <c r="AO605" s="10"/>
      <c r="AP605" s="10"/>
      <c r="AQ605" s="10"/>
      <c r="AR605" s="10"/>
      <c r="AS605" s="10"/>
      <c r="AT605" s="10"/>
      <c r="AU605" s="10">
        <f ca="1">SUMIF(INDIRECT(INDIRECT(ADDRESS(ROW(),COLUMN()+3))&amp;":"&amp;INDIRECT(ADDRESS(ROW(),COLUMN()+5))),"1",INDIRECT(INDIRECT(ADDRESS(ROW(),COLUMN()+3))&amp;":"&amp;INDIRECT(ADDRESS(ROW(),COLUMN()+5))))</f>
        <v>0</v>
      </c>
      <c r="AV605" s="10">
        <f ca="1">SUMIF(INDIRECT(INDIRECT(ADDRESS(ROW(),COLUMN()+2))&amp;":"&amp;INDIRECT(ADDRESS(ROW(),COLUMN()+4))),2,INDIRECT(INDIRECT(ADDRESS(ROW(),COLUMN()+2))&amp;":"&amp;INDIRECT(ADDRESS(ROW(),COLUMN()+4))))/2</f>
        <v>0</v>
      </c>
      <c r="AW605" s="10">
        <f ca="1">IF(INDIRECT(ADDRESS(ROW(),COLUMN()-2))=0,1, (INDIRECT(ADDRESS(ROW(),COLUMN()-2))-INDIRECT(ADDRESS(ROW()+1,COLUMN()+2)))/INDIRECT(ADDRESS(ROW(),COLUMN()-2)))</f>
        <v>1</v>
      </c>
      <c r="AX605" s="10" t="str">
        <f ca="1">ADDRESS(ROW()+1-INDIRECT(ADDRESS(ROW()+1,COLUMN()-4)),3)</f>
        <v>$C$601</v>
      </c>
      <c r="AY605" s="10"/>
      <c r="AZ605" s="10" t="str">
        <f>ADDRESS(ROW(),3)</f>
        <v>$C$605</v>
      </c>
      <c r="BA605" s="10">
        <f ca="1">IF( INDIRECT(ADDRESS(ROW(),COLUMN()-5))=0,1, (INDIRECT(ADDRESS(ROW(),COLUMN()-5))-INDIRECT(ADDRESS(ROW()+1,COLUMN()+1)))/INDIRECT(ADDRESS(ROW(),COLUMN()-5)))</f>
        <v>1</v>
      </c>
      <c r="BB605" s="10"/>
    </row>
    <row r="606" spans="1:54" x14ac:dyDescent="0.2">
      <c r="A606" s="8"/>
      <c r="B606" s="8"/>
      <c r="C606" s="8"/>
      <c r="D606" s="8"/>
      <c r="E606" s="8"/>
      <c r="G606" s="10"/>
      <c r="H606" s="10"/>
      <c r="I606" s="10"/>
      <c r="J606" s="10"/>
      <c r="K606" s="10"/>
      <c r="L606" s="10"/>
      <c r="M606" s="10"/>
      <c r="N606" s="10"/>
      <c r="O606" s="10"/>
      <c r="P606" s="10"/>
      <c r="Q606" s="10"/>
      <c r="R606" s="10"/>
      <c r="S606" s="10"/>
      <c r="AL606" s="10">
        <f ca="1">1-INDIRECT(ADDRESS(ROW()-1,COLUMN()+11))</f>
        <v>0</v>
      </c>
      <c r="AM606" s="10">
        <f ca="1">1-INDIRECT(ADDRESS(ROW()-1,COLUMN()+14))</f>
        <v>0</v>
      </c>
      <c r="AN606" s="10">
        <f ca="1">INDIRECT(ADDRESS(ROW()-1,COLUMN()+9))</f>
        <v>1</v>
      </c>
      <c r="AO606" s="10">
        <f ca="1">INDIRECT(ADDRESS(ROW()-1,COLUMN()+12))</f>
        <v>1</v>
      </c>
      <c r="AP606" s="10">
        <f ca="1">(1-INDIRECT(ADDRESS(ROW(),COLUMN()-2)))*INDIRECT(ADDRESS(ROW(),COLUMN()+2))</f>
        <v>0</v>
      </c>
      <c r="AQ606" s="10">
        <f ca="1">(1-INDIRECT(ADDRESS(ROW(),COLUMN()-2)))*INDIRECT(ADDRESS(ROW(),COLUMN()+2))</f>
        <v>0</v>
      </c>
      <c r="AR606" s="10">
        <f ca="1">INDIRECT(ADDRESS(INDIRECT(ADDRESS(ROW(),COLUMN()+3))-INDIRECT(ADDRESS(ROW(),COLUMN()+2)),3))</f>
        <v>0</v>
      </c>
      <c r="AS606" s="10">
        <f ca="1">INDIRECT(ADDRESS(INDIRECT(ADDRESS(ROW(),COLUMN()+2))-INDIRECT(ADDRESS(ROW(),COLUMN()+1)),4))</f>
        <v>0</v>
      </c>
      <c r="AT606" s="10">
        <f ca="1">INDIRECT(ADDRESS(ROW()-1,5))</f>
        <v>5</v>
      </c>
      <c r="AU606" s="10">
        <f>ROW()-1</f>
        <v>605</v>
      </c>
      <c r="AV606" s="10">
        <f ca="1">ROW()-INDIRECT(ADDRESS(ROW(),COLUMN()-2))</f>
        <v>601</v>
      </c>
      <c r="AW606" s="10" t="str">
        <f>ADDRESS(ROW()-1,COLUMN()-11)</f>
        <v>$AL$605</v>
      </c>
      <c r="AX606" s="10" t="str">
        <f ca="1">ADDRESS(ROW() -INDIRECT(ADDRESS(ROW(),COLUMN()-4)),COLUMN()-12)</f>
        <v>$AL$601</v>
      </c>
      <c r="AY606" s="10">
        <f ca="1">SUMIF(INDIRECT(INDIRECT(ADDRESS(ROW(),COLUMN()-1))&amp;":"&amp;INDIRECT(ADDRESS(ROW(),COLUMN()-2))),1,INDIRECT(INDIRECT(ADDRESS(ROW(),COLUMN()-1))&amp;":"&amp;INDIRECT(ADDRESS(ROW(),COLUMN()-2))))</f>
        <v>0</v>
      </c>
      <c r="AZ606" s="10" t="str">
        <f>ADDRESS(ROW()-1,COLUMN()-13)</f>
        <v>$AM$605</v>
      </c>
      <c r="BA606" s="10" t="str">
        <f ca="1">ADDRESS(ROW() -INDIRECT(ADDRESS(ROW(),COLUMN()-7)),COLUMN()-14)</f>
        <v>$AM$601</v>
      </c>
      <c r="BB606" s="10">
        <f ca="1">SUM(INDIRECT(INDIRECT(ADDRESS(ROW(),COLUMN()-1))&amp;":"&amp;INDIRECT(ADDRESS(ROW(),COLUMN()-2))))</f>
        <v>0</v>
      </c>
    </row>
    <row r="607" spans="1:54" x14ac:dyDescent="0.2">
      <c r="A607" s="8" t="s">
        <v>92</v>
      </c>
      <c r="B607" s="8" t="s">
        <v>105</v>
      </c>
      <c r="C607" s="8">
        <v>0</v>
      </c>
      <c r="D607" s="8">
        <v>0</v>
      </c>
      <c r="E607" s="8"/>
      <c r="G607" s="10"/>
      <c r="H607" s="10"/>
      <c r="I607" s="10"/>
      <c r="J607" s="10"/>
      <c r="K607" s="10"/>
      <c r="L607" s="10"/>
      <c r="M607" s="10"/>
      <c r="N607" s="10"/>
      <c r="O607" s="10"/>
      <c r="P607" s="10"/>
      <c r="Q607" s="10"/>
      <c r="R607" s="10"/>
      <c r="S607" s="10"/>
    </row>
    <row r="608" spans="1:54" hidden="1" x14ac:dyDescent="0.2">
      <c r="A608" s="8" t="s">
        <v>92</v>
      </c>
      <c r="B608" s="8" t="s">
        <v>105</v>
      </c>
      <c r="C608" s="8">
        <v>3</v>
      </c>
      <c r="D608" s="9" t="s">
        <v>29</v>
      </c>
      <c r="E608" s="8">
        <v>1</v>
      </c>
      <c r="F608">
        <f t="shared" ref="F608:F613" si="83">COUNTA(G608:AJ608)</f>
        <v>0</v>
      </c>
      <c r="G608" s="10"/>
      <c r="H608" s="10"/>
      <c r="I608" s="10"/>
      <c r="J608" s="10"/>
      <c r="K608" s="10"/>
      <c r="L608" s="10"/>
      <c r="M608" s="10"/>
      <c r="N608" s="10"/>
      <c r="O608" s="10"/>
      <c r="P608" s="10"/>
      <c r="Q608" s="10"/>
      <c r="R608" s="10"/>
      <c r="S608" s="10"/>
    </row>
    <row r="609" spans="1:54" hidden="1" x14ac:dyDescent="0.2">
      <c r="A609" s="8" t="s">
        <v>92</v>
      </c>
      <c r="B609" s="8" t="s">
        <v>105</v>
      </c>
      <c r="C609" s="8">
        <v>3</v>
      </c>
      <c r="D609" s="9" t="s">
        <v>31</v>
      </c>
      <c r="E609" s="8">
        <v>2</v>
      </c>
      <c r="F609">
        <f t="shared" si="83"/>
        <v>0</v>
      </c>
      <c r="G609" s="10"/>
      <c r="H609" s="10"/>
      <c r="I609" s="10"/>
      <c r="J609" s="10"/>
      <c r="K609" s="10"/>
      <c r="L609" s="10"/>
      <c r="M609" s="10"/>
      <c r="N609" s="10"/>
      <c r="O609" s="10"/>
      <c r="P609" s="10"/>
      <c r="Q609" s="10"/>
      <c r="R609" s="10"/>
      <c r="S609" s="10"/>
    </row>
    <row r="610" spans="1:54" hidden="1" x14ac:dyDescent="0.2">
      <c r="A610" s="8" t="s">
        <v>92</v>
      </c>
      <c r="B610" s="8" t="s">
        <v>105</v>
      </c>
      <c r="C610" s="8">
        <v>3</v>
      </c>
      <c r="D610" s="9" t="s">
        <v>30</v>
      </c>
      <c r="E610" s="8">
        <v>3</v>
      </c>
      <c r="F610">
        <f t="shared" si="83"/>
        <v>0</v>
      </c>
      <c r="G610" s="10"/>
      <c r="H610" s="10"/>
      <c r="I610" s="10"/>
      <c r="J610" s="10"/>
      <c r="K610" s="10"/>
      <c r="L610" s="10"/>
      <c r="M610" s="10"/>
      <c r="N610" s="10"/>
      <c r="O610" s="10"/>
      <c r="P610" s="10"/>
      <c r="Q610" s="10"/>
      <c r="R610" s="24"/>
      <c r="S610" s="10"/>
    </row>
    <row r="611" spans="1:54" hidden="1" x14ac:dyDescent="0.2">
      <c r="A611" s="8" t="s">
        <v>92</v>
      </c>
      <c r="B611" s="8" t="s">
        <v>105</v>
      </c>
      <c r="C611" s="8">
        <v>3</v>
      </c>
      <c r="D611" s="9" t="s">
        <v>31</v>
      </c>
      <c r="E611" s="8">
        <v>4</v>
      </c>
      <c r="F611">
        <f t="shared" si="83"/>
        <v>0</v>
      </c>
      <c r="G611" s="10"/>
      <c r="H611" s="10"/>
      <c r="I611" s="10"/>
      <c r="J611" s="10"/>
      <c r="K611" s="10"/>
      <c r="L611" s="10"/>
      <c r="M611" s="10"/>
      <c r="N611" s="10"/>
      <c r="O611" s="10"/>
      <c r="P611" s="10"/>
      <c r="Q611" s="10"/>
      <c r="R611" s="24"/>
      <c r="S611" s="10"/>
    </row>
    <row r="612" spans="1:54" hidden="1" x14ac:dyDescent="0.2">
      <c r="A612" s="8" t="s">
        <v>92</v>
      </c>
      <c r="B612" s="8" t="s">
        <v>105</v>
      </c>
      <c r="C612" s="8">
        <v>3</v>
      </c>
      <c r="D612" s="9" t="s">
        <v>29</v>
      </c>
      <c r="E612" s="8">
        <v>5</v>
      </c>
      <c r="F612">
        <f t="shared" si="83"/>
        <v>0</v>
      </c>
      <c r="G612" s="10"/>
      <c r="H612" s="10"/>
      <c r="I612" s="10"/>
      <c r="J612" s="10"/>
      <c r="K612" s="10"/>
      <c r="L612" s="10"/>
      <c r="M612" s="10"/>
      <c r="N612" s="10"/>
      <c r="O612" s="10"/>
      <c r="P612" s="10"/>
      <c r="Q612" s="10"/>
      <c r="R612" s="24"/>
      <c r="S612" s="10"/>
    </row>
    <row r="613" spans="1:54" hidden="1" x14ac:dyDescent="0.2">
      <c r="A613" s="8" t="s">
        <v>92</v>
      </c>
      <c r="B613" s="8" t="s">
        <v>105</v>
      </c>
      <c r="C613" s="8">
        <v>3</v>
      </c>
      <c r="D613" s="9" t="s">
        <v>29</v>
      </c>
      <c r="E613" s="8">
        <v>6</v>
      </c>
      <c r="F613">
        <f t="shared" si="83"/>
        <v>0</v>
      </c>
      <c r="G613" s="10"/>
      <c r="H613" s="10"/>
      <c r="I613" s="10"/>
      <c r="J613" s="10"/>
      <c r="K613" s="10"/>
      <c r="L613" s="10"/>
      <c r="M613" s="10"/>
      <c r="N613" s="10"/>
      <c r="O613" s="10"/>
      <c r="P613" s="10"/>
      <c r="Q613" s="10"/>
      <c r="R613" s="24"/>
      <c r="S613" s="10"/>
      <c r="AL613" s="10"/>
      <c r="AM613" s="30">
        <f t="shared" ref="AM613" si="84">IF(COUNTA(I613:AJ613)=0,1,0)</f>
        <v>1</v>
      </c>
      <c r="AN613" s="10"/>
      <c r="AO613" s="10"/>
      <c r="AP613" s="10"/>
      <c r="AQ613" s="10"/>
      <c r="AR613" s="10"/>
      <c r="AS613" s="10"/>
      <c r="AT613" s="10"/>
      <c r="AU613" s="10">
        <f ca="1">SUMIF(INDIRECT(INDIRECT(ADDRESS(ROW(),COLUMN()+3))&amp;":"&amp;INDIRECT(ADDRESS(ROW(),COLUMN()+5))),"1",INDIRECT(INDIRECT(ADDRESS(ROW(),COLUMN()+3))&amp;":"&amp;INDIRECT(ADDRESS(ROW(),COLUMN()+5))))</f>
        <v>0</v>
      </c>
      <c r="AV613" s="10">
        <f ca="1">SUMIF(INDIRECT(INDIRECT(ADDRESS(ROW(),COLUMN()+2))&amp;":"&amp;INDIRECT(ADDRESS(ROW(),COLUMN()+4))),2,INDIRECT(INDIRECT(ADDRESS(ROW(),COLUMN()+2))&amp;":"&amp;INDIRECT(ADDRESS(ROW(),COLUMN()+4))))/2</f>
        <v>0</v>
      </c>
      <c r="AW613" s="10">
        <f ca="1">IF(INDIRECT(ADDRESS(ROW(),COLUMN()-2))=0,1, (INDIRECT(ADDRESS(ROW(),COLUMN()-2))-INDIRECT(ADDRESS(ROW()+1,COLUMN()+2)))/INDIRECT(ADDRESS(ROW(),COLUMN()-2)))</f>
        <v>1</v>
      </c>
      <c r="AX613" s="10" t="str">
        <f ca="1">ADDRESS(ROW()+1-INDIRECT(ADDRESS(ROW()+1,COLUMN()-4)),3)</f>
        <v>$C$608</v>
      </c>
      <c r="AY613" s="10"/>
      <c r="AZ613" s="10" t="str">
        <f>ADDRESS(ROW(),3)</f>
        <v>$C$613</v>
      </c>
      <c r="BA613" s="10">
        <f ca="1">IF( INDIRECT(ADDRESS(ROW(),COLUMN()-5))=0,1, (INDIRECT(ADDRESS(ROW(),COLUMN()-5))-INDIRECT(ADDRESS(ROW()+1,COLUMN()+1)))/INDIRECT(ADDRESS(ROW(),COLUMN()-5)))</f>
        <v>1</v>
      </c>
      <c r="BB613" s="10"/>
    </row>
    <row r="614" spans="1:54" x14ac:dyDescent="0.2">
      <c r="A614" s="8" t="s">
        <v>92</v>
      </c>
      <c r="B614" s="8"/>
      <c r="C614" s="8"/>
      <c r="D614" s="10"/>
      <c r="E614" s="8"/>
      <c r="G614" s="10"/>
      <c r="H614" s="10"/>
      <c r="I614" s="10"/>
      <c r="J614" s="10"/>
      <c r="K614" s="10"/>
      <c r="L614" s="10"/>
      <c r="M614" s="10"/>
      <c r="N614" s="10"/>
      <c r="O614" s="10"/>
      <c r="P614" s="10"/>
      <c r="Q614" s="10"/>
      <c r="R614" s="24"/>
      <c r="S614" s="10"/>
      <c r="AL614" s="10">
        <f ca="1">1-INDIRECT(ADDRESS(ROW()-1,COLUMN()+11))</f>
        <v>0</v>
      </c>
      <c r="AM614" s="10">
        <f ca="1">1-INDIRECT(ADDRESS(ROW()-1,COLUMN()+14))</f>
        <v>0</v>
      </c>
      <c r="AN614" s="10">
        <f ca="1">INDIRECT(ADDRESS(ROW()-1,COLUMN()+9))</f>
        <v>1</v>
      </c>
      <c r="AO614" s="10">
        <f ca="1">INDIRECT(ADDRESS(ROW()-1,COLUMN()+12))</f>
        <v>1</v>
      </c>
      <c r="AP614" s="10">
        <f ca="1">(1-INDIRECT(ADDRESS(ROW(),COLUMN()-2)))*INDIRECT(ADDRESS(ROW(),COLUMN()+2))</f>
        <v>0</v>
      </c>
      <c r="AQ614" s="10">
        <f ca="1">(1-INDIRECT(ADDRESS(ROW(),COLUMN()-2)))*INDIRECT(ADDRESS(ROW(),COLUMN()+2))</f>
        <v>0</v>
      </c>
      <c r="AR614" s="10">
        <f ca="1">INDIRECT(ADDRESS(INDIRECT(ADDRESS(ROW(),COLUMN()+3))-INDIRECT(ADDRESS(ROW(),COLUMN()+2)),3))</f>
        <v>0</v>
      </c>
      <c r="AS614" s="10">
        <f ca="1">INDIRECT(ADDRESS(INDIRECT(ADDRESS(ROW(),COLUMN()+2))-INDIRECT(ADDRESS(ROW(),COLUMN()+1)),4))</f>
        <v>0</v>
      </c>
      <c r="AT614" s="10">
        <f ca="1">INDIRECT(ADDRESS(ROW()-1,5))</f>
        <v>6</v>
      </c>
      <c r="AU614" s="10">
        <f>ROW()-1</f>
        <v>613</v>
      </c>
      <c r="AV614" s="10">
        <f ca="1">ROW()-INDIRECT(ADDRESS(ROW(),COLUMN()-2))</f>
        <v>608</v>
      </c>
      <c r="AW614" s="10" t="str">
        <f>ADDRESS(ROW()-1,COLUMN()-11)</f>
        <v>$AL$613</v>
      </c>
      <c r="AX614" s="10" t="str">
        <f ca="1">ADDRESS(ROW() -INDIRECT(ADDRESS(ROW(),COLUMN()-4)),COLUMN()-12)</f>
        <v>$AL$608</v>
      </c>
      <c r="AY614" s="10">
        <f ca="1">SUMIF(INDIRECT(INDIRECT(ADDRESS(ROW(),COLUMN()-1))&amp;":"&amp;INDIRECT(ADDRESS(ROW(),COLUMN()-2))),1,INDIRECT(INDIRECT(ADDRESS(ROW(),COLUMN()-1))&amp;":"&amp;INDIRECT(ADDRESS(ROW(),COLUMN()-2))))</f>
        <v>0</v>
      </c>
      <c r="AZ614" s="10" t="str">
        <f>ADDRESS(ROW()-1,COLUMN()-13)</f>
        <v>$AM$613</v>
      </c>
      <c r="BA614" s="10" t="str">
        <f ca="1">ADDRESS(ROW() -INDIRECT(ADDRESS(ROW(),COLUMN()-7)),COLUMN()-14)</f>
        <v>$AM$608</v>
      </c>
      <c r="BB614" s="10">
        <f ca="1">SUM(INDIRECT(INDIRECT(ADDRESS(ROW(),COLUMN()-1))&amp;":"&amp;INDIRECT(ADDRESS(ROW(),COLUMN()-2))))</f>
        <v>1</v>
      </c>
    </row>
    <row r="615" spans="1:54" x14ac:dyDescent="0.2">
      <c r="A615" s="8" t="s">
        <v>106</v>
      </c>
      <c r="B615" s="8" t="s">
        <v>107</v>
      </c>
      <c r="C615" s="8">
        <v>0</v>
      </c>
      <c r="D615" s="10">
        <v>1</v>
      </c>
      <c r="E615" s="8"/>
      <c r="G615" s="10"/>
      <c r="H615" s="10"/>
      <c r="I615" s="10"/>
      <c r="J615" s="10"/>
      <c r="K615" s="10"/>
      <c r="L615" s="10"/>
      <c r="M615" s="10"/>
      <c r="N615" s="10"/>
      <c r="O615" s="10"/>
      <c r="P615" s="10"/>
      <c r="Q615" s="10"/>
      <c r="R615" s="24"/>
      <c r="S615" s="10"/>
      <c r="AW615" s="10">
        <f ca="1">SUM(AP497:AP614)</f>
        <v>1</v>
      </c>
      <c r="AX615" s="10">
        <f ca="1">SUM(AQ497:AQ614)</f>
        <v>2</v>
      </c>
    </row>
    <row r="616" spans="1:54" x14ac:dyDescent="0.2">
      <c r="A616" s="8" t="s">
        <v>106</v>
      </c>
      <c r="B616" s="8" t="s">
        <v>107</v>
      </c>
      <c r="C616" s="8">
        <v>2</v>
      </c>
      <c r="D616" s="9" t="s">
        <v>29</v>
      </c>
      <c r="E616" s="9">
        <v>1</v>
      </c>
      <c r="F616">
        <f>COUNTA(G616:AJ616)</f>
        <v>0</v>
      </c>
      <c r="G616" s="10"/>
      <c r="H616" s="10"/>
      <c r="I616" s="10"/>
      <c r="J616" s="10"/>
      <c r="K616" s="10"/>
      <c r="L616" s="10"/>
      <c r="M616" s="10"/>
      <c r="N616" s="10"/>
      <c r="O616" s="10"/>
      <c r="P616" s="10"/>
      <c r="Q616" s="10"/>
      <c r="R616" s="24"/>
      <c r="S616" s="10"/>
      <c r="AM616" s="30">
        <f t="shared" ref="AM616:AM618" si="85">IF(COUNTA(I616:AJ616)=0,1,0)</f>
        <v>1</v>
      </c>
    </row>
    <row r="617" spans="1:54" x14ac:dyDescent="0.2">
      <c r="A617" s="8" t="s">
        <v>106</v>
      </c>
      <c r="B617" s="8" t="s">
        <v>107</v>
      </c>
      <c r="C617" s="8">
        <v>2</v>
      </c>
      <c r="D617" s="9" t="s">
        <v>29</v>
      </c>
      <c r="E617" s="9">
        <v>2</v>
      </c>
      <c r="F617">
        <f>COUNTA(G617:AJ617)</f>
        <v>0</v>
      </c>
      <c r="G617" s="10"/>
      <c r="H617" s="10"/>
      <c r="I617" s="10"/>
      <c r="J617" s="10"/>
      <c r="K617" s="10"/>
      <c r="L617" s="10"/>
      <c r="M617" s="10"/>
      <c r="N617" s="10"/>
      <c r="O617" s="10"/>
      <c r="P617" s="10"/>
      <c r="Q617" s="10"/>
      <c r="R617" s="24"/>
      <c r="S617" s="10"/>
      <c r="AM617" s="30">
        <f t="shared" si="85"/>
        <v>1</v>
      </c>
    </row>
    <row r="618" spans="1:54" x14ac:dyDescent="0.2">
      <c r="A618" s="8" t="s">
        <v>106</v>
      </c>
      <c r="B618" s="8" t="s">
        <v>107</v>
      </c>
      <c r="C618" s="8">
        <v>2</v>
      </c>
      <c r="D618" s="9" t="s">
        <v>30</v>
      </c>
      <c r="E618" s="9">
        <v>3</v>
      </c>
      <c r="F618">
        <f>COUNTA(G618:AJ618)</f>
        <v>0</v>
      </c>
      <c r="G618" s="10"/>
      <c r="H618" s="10"/>
      <c r="I618" s="10"/>
      <c r="J618" s="10"/>
      <c r="K618" s="10"/>
      <c r="L618" s="10"/>
      <c r="M618" s="10"/>
      <c r="N618" s="10"/>
      <c r="O618" s="10"/>
      <c r="P618" s="10"/>
      <c r="Q618" s="10"/>
      <c r="R618" s="24"/>
      <c r="S618" s="10"/>
      <c r="AL618" s="10"/>
      <c r="AM618" s="30">
        <f t="shared" si="85"/>
        <v>1</v>
      </c>
      <c r="AN618" s="10"/>
      <c r="AO618" s="10"/>
      <c r="AP618" s="10"/>
      <c r="AQ618" s="10"/>
      <c r="AR618" s="10"/>
      <c r="AS618" s="10"/>
      <c r="AT618" s="10"/>
      <c r="AU618" s="10">
        <f ca="1">SUMIF(INDIRECT(INDIRECT(ADDRESS(ROW(),COLUMN()+3))&amp;":"&amp;INDIRECT(ADDRESS(ROW(),COLUMN()+5))),"1",INDIRECT(INDIRECT(ADDRESS(ROW(),COLUMN()+3))&amp;":"&amp;INDIRECT(ADDRESS(ROW(),COLUMN()+5))))</f>
        <v>0</v>
      </c>
      <c r="AV618" s="10">
        <f ca="1">SUMIF(INDIRECT(INDIRECT(ADDRESS(ROW(),COLUMN()+2))&amp;":"&amp;INDIRECT(ADDRESS(ROW(),COLUMN()+4))),2,INDIRECT(INDIRECT(ADDRESS(ROW(),COLUMN()+2))&amp;":"&amp;INDIRECT(ADDRESS(ROW(),COLUMN()+4))))/2</f>
        <v>3</v>
      </c>
      <c r="AW618" s="10">
        <f ca="1">IF(INDIRECT(ADDRESS(ROW(),COLUMN()-2))=0,1, (INDIRECT(ADDRESS(ROW(),COLUMN()-2))-INDIRECT(ADDRESS(ROW()+1,COLUMN()+2)))/INDIRECT(ADDRESS(ROW(),COLUMN()-2)))</f>
        <v>1</v>
      </c>
      <c r="AX618" s="10" t="str">
        <f ca="1">ADDRESS(ROW()+1-INDIRECT(ADDRESS(ROW()+1,COLUMN()-4)),3)</f>
        <v>$C$616</v>
      </c>
      <c r="AY618" s="10"/>
      <c r="AZ618" s="10" t="str">
        <f>ADDRESS(ROW(),3)</f>
        <v>$C$618</v>
      </c>
      <c r="BA618" s="10">
        <f ca="1">IF( INDIRECT(ADDRESS(ROW(),COLUMN()-5))=0,1, (INDIRECT(ADDRESS(ROW(),COLUMN()-5))-INDIRECT(ADDRESS(ROW()+1,COLUMN()+1)))/INDIRECT(ADDRESS(ROW(),COLUMN()-5)))</f>
        <v>0</v>
      </c>
      <c r="BB618" s="10"/>
    </row>
    <row r="619" spans="1:54" x14ac:dyDescent="0.2">
      <c r="A619" s="8"/>
      <c r="B619" s="8"/>
      <c r="C619" s="8"/>
      <c r="D619" s="8"/>
      <c r="E619" s="8"/>
      <c r="G619" s="10"/>
      <c r="H619" s="10"/>
      <c r="I619" s="10"/>
      <c r="J619" s="10"/>
      <c r="K619" s="10"/>
      <c r="L619" s="10"/>
      <c r="M619" s="10"/>
      <c r="N619" s="10"/>
      <c r="O619" s="10"/>
      <c r="P619" s="10"/>
      <c r="Q619" s="10"/>
      <c r="R619" s="24"/>
      <c r="S619" s="10"/>
      <c r="AL619" s="10">
        <f ca="1">1-INDIRECT(ADDRESS(ROW()-1,COLUMN()+11))</f>
        <v>0</v>
      </c>
      <c r="AM619" s="10">
        <f ca="1">1-INDIRECT(ADDRESS(ROW()-1,COLUMN()+14))</f>
        <v>1</v>
      </c>
      <c r="AN619" s="10">
        <f ca="1">INDIRECT(ADDRESS(ROW()-1,COLUMN()+9))</f>
        <v>1</v>
      </c>
      <c r="AO619" s="10">
        <f ca="1">INDIRECT(ADDRESS(ROW()-1,COLUMN()+12))</f>
        <v>0</v>
      </c>
      <c r="AP619" s="10">
        <f ca="1">(1-INDIRECT(ADDRESS(ROW(),COLUMN()-2)))*INDIRECT(ADDRESS(ROW(),COLUMN()+2))</f>
        <v>0</v>
      </c>
      <c r="AQ619" s="10">
        <f ca="1">(1-INDIRECT(ADDRESS(ROW(),COLUMN()-2)))*INDIRECT(ADDRESS(ROW(),COLUMN()+2))</f>
        <v>1</v>
      </c>
      <c r="AR619" s="10">
        <f ca="1">INDIRECT(ADDRESS(INDIRECT(ADDRESS(ROW(),COLUMN()+3))-INDIRECT(ADDRESS(ROW(),COLUMN()+2)),3))</f>
        <v>0</v>
      </c>
      <c r="AS619" s="10">
        <f ca="1">INDIRECT(ADDRESS(INDIRECT(ADDRESS(ROW(),COLUMN()+2))-INDIRECT(ADDRESS(ROW(),COLUMN()+1)),4))</f>
        <v>1</v>
      </c>
      <c r="AT619" s="10">
        <f ca="1">INDIRECT(ADDRESS(ROW()-1,5))</f>
        <v>3</v>
      </c>
      <c r="AU619" s="10">
        <f>ROW()-1</f>
        <v>618</v>
      </c>
      <c r="AV619" s="10">
        <f ca="1">ROW()-INDIRECT(ADDRESS(ROW(),COLUMN()-2))</f>
        <v>616</v>
      </c>
      <c r="AW619" s="10" t="str">
        <f>ADDRESS(ROW()-1,COLUMN()-11)</f>
        <v>$AL$618</v>
      </c>
      <c r="AX619" s="10" t="str">
        <f ca="1">ADDRESS(ROW() -INDIRECT(ADDRESS(ROW(),COLUMN()-4)),COLUMN()-12)</f>
        <v>$AL$616</v>
      </c>
      <c r="AY619" s="10">
        <f ca="1">SUMIF(INDIRECT(INDIRECT(ADDRESS(ROW(),COLUMN()-1))&amp;":"&amp;INDIRECT(ADDRESS(ROW(),COLUMN()-2))),1,INDIRECT(INDIRECT(ADDRESS(ROW(),COLUMN()-1))&amp;":"&amp;INDIRECT(ADDRESS(ROW(),COLUMN()-2))))</f>
        <v>0</v>
      </c>
      <c r="AZ619" s="10" t="str">
        <f>ADDRESS(ROW()-1,COLUMN()-13)</f>
        <v>$AM$618</v>
      </c>
      <c r="BA619" s="10" t="str">
        <f ca="1">ADDRESS(ROW() -INDIRECT(ADDRESS(ROW(),COLUMN()-7)),COLUMN()-14)</f>
        <v>$AM$616</v>
      </c>
      <c r="BB619" s="10">
        <f ca="1">SUM(INDIRECT(INDIRECT(ADDRESS(ROW(),COLUMN()-1))&amp;":"&amp;INDIRECT(ADDRESS(ROW(),COLUMN()-2))))</f>
        <v>3</v>
      </c>
    </row>
    <row r="620" spans="1:54" x14ac:dyDescent="0.2">
      <c r="A620" s="8" t="s">
        <v>106</v>
      </c>
      <c r="B620" s="8" t="s">
        <v>108</v>
      </c>
      <c r="C620" s="8">
        <v>0</v>
      </c>
      <c r="D620" s="8">
        <v>4</v>
      </c>
      <c r="E620" s="8"/>
      <c r="G620" s="10"/>
      <c r="H620" s="10"/>
      <c r="I620" s="10"/>
      <c r="J620" s="10"/>
      <c r="K620" s="10"/>
      <c r="L620" s="10"/>
      <c r="M620" s="10"/>
      <c r="N620" s="10"/>
      <c r="O620" s="10"/>
      <c r="P620" s="10"/>
      <c r="Q620" s="10"/>
      <c r="R620" s="24"/>
      <c r="S620" s="10"/>
    </row>
    <row r="621" spans="1:54" x14ac:dyDescent="0.2">
      <c r="A621" s="8" t="s">
        <v>106</v>
      </c>
      <c r="B621" s="8" t="s">
        <v>108</v>
      </c>
      <c r="C621" s="8">
        <v>2</v>
      </c>
      <c r="D621" s="9" t="s">
        <v>31</v>
      </c>
      <c r="E621" s="9">
        <v>1</v>
      </c>
      <c r="F621">
        <f t="shared" ref="F621:F628" si="86">COUNTA(G621:AJ621)</f>
        <v>0</v>
      </c>
      <c r="G621" s="10"/>
      <c r="H621" s="10"/>
      <c r="I621" s="10"/>
      <c r="J621" s="10"/>
      <c r="K621" s="10"/>
      <c r="L621" s="10"/>
      <c r="M621" s="10"/>
      <c r="N621" s="10"/>
      <c r="O621" s="10"/>
      <c r="P621" s="10"/>
      <c r="Q621" s="10"/>
      <c r="R621" s="24"/>
      <c r="S621" s="10"/>
      <c r="AM621" s="30">
        <f t="shared" ref="AM621:AM628" si="87">IF(COUNTA(I621:AJ621)=0,1,0)</f>
        <v>1</v>
      </c>
    </row>
    <row r="622" spans="1:54" x14ac:dyDescent="0.2">
      <c r="A622" s="8" t="s">
        <v>106</v>
      </c>
      <c r="B622" s="8" t="s">
        <v>108</v>
      </c>
      <c r="C622" s="8">
        <v>2</v>
      </c>
      <c r="D622" s="9" t="s">
        <v>29</v>
      </c>
      <c r="E622" s="9">
        <v>2</v>
      </c>
      <c r="F622">
        <f t="shared" si="86"/>
        <v>0</v>
      </c>
      <c r="G622" s="10"/>
      <c r="H622" s="10"/>
      <c r="I622" s="10"/>
      <c r="J622" s="10"/>
      <c r="K622" s="10"/>
      <c r="L622" s="10"/>
      <c r="M622" s="10"/>
      <c r="N622" s="10"/>
      <c r="O622" s="10"/>
      <c r="P622" s="10"/>
      <c r="Q622" s="10"/>
      <c r="R622" s="24"/>
      <c r="S622" s="10"/>
      <c r="AM622" s="30">
        <f t="shared" si="87"/>
        <v>1</v>
      </c>
    </row>
    <row r="623" spans="1:54" x14ac:dyDescent="0.2">
      <c r="A623" s="8" t="s">
        <v>106</v>
      </c>
      <c r="B623" s="8" t="s">
        <v>108</v>
      </c>
      <c r="C623" s="8">
        <v>2</v>
      </c>
      <c r="D623" s="9" t="s">
        <v>29</v>
      </c>
      <c r="E623" s="9">
        <v>3</v>
      </c>
      <c r="F623">
        <f t="shared" si="86"/>
        <v>0</v>
      </c>
      <c r="G623" s="10"/>
      <c r="H623" s="10"/>
      <c r="I623" s="10"/>
      <c r="J623" s="10"/>
      <c r="K623" s="10"/>
      <c r="L623" s="10"/>
      <c r="M623" s="10"/>
      <c r="N623" s="10"/>
      <c r="O623" s="10"/>
      <c r="P623" s="10"/>
      <c r="Q623" s="10"/>
      <c r="R623" s="24"/>
      <c r="S623" s="10"/>
      <c r="AM623" s="30">
        <f t="shared" si="87"/>
        <v>1</v>
      </c>
    </row>
    <row r="624" spans="1:54" x14ac:dyDescent="0.2">
      <c r="A624" s="8" t="s">
        <v>106</v>
      </c>
      <c r="B624" s="8" t="s">
        <v>108</v>
      </c>
      <c r="C624" s="8">
        <v>2</v>
      </c>
      <c r="D624" s="9" t="s">
        <v>31</v>
      </c>
      <c r="E624" s="9">
        <v>4</v>
      </c>
      <c r="F624">
        <f t="shared" si="86"/>
        <v>0</v>
      </c>
      <c r="G624" s="10"/>
      <c r="H624" s="10"/>
      <c r="I624" s="10"/>
      <c r="J624" s="10"/>
      <c r="K624" s="10"/>
      <c r="L624" s="10"/>
      <c r="M624" s="10"/>
      <c r="N624" s="10"/>
      <c r="O624" s="10"/>
      <c r="P624" s="10"/>
      <c r="Q624" s="10"/>
      <c r="R624" s="24"/>
      <c r="S624" s="10"/>
      <c r="AM624" s="30">
        <f t="shared" si="87"/>
        <v>1</v>
      </c>
    </row>
    <row r="625" spans="1:54" x14ac:dyDescent="0.2">
      <c r="A625" s="8" t="s">
        <v>106</v>
      </c>
      <c r="B625" s="8" t="s">
        <v>108</v>
      </c>
      <c r="C625" s="8">
        <v>2</v>
      </c>
      <c r="D625" s="9" t="s">
        <v>31</v>
      </c>
      <c r="E625" s="9">
        <v>5</v>
      </c>
      <c r="F625">
        <f t="shared" si="86"/>
        <v>0</v>
      </c>
      <c r="G625" s="10"/>
      <c r="H625" s="10"/>
      <c r="I625" s="10"/>
      <c r="J625" s="10"/>
      <c r="K625" s="10"/>
      <c r="L625" s="10"/>
      <c r="M625" s="10"/>
      <c r="N625" s="10"/>
      <c r="O625" s="10"/>
      <c r="P625" s="10"/>
      <c r="Q625" s="10"/>
      <c r="R625" s="24"/>
      <c r="S625" s="10"/>
      <c r="AM625" s="30">
        <f t="shared" si="87"/>
        <v>1</v>
      </c>
    </row>
    <row r="626" spans="1:54" x14ac:dyDescent="0.2">
      <c r="A626" s="8" t="s">
        <v>106</v>
      </c>
      <c r="B626" s="8" t="s">
        <v>108</v>
      </c>
      <c r="C626" s="8">
        <v>2</v>
      </c>
      <c r="D626" s="9" t="s">
        <v>30</v>
      </c>
      <c r="E626" s="9">
        <v>6</v>
      </c>
      <c r="F626">
        <f t="shared" si="86"/>
        <v>0</v>
      </c>
      <c r="G626" s="10"/>
      <c r="H626" s="10"/>
      <c r="I626" s="10"/>
      <c r="J626" s="10"/>
      <c r="K626" s="10"/>
      <c r="L626" s="10"/>
      <c r="M626" s="10"/>
      <c r="N626" s="10"/>
      <c r="O626" s="10"/>
      <c r="P626" s="10"/>
      <c r="Q626" s="10"/>
      <c r="R626" s="24"/>
      <c r="S626" s="10"/>
      <c r="AM626" s="30">
        <f t="shared" si="87"/>
        <v>1</v>
      </c>
    </row>
    <row r="627" spans="1:54" x14ac:dyDescent="0.2">
      <c r="A627" s="8" t="s">
        <v>106</v>
      </c>
      <c r="B627" s="8" t="s">
        <v>108</v>
      </c>
      <c r="C627" s="8">
        <v>2</v>
      </c>
      <c r="D627" s="9" t="s">
        <v>31</v>
      </c>
      <c r="E627" s="9">
        <v>7</v>
      </c>
      <c r="F627">
        <f t="shared" si="86"/>
        <v>0</v>
      </c>
      <c r="G627" s="10"/>
      <c r="H627" s="10"/>
      <c r="I627" s="10"/>
      <c r="J627" s="10"/>
      <c r="K627" s="10"/>
      <c r="L627" s="10"/>
      <c r="M627" s="10"/>
      <c r="N627" s="10"/>
      <c r="O627" s="10"/>
      <c r="P627" s="10"/>
      <c r="Q627" s="10"/>
      <c r="R627" s="24"/>
      <c r="S627" s="10"/>
      <c r="AM627" s="30">
        <f t="shared" si="87"/>
        <v>1</v>
      </c>
    </row>
    <row r="628" spans="1:54" x14ac:dyDescent="0.2">
      <c r="A628" s="8" t="s">
        <v>106</v>
      </c>
      <c r="B628" s="8" t="s">
        <v>108</v>
      </c>
      <c r="C628" s="8">
        <v>2</v>
      </c>
      <c r="D628" s="9" t="s">
        <v>29</v>
      </c>
      <c r="E628" s="9">
        <v>8</v>
      </c>
      <c r="F628">
        <f t="shared" si="86"/>
        <v>0</v>
      </c>
      <c r="G628" s="10"/>
      <c r="H628" s="10"/>
      <c r="I628" s="10"/>
      <c r="J628" s="10"/>
      <c r="K628" s="10"/>
      <c r="L628" s="10"/>
      <c r="M628" s="10"/>
      <c r="N628" s="10"/>
      <c r="O628" s="10"/>
      <c r="P628" s="10"/>
      <c r="Q628" s="10"/>
      <c r="R628" s="24"/>
      <c r="S628" s="10"/>
      <c r="AL628" s="10"/>
      <c r="AM628" s="30">
        <f t="shared" si="87"/>
        <v>1</v>
      </c>
      <c r="AN628" s="10"/>
      <c r="AO628" s="10"/>
      <c r="AP628" s="10"/>
      <c r="AQ628" s="10"/>
      <c r="AR628" s="10"/>
      <c r="AS628" s="10"/>
      <c r="AT628" s="10"/>
      <c r="AU628" s="10">
        <f ca="1">SUMIF(INDIRECT(INDIRECT(ADDRESS(ROW(),COLUMN()+3))&amp;":"&amp;INDIRECT(ADDRESS(ROW(),COLUMN()+5))),"1",INDIRECT(INDIRECT(ADDRESS(ROW(),COLUMN()+3))&amp;":"&amp;INDIRECT(ADDRESS(ROW(),COLUMN()+5))))</f>
        <v>0</v>
      </c>
      <c r="AV628" s="10">
        <f ca="1">SUMIF(INDIRECT(INDIRECT(ADDRESS(ROW(),COLUMN()+2))&amp;":"&amp;INDIRECT(ADDRESS(ROW(),COLUMN()+4))),2,INDIRECT(INDIRECT(ADDRESS(ROW(),COLUMN()+2))&amp;":"&amp;INDIRECT(ADDRESS(ROW(),COLUMN()+4))))/2</f>
        <v>8</v>
      </c>
      <c r="AW628" s="10">
        <f ca="1">IF(INDIRECT(ADDRESS(ROW(),COLUMN()-2))=0,1, (INDIRECT(ADDRESS(ROW(),COLUMN()-2))-INDIRECT(ADDRESS(ROW()+1,COLUMN()+2)))/INDIRECT(ADDRESS(ROW(),COLUMN()-2)))</f>
        <v>1</v>
      </c>
      <c r="AX628" s="10" t="str">
        <f ca="1">ADDRESS(ROW()+1-INDIRECT(ADDRESS(ROW()+1,COLUMN()-4)),3)</f>
        <v>$C$621</v>
      </c>
      <c r="AY628" s="10"/>
      <c r="AZ628" s="10" t="str">
        <f>ADDRESS(ROW(),3)</f>
        <v>$C$628</v>
      </c>
      <c r="BA628" s="10">
        <f ca="1">IF( INDIRECT(ADDRESS(ROW(),COLUMN()-5))=0,1, (INDIRECT(ADDRESS(ROW(),COLUMN()-5))-INDIRECT(ADDRESS(ROW()+1,COLUMN()+1)))/INDIRECT(ADDRESS(ROW(),COLUMN()-5)))</f>
        <v>0</v>
      </c>
      <c r="BB628" s="10"/>
    </row>
    <row r="629" spans="1:54" x14ac:dyDescent="0.2">
      <c r="A629" s="8"/>
      <c r="B629" s="8"/>
      <c r="C629" s="8"/>
      <c r="D629" s="8"/>
      <c r="E629" s="8"/>
      <c r="G629" s="10"/>
      <c r="H629" s="10"/>
      <c r="I629" s="10"/>
      <c r="J629" s="10"/>
      <c r="K629" s="10"/>
      <c r="L629" s="10"/>
      <c r="M629" s="10"/>
      <c r="N629" s="10"/>
      <c r="O629" s="10"/>
      <c r="P629" s="10"/>
      <c r="Q629" s="10"/>
      <c r="R629" s="24"/>
      <c r="S629" s="10"/>
      <c r="AL629" s="10">
        <f ca="1">1-INDIRECT(ADDRESS(ROW()-1,COLUMN()+11))</f>
        <v>0</v>
      </c>
      <c r="AM629" s="10">
        <f ca="1">1-INDIRECT(ADDRESS(ROW()-1,COLUMN()+14))</f>
        <v>1</v>
      </c>
      <c r="AN629" s="10">
        <f ca="1">INDIRECT(ADDRESS(ROW()-1,COLUMN()+9))</f>
        <v>1</v>
      </c>
      <c r="AO629" s="10">
        <f ca="1">INDIRECT(ADDRESS(ROW()-1,COLUMN()+12))</f>
        <v>0</v>
      </c>
      <c r="AP629" s="10">
        <f ca="1">(1-INDIRECT(ADDRESS(ROW(),COLUMN()-2)))*INDIRECT(ADDRESS(ROW(),COLUMN()+2))</f>
        <v>0</v>
      </c>
      <c r="AQ629" s="10">
        <f ca="1">(1-INDIRECT(ADDRESS(ROW(),COLUMN()-2)))*INDIRECT(ADDRESS(ROW(),COLUMN()+2))</f>
        <v>4</v>
      </c>
      <c r="AR629" s="10">
        <f ca="1">INDIRECT(ADDRESS(INDIRECT(ADDRESS(ROW(),COLUMN()+3))-INDIRECT(ADDRESS(ROW(),COLUMN()+2)),3))</f>
        <v>0</v>
      </c>
      <c r="AS629" s="10">
        <f ca="1">INDIRECT(ADDRESS(INDIRECT(ADDRESS(ROW(),COLUMN()+2))-INDIRECT(ADDRESS(ROW(),COLUMN()+1)),4))</f>
        <v>4</v>
      </c>
      <c r="AT629" s="10">
        <f ca="1">INDIRECT(ADDRESS(ROW()-1,5))</f>
        <v>8</v>
      </c>
      <c r="AU629" s="10">
        <f>ROW()-1</f>
        <v>628</v>
      </c>
      <c r="AV629" s="10">
        <f ca="1">ROW()-INDIRECT(ADDRESS(ROW(),COLUMN()-2))</f>
        <v>621</v>
      </c>
      <c r="AW629" s="10" t="str">
        <f>ADDRESS(ROW()-1,COLUMN()-11)</f>
        <v>$AL$628</v>
      </c>
      <c r="AX629" s="10" t="str">
        <f ca="1">ADDRESS(ROW() -INDIRECT(ADDRESS(ROW(),COLUMN()-4)),COLUMN()-12)</f>
        <v>$AL$621</v>
      </c>
      <c r="AY629" s="10">
        <f ca="1">SUMIF(INDIRECT(INDIRECT(ADDRESS(ROW(),COLUMN()-1))&amp;":"&amp;INDIRECT(ADDRESS(ROW(),COLUMN()-2))),1,INDIRECT(INDIRECT(ADDRESS(ROW(),COLUMN()-1))&amp;":"&amp;INDIRECT(ADDRESS(ROW(),COLUMN()-2))))</f>
        <v>0</v>
      </c>
      <c r="AZ629" s="10" t="str">
        <f>ADDRESS(ROW()-1,COLUMN()-13)</f>
        <v>$AM$628</v>
      </c>
      <c r="BA629" s="10" t="str">
        <f ca="1">ADDRESS(ROW() -INDIRECT(ADDRESS(ROW(),COLUMN()-7)),COLUMN()-14)</f>
        <v>$AM$621</v>
      </c>
      <c r="BB629" s="10">
        <f ca="1">SUM(INDIRECT(INDIRECT(ADDRESS(ROW(),COLUMN()-1))&amp;":"&amp;INDIRECT(ADDRESS(ROW(),COLUMN()-2))))</f>
        <v>8</v>
      </c>
    </row>
    <row r="630" spans="1:54" x14ac:dyDescent="0.2">
      <c r="A630" s="8" t="s">
        <v>106</v>
      </c>
      <c r="B630" s="8" t="s">
        <v>109</v>
      </c>
      <c r="C630" s="8">
        <v>0</v>
      </c>
      <c r="D630" s="8">
        <v>3</v>
      </c>
      <c r="E630" s="8"/>
      <c r="G630" s="10"/>
      <c r="H630" s="10"/>
      <c r="I630" s="10"/>
      <c r="J630" s="10"/>
      <c r="K630" s="10"/>
      <c r="L630" s="10"/>
      <c r="M630" s="10"/>
      <c r="N630" s="10"/>
      <c r="O630" s="10"/>
      <c r="P630" s="10"/>
      <c r="Q630" s="10"/>
      <c r="R630" s="24"/>
      <c r="S630" s="10"/>
    </row>
    <row r="631" spans="1:54" x14ac:dyDescent="0.2">
      <c r="A631" s="8" t="s">
        <v>106</v>
      </c>
      <c r="B631" s="8" t="s">
        <v>109</v>
      </c>
      <c r="C631" s="8">
        <v>2</v>
      </c>
      <c r="D631" s="9" t="s">
        <v>31</v>
      </c>
      <c r="E631" s="9">
        <v>1</v>
      </c>
      <c r="F631">
        <f>COUNTA(G631:AJ631)</f>
        <v>0</v>
      </c>
      <c r="G631" s="10"/>
      <c r="H631" s="10"/>
      <c r="I631" s="10"/>
      <c r="J631" s="10"/>
      <c r="K631" s="10"/>
      <c r="L631" s="10"/>
      <c r="M631" s="10"/>
      <c r="N631" s="10"/>
      <c r="O631" s="10"/>
      <c r="P631" s="10"/>
      <c r="Q631" s="10"/>
      <c r="R631" s="24"/>
      <c r="S631" s="10"/>
      <c r="AM631" s="30">
        <f t="shared" ref="AM631:AM634" si="88">IF(COUNTA(I631:AJ631)=0,1,0)</f>
        <v>1</v>
      </c>
    </row>
    <row r="632" spans="1:54" x14ac:dyDescent="0.2">
      <c r="A632" s="8" t="s">
        <v>106</v>
      </c>
      <c r="B632" s="8" t="s">
        <v>109</v>
      </c>
      <c r="C632" s="8">
        <v>2</v>
      </c>
      <c r="D632" s="9" t="s">
        <v>31</v>
      </c>
      <c r="E632" s="9">
        <v>2</v>
      </c>
      <c r="F632">
        <f>COUNTA(G632:AJ632)</f>
        <v>0</v>
      </c>
      <c r="G632" s="10"/>
      <c r="H632" s="10"/>
      <c r="I632" s="10"/>
      <c r="J632" s="10"/>
      <c r="K632" s="10"/>
      <c r="L632" s="10"/>
      <c r="M632" s="10"/>
      <c r="N632" s="10"/>
      <c r="O632" s="10"/>
      <c r="P632" s="10"/>
      <c r="Q632" s="10"/>
      <c r="R632" s="24"/>
      <c r="S632" s="10"/>
      <c r="AM632" s="30">
        <f t="shared" si="88"/>
        <v>1</v>
      </c>
    </row>
    <row r="633" spans="1:54" x14ac:dyDescent="0.2">
      <c r="A633" s="8" t="s">
        <v>106</v>
      </c>
      <c r="B633" s="8" t="s">
        <v>109</v>
      </c>
      <c r="C633" s="8">
        <v>2</v>
      </c>
      <c r="D633" s="9" t="s">
        <v>31</v>
      </c>
      <c r="E633" s="9">
        <v>3</v>
      </c>
      <c r="F633">
        <f>COUNTA(G633:AJ633)</f>
        <v>0</v>
      </c>
      <c r="G633" s="10"/>
      <c r="H633" s="10"/>
      <c r="I633" s="10"/>
      <c r="J633" s="10"/>
      <c r="K633" s="10"/>
      <c r="L633" s="10"/>
      <c r="M633" s="10"/>
      <c r="N633" s="10"/>
      <c r="O633" s="10"/>
      <c r="P633" s="10"/>
      <c r="Q633" s="10"/>
      <c r="R633" s="24"/>
      <c r="S633" s="10"/>
      <c r="AM633" s="30">
        <f t="shared" si="88"/>
        <v>1</v>
      </c>
    </row>
    <row r="634" spans="1:54" x14ac:dyDescent="0.2">
      <c r="A634" s="8" t="s">
        <v>106</v>
      </c>
      <c r="B634" s="8" t="s">
        <v>109</v>
      </c>
      <c r="C634" s="8">
        <v>2</v>
      </c>
      <c r="D634" s="9" t="s">
        <v>31</v>
      </c>
      <c r="E634" s="9">
        <v>4</v>
      </c>
      <c r="F634">
        <f>COUNTA(G634:AJ634)</f>
        <v>0</v>
      </c>
      <c r="G634" s="10"/>
      <c r="H634" s="10"/>
      <c r="I634" s="10"/>
      <c r="J634" s="10"/>
      <c r="K634" s="10"/>
      <c r="L634" s="10"/>
      <c r="M634" s="10"/>
      <c r="N634" s="10"/>
      <c r="O634" s="10"/>
      <c r="P634" s="10"/>
      <c r="Q634" s="10"/>
      <c r="R634" s="24"/>
      <c r="S634" s="10"/>
      <c r="AL634" s="10"/>
      <c r="AM634" s="30">
        <f t="shared" si="88"/>
        <v>1</v>
      </c>
      <c r="AN634" s="10"/>
      <c r="AO634" s="10"/>
      <c r="AP634" s="10"/>
      <c r="AQ634" s="10"/>
      <c r="AR634" s="10"/>
      <c r="AS634" s="10"/>
      <c r="AT634" s="10"/>
      <c r="AU634" s="10">
        <f ca="1">SUMIF(INDIRECT(INDIRECT(ADDRESS(ROW(),COLUMN()+3))&amp;":"&amp;INDIRECT(ADDRESS(ROW(),COLUMN()+5))),"1",INDIRECT(INDIRECT(ADDRESS(ROW(),COLUMN()+3))&amp;":"&amp;INDIRECT(ADDRESS(ROW(),COLUMN()+5))))</f>
        <v>0</v>
      </c>
      <c r="AV634" s="10">
        <f ca="1">SUMIF(INDIRECT(INDIRECT(ADDRESS(ROW(),COLUMN()+2))&amp;":"&amp;INDIRECT(ADDRESS(ROW(),COLUMN()+4))),2,INDIRECT(INDIRECT(ADDRESS(ROW(),COLUMN()+2))&amp;":"&amp;INDIRECT(ADDRESS(ROW(),COLUMN()+4))))/2</f>
        <v>4</v>
      </c>
      <c r="AW634" s="10">
        <f ca="1">IF(INDIRECT(ADDRESS(ROW(),COLUMN()-2))=0,1, (INDIRECT(ADDRESS(ROW(),COLUMN()-2))-INDIRECT(ADDRESS(ROW()+1,COLUMN()+2)))/INDIRECT(ADDRESS(ROW(),COLUMN()-2)))</f>
        <v>1</v>
      </c>
      <c r="AX634" s="10" t="str">
        <f ca="1">ADDRESS(ROW()+1-INDIRECT(ADDRESS(ROW()+1,COLUMN()-4)),3)</f>
        <v>$C$631</v>
      </c>
      <c r="AY634" s="10"/>
      <c r="AZ634" s="10" t="str">
        <f>ADDRESS(ROW(),3)</f>
        <v>$C$634</v>
      </c>
      <c r="BA634" s="10">
        <f ca="1">IF( INDIRECT(ADDRESS(ROW(),COLUMN()-5))=0,1, (INDIRECT(ADDRESS(ROW(),COLUMN()-5))-INDIRECT(ADDRESS(ROW()+1,COLUMN()+1)))/INDIRECT(ADDRESS(ROW(),COLUMN()-5)))</f>
        <v>0</v>
      </c>
      <c r="BB634" s="10"/>
    </row>
    <row r="635" spans="1:54" x14ac:dyDescent="0.2">
      <c r="A635" s="8"/>
      <c r="B635" s="8"/>
      <c r="C635" s="8"/>
      <c r="D635" s="8"/>
      <c r="E635" s="8"/>
      <c r="G635" s="10"/>
      <c r="H635" s="10"/>
      <c r="I635" s="10"/>
      <c r="J635" s="10"/>
      <c r="K635" s="10"/>
      <c r="L635" s="10"/>
      <c r="M635" s="10"/>
      <c r="N635" s="10"/>
      <c r="O635" s="10"/>
      <c r="P635" s="10"/>
      <c r="Q635" s="10"/>
      <c r="R635" s="24"/>
      <c r="S635" s="10"/>
      <c r="AL635" s="10">
        <f ca="1">1-INDIRECT(ADDRESS(ROW()-1,COLUMN()+11))</f>
        <v>0</v>
      </c>
      <c r="AM635" s="10">
        <f ca="1">1-INDIRECT(ADDRESS(ROW()-1,COLUMN()+14))</f>
        <v>1</v>
      </c>
      <c r="AN635" s="10">
        <f ca="1">INDIRECT(ADDRESS(ROW()-1,COLUMN()+9))</f>
        <v>1</v>
      </c>
      <c r="AO635" s="10">
        <f ca="1">INDIRECT(ADDRESS(ROW()-1,COLUMN()+12))</f>
        <v>0</v>
      </c>
      <c r="AP635" s="10">
        <f ca="1">(1-INDIRECT(ADDRESS(ROW(),COLUMN()-2)))*INDIRECT(ADDRESS(ROW(),COLUMN()+2))</f>
        <v>0</v>
      </c>
      <c r="AQ635" s="10">
        <f ca="1">(1-INDIRECT(ADDRESS(ROW(),COLUMN()-2)))*INDIRECT(ADDRESS(ROW(),COLUMN()+2))</f>
        <v>3</v>
      </c>
      <c r="AR635" s="10">
        <f ca="1">INDIRECT(ADDRESS(INDIRECT(ADDRESS(ROW(),COLUMN()+3))-INDIRECT(ADDRESS(ROW(),COLUMN()+2)),3))</f>
        <v>0</v>
      </c>
      <c r="AS635" s="10">
        <f ca="1">INDIRECT(ADDRESS(INDIRECT(ADDRESS(ROW(),COLUMN()+2))-INDIRECT(ADDRESS(ROW(),COLUMN()+1)),4))</f>
        <v>3</v>
      </c>
      <c r="AT635" s="10">
        <f ca="1">INDIRECT(ADDRESS(ROW()-1,5))</f>
        <v>4</v>
      </c>
      <c r="AU635" s="10">
        <f>ROW()-1</f>
        <v>634</v>
      </c>
      <c r="AV635" s="10">
        <f ca="1">ROW()-INDIRECT(ADDRESS(ROW(),COLUMN()-2))</f>
        <v>631</v>
      </c>
      <c r="AW635" s="10" t="str">
        <f>ADDRESS(ROW()-1,COLUMN()-11)</f>
        <v>$AL$634</v>
      </c>
      <c r="AX635" s="10" t="str">
        <f ca="1">ADDRESS(ROW() -INDIRECT(ADDRESS(ROW(),COLUMN()-4)),COLUMN()-12)</f>
        <v>$AL$631</v>
      </c>
      <c r="AY635" s="10">
        <f ca="1">SUMIF(INDIRECT(INDIRECT(ADDRESS(ROW(),COLUMN()-1))&amp;":"&amp;INDIRECT(ADDRESS(ROW(),COLUMN()-2))),1,INDIRECT(INDIRECT(ADDRESS(ROW(),COLUMN()-1))&amp;":"&amp;INDIRECT(ADDRESS(ROW(),COLUMN()-2))))</f>
        <v>0</v>
      </c>
      <c r="AZ635" s="10" t="str">
        <f>ADDRESS(ROW()-1,COLUMN()-13)</f>
        <v>$AM$634</v>
      </c>
      <c r="BA635" s="10" t="str">
        <f ca="1">ADDRESS(ROW() -INDIRECT(ADDRESS(ROW(),COLUMN()-7)),COLUMN()-14)</f>
        <v>$AM$631</v>
      </c>
      <c r="BB635" s="10">
        <f ca="1">SUM(INDIRECT(INDIRECT(ADDRESS(ROW(),COLUMN()-1))&amp;":"&amp;INDIRECT(ADDRESS(ROW(),COLUMN()-2))))</f>
        <v>4</v>
      </c>
    </row>
    <row r="636" spans="1:54" x14ac:dyDescent="0.2">
      <c r="A636" s="8" t="s">
        <v>106</v>
      </c>
      <c r="B636" s="8" t="s">
        <v>110</v>
      </c>
      <c r="C636" s="8">
        <v>0</v>
      </c>
      <c r="D636" s="8">
        <v>2</v>
      </c>
      <c r="E636" s="8"/>
      <c r="G636" s="10"/>
      <c r="H636" s="10"/>
      <c r="I636" s="10"/>
      <c r="J636" s="10"/>
      <c r="K636" s="10"/>
      <c r="L636" s="10"/>
      <c r="M636" s="10"/>
      <c r="N636" s="10"/>
      <c r="O636" s="10"/>
      <c r="P636" s="10"/>
      <c r="Q636" s="10"/>
      <c r="R636" s="24"/>
      <c r="S636" s="10"/>
    </row>
    <row r="637" spans="1:54" x14ac:dyDescent="0.2">
      <c r="A637" s="8" t="s">
        <v>106</v>
      </c>
      <c r="B637" s="8" t="s">
        <v>110</v>
      </c>
      <c r="C637" s="8">
        <v>2</v>
      </c>
      <c r="D637" s="9" t="s">
        <v>29</v>
      </c>
      <c r="E637" s="9">
        <v>1</v>
      </c>
      <c r="F637">
        <f>COUNTA(G637:AJ637)</f>
        <v>0</v>
      </c>
      <c r="G637" s="10"/>
      <c r="H637" s="10"/>
      <c r="I637" s="10"/>
      <c r="J637" s="10"/>
      <c r="K637" s="10"/>
      <c r="L637" s="10"/>
      <c r="M637" s="10"/>
      <c r="N637" s="10"/>
      <c r="O637" s="10"/>
      <c r="P637" s="10"/>
      <c r="Q637" s="10"/>
      <c r="R637" s="24"/>
      <c r="S637" s="10"/>
      <c r="AM637" s="30">
        <f t="shared" ref="AM637:AM641" si="89">IF(COUNTA(I637:AJ637)=0,1,0)</f>
        <v>1</v>
      </c>
    </row>
    <row r="638" spans="1:54" x14ac:dyDescent="0.2">
      <c r="A638" s="8" t="s">
        <v>106</v>
      </c>
      <c r="B638" s="8" t="s">
        <v>110</v>
      </c>
      <c r="C638" s="8">
        <v>2</v>
      </c>
      <c r="D638" s="9" t="s">
        <v>29</v>
      </c>
      <c r="E638" s="9">
        <v>2</v>
      </c>
      <c r="F638">
        <f>COUNTA(G638:AJ638)</f>
        <v>0</v>
      </c>
      <c r="G638" s="10"/>
      <c r="H638" s="10"/>
      <c r="I638" s="10"/>
      <c r="J638" s="10"/>
      <c r="K638" s="10"/>
      <c r="L638" s="10"/>
      <c r="M638" s="10"/>
      <c r="N638" s="10"/>
      <c r="O638" s="10"/>
      <c r="P638" s="10"/>
      <c r="Q638" s="10"/>
      <c r="R638" s="24"/>
      <c r="S638" s="10"/>
      <c r="AM638" s="30">
        <f t="shared" si="89"/>
        <v>1</v>
      </c>
    </row>
    <row r="639" spans="1:54" x14ac:dyDescent="0.2">
      <c r="A639" s="8" t="s">
        <v>106</v>
      </c>
      <c r="B639" s="8" t="s">
        <v>110</v>
      </c>
      <c r="C639" s="8">
        <v>2</v>
      </c>
      <c r="D639" s="9" t="s">
        <v>29</v>
      </c>
      <c r="E639" s="9">
        <v>3</v>
      </c>
      <c r="F639">
        <f>COUNTA(G639:AJ639)</f>
        <v>0</v>
      </c>
      <c r="G639" s="10"/>
      <c r="H639" s="10"/>
      <c r="I639" s="10"/>
      <c r="J639" s="10"/>
      <c r="K639" s="10"/>
      <c r="L639" s="10"/>
      <c r="M639" s="10"/>
      <c r="N639" s="10"/>
      <c r="O639" s="10"/>
      <c r="P639" s="10"/>
      <c r="Q639" s="10"/>
      <c r="R639" s="24"/>
      <c r="S639" s="10"/>
      <c r="AM639" s="30">
        <f t="shared" si="89"/>
        <v>1</v>
      </c>
    </row>
    <row r="640" spans="1:54" x14ac:dyDescent="0.2">
      <c r="A640" s="8" t="s">
        <v>106</v>
      </c>
      <c r="B640" s="8" t="s">
        <v>110</v>
      </c>
      <c r="C640" s="8">
        <v>2</v>
      </c>
      <c r="D640" s="9" t="s">
        <v>29</v>
      </c>
      <c r="E640" s="9">
        <v>4</v>
      </c>
      <c r="F640">
        <f>COUNTA(G640:AJ640)</f>
        <v>0</v>
      </c>
      <c r="G640" s="10"/>
      <c r="H640" s="10"/>
      <c r="I640" s="10"/>
      <c r="J640" s="10"/>
      <c r="K640" s="10"/>
      <c r="L640" s="10"/>
      <c r="M640" s="10"/>
      <c r="N640" s="10"/>
      <c r="O640" s="10"/>
      <c r="P640" s="10"/>
      <c r="Q640" s="10"/>
      <c r="R640" s="24"/>
      <c r="S640" s="10"/>
      <c r="AM640" s="30">
        <f t="shared" si="89"/>
        <v>1</v>
      </c>
    </row>
    <row r="641" spans="1:54" x14ac:dyDescent="0.2">
      <c r="A641" s="8" t="s">
        <v>106</v>
      </c>
      <c r="B641" s="8" t="s">
        <v>110</v>
      </c>
      <c r="C641" s="8">
        <v>2</v>
      </c>
      <c r="D641" s="9" t="s">
        <v>31</v>
      </c>
      <c r="E641" s="9">
        <v>5</v>
      </c>
      <c r="F641">
        <f>COUNTA(G641:AJ641)</f>
        <v>0</v>
      </c>
      <c r="G641" s="10"/>
      <c r="H641" s="10"/>
      <c r="I641" s="10"/>
      <c r="J641" s="10"/>
      <c r="K641" s="10"/>
      <c r="L641" s="10"/>
      <c r="M641" s="10"/>
      <c r="N641" s="10"/>
      <c r="O641" s="10"/>
      <c r="P641" s="10"/>
      <c r="Q641" s="10"/>
      <c r="R641" s="24"/>
      <c r="S641" s="10"/>
      <c r="AL641" s="10"/>
      <c r="AM641" s="30">
        <f t="shared" si="89"/>
        <v>1</v>
      </c>
      <c r="AN641" s="10"/>
      <c r="AO641" s="10"/>
      <c r="AP641" s="10"/>
      <c r="AQ641" s="10"/>
      <c r="AR641" s="10"/>
      <c r="AS641" s="10"/>
      <c r="AT641" s="10"/>
      <c r="AU641" s="10">
        <f ca="1">SUMIF(INDIRECT(INDIRECT(ADDRESS(ROW(),COLUMN()+3))&amp;":"&amp;INDIRECT(ADDRESS(ROW(),COLUMN()+5))),"1",INDIRECT(INDIRECT(ADDRESS(ROW(),COLUMN()+3))&amp;":"&amp;INDIRECT(ADDRESS(ROW(),COLUMN()+5))))</f>
        <v>0</v>
      </c>
      <c r="AV641" s="10">
        <f ca="1">SUMIF(INDIRECT(INDIRECT(ADDRESS(ROW(),COLUMN()+2))&amp;":"&amp;INDIRECT(ADDRESS(ROW(),COLUMN()+4))),2,INDIRECT(INDIRECT(ADDRESS(ROW(),COLUMN()+2))&amp;":"&amp;INDIRECT(ADDRESS(ROW(),COLUMN()+4))))/2</f>
        <v>5</v>
      </c>
      <c r="AW641" s="10">
        <f ca="1">IF(INDIRECT(ADDRESS(ROW(),COLUMN()-2))=0,1, (INDIRECT(ADDRESS(ROW(),COLUMN()-2))-INDIRECT(ADDRESS(ROW()+1,COLUMN()+2)))/INDIRECT(ADDRESS(ROW(),COLUMN()-2)))</f>
        <v>1</v>
      </c>
      <c r="AX641" s="10" t="str">
        <f ca="1">ADDRESS(ROW()+1-INDIRECT(ADDRESS(ROW()+1,COLUMN()-4)),3)</f>
        <v>$C$637</v>
      </c>
      <c r="AY641" s="10"/>
      <c r="AZ641" s="10" t="str">
        <f>ADDRESS(ROW(),3)</f>
        <v>$C$641</v>
      </c>
      <c r="BA641" s="10">
        <f ca="1">IF( INDIRECT(ADDRESS(ROW(),COLUMN()-5))=0,1, (INDIRECT(ADDRESS(ROW(),COLUMN()-5))-INDIRECT(ADDRESS(ROW()+1,COLUMN()+1)))/INDIRECT(ADDRESS(ROW(),COLUMN()-5)))</f>
        <v>0</v>
      </c>
      <c r="BB641" s="10"/>
    </row>
    <row r="642" spans="1:54" x14ac:dyDescent="0.2">
      <c r="A642" s="8"/>
      <c r="B642" s="8"/>
      <c r="C642" s="8"/>
      <c r="D642" s="9"/>
      <c r="E642" s="9"/>
      <c r="G642" s="10"/>
      <c r="H642" s="10"/>
      <c r="I642" s="10"/>
      <c r="J642" s="10"/>
      <c r="K642" s="10"/>
      <c r="L642" s="10"/>
      <c r="M642" s="10"/>
      <c r="N642" s="10"/>
      <c r="O642" s="10"/>
      <c r="P642" s="10"/>
      <c r="Q642" s="10"/>
      <c r="R642" s="10"/>
      <c r="S642" s="10"/>
      <c r="AL642" s="10">
        <f ca="1">1-INDIRECT(ADDRESS(ROW()-1,COLUMN()+11))</f>
        <v>0</v>
      </c>
      <c r="AM642" s="10">
        <f ca="1">1-INDIRECT(ADDRESS(ROW()-1,COLUMN()+14))</f>
        <v>1</v>
      </c>
      <c r="AN642" s="10">
        <f ca="1">INDIRECT(ADDRESS(ROW()-1,COLUMN()+9))</f>
        <v>1</v>
      </c>
      <c r="AO642" s="10">
        <f ca="1">INDIRECT(ADDRESS(ROW()-1,COLUMN()+12))</f>
        <v>0</v>
      </c>
      <c r="AP642" s="10">
        <f ca="1">(1-INDIRECT(ADDRESS(ROW(),COLUMN()-2)))*INDIRECT(ADDRESS(ROW(),COLUMN()+2))</f>
        <v>0</v>
      </c>
      <c r="AQ642" s="10">
        <f ca="1">(1-INDIRECT(ADDRESS(ROW(),COLUMN()-2)))*INDIRECT(ADDRESS(ROW(),COLUMN()+2))</f>
        <v>2</v>
      </c>
      <c r="AR642" s="10">
        <f ca="1">INDIRECT(ADDRESS(INDIRECT(ADDRESS(ROW(),COLUMN()+3))-INDIRECT(ADDRESS(ROW(),COLUMN()+2)),3))</f>
        <v>0</v>
      </c>
      <c r="AS642" s="10">
        <f ca="1">INDIRECT(ADDRESS(INDIRECT(ADDRESS(ROW(),COLUMN()+2))-INDIRECT(ADDRESS(ROW(),COLUMN()+1)),4))</f>
        <v>2</v>
      </c>
      <c r="AT642" s="10">
        <f ca="1">INDIRECT(ADDRESS(ROW()-1,5))</f>
        <v>5</v>
      </c>
      <c r="AU642" s="10">
        <f>ROW()-1</f>
        <v>641</v>
      </c>
      <c r="AV642" s="10">
        <f ca="1">ROW()-INDIRECT(ADDRESS(ROW(),COLUMN()-2))</f>
        <v>637</v>
      </c>
      <c r="AW642" s="10" t="str">
        <f>ADDRESS(ROW()-1,COLUMN()-11)</f>
        <v>$AL$641</v>
      </c>
      <c r="AX642" s="10" t="str">
        <f ca="1">ADDRESS(ROW() -INDIRECT(ADDRESS(ROW(),COLUMN()-4)),COLUMN()-12)</f>
        <v>$AL$637</v>
      </c>
      <c r="AY642" s="10">
        <f ca="1">SUMIF(INDIRECT(INDIRECT(ADDRESS(ROW(),COLUMN()-1))&amp;":"&amp;INDIRECT(ADDRESS(ROW(),COLUMN()-2))),1,INDIRECT(INDIRECT(ADDRESS(ROW(),COLUMN()-1))&amp;":"&amp;INDIRECT(ADDRESS(ROW(),COLUMN()-2))))</f>
        <v>0</v>
      </c>
      <c r="AZ642" s="10" t="str">
        <f>ADDRESS(ROW()-1,COLUMN()-13)</f>
        <v>$AM$641</v>
      </c>
      <c r="BA642" s="10" t="str">
        <f ca="1">ADDRESS(ROW() -INDIRECT(ADDRESS(ROW(),COLUMN()-7)),COLUMN()-14)</f>
        <v>$AM$637</v>
      </c>
      <c r="BB642" s="10">
        <f ca="1">SUM(INDIRECT(INDIRECT(ADDRESS(ROW(),COLUMN()-1))&amp;":"&amp;INDIRECT(ADDRESS(ROW(),COLUMN()-2))))</f>
        <v>5</v>
      </c>
    </row>
    <row r="643" spans="1:54" x14ac:dyDescent="0.2">
      <c r="A643" s="8" t="s">
        <v>106</v>
      </c>
      <c r="B643" s="8" t="s">
        <v>111</v>
      </c>
      <c r="C643" s="8">
        <v>0</v>
      </c>
      <c r="D643" s="8">
        <v>0</v>
      </c>
      <c r="E643" s="8"/>
      <c r="G643" s="10"/>
      <c r="H643" s="10"/>
      <c r="I643" s="10"/>
      <c r="J643" s="10"/>
      <c r="K643" s="10"/>
      <c r="L643" s="10"/>
      <c r="M643" s="10"/>
      <c r="N643" s="10"/>
      <c r="O643" s="10"/>
      <c r="P643" s="10"/>
      <c r="Q643" s="10"/>
      <c r="R643" s="10"/>
      <c r="S643" s="10"/>
    </row>
    <row r="644" spans="1:54" hidden="1" x14ac:dyDescent="0.2">
      <c r="A644" s="8" t="s">
        <v>106</v>
      </c>
      <c r="B644" s="8" t="s">
        <v>111</v>
      </c>
      <c r="C644" s="8">
        <v>3</v>
      </c>
      <c r="D644" s="9" t="s">
        <v>31</v>
      </c>
      <c r="E644" s="9">
        <v>1</v>
      </c>
      <c r="F644">
        <f t="shared" ref="F644:F649" si="90">COUNTA(G644:AJ644)</f>
        <v>0</v>
      </c>
      <c r="G644" s="10"/>
      <c r="H644" s="10"/>
      <c r="I644" s="10"/>
      <c r="J644" s="10"/>
      <c r="K644" s="10"/>
      <c r="L644" s="10"/>
      <c r="M644" s="10"/>
      <c r="N644" s="10"/>
      <c r="O644" s="10"/>
      <c r="P644" s="10"/>
      <c r="Q644" s="10"/>
      <c r="R644" s="10"/>
      <c r="S644" s="10"/>
    </row>
    <row r="645" spans="1:54" hidden="1" x14ac:dyDescent="0.2">
      <c r="A645" s="8" t="s">
        <v>106</v>
      </c>
      <c r="B645" s="8" t="s">
        <v>111</v>
      </c>
      <c r="C645" s="8">
        <v>3</v>
      </c>
      <c r="D645" s="9" t="s">
        <v>31</v>
      </c>
      <c r="E645" s="9">
        <v>2</v>
      </c>
      <c r="F645">
        <f t="shared" si="90"/>
        <v>0</v>
      </c>
      <c r="G645" s="10"/>
      <c r="H645" s="10"/>
      <c r="I645" s="10"/>
      <c r="J645" s="10"/>
      <c r="K645" s="10"/>
      <c r="L645" s="10"/>
      <c r="M645" s="10"/>
      <c r="N645" s="10"/>
      <c r="O645" s="10"/>
      <c r="P645" s="10"/>
      <c r="Q645" s="10"/>
      <c r="R645" s="10"/>
      <c r="S645" s="10"/>
    </row>
    <row r="646" spans="1:54" hidden="1" x14ac:dyDescent="0.2">
      <c r="A646" s="8" t="s">
        <v>106</v>
      </c>
      <c r="B646" s="8" t="s">
        <v>111</v>
      </c>
      <c r="C646" s="8">
        <v>3</v>
      </c>
      <c r="D646" s="9" t="s">
        <v>31</v>
      </c>
      <c r="E646" s="9">
        <v>3</v>
      </c>
      <c r="F646">
        <f t="shared" si="90"/>
        <v>0</v>
      </c>
      <c r="G646" s="10"/>
      <c r="H646" s="10"/>
      <c r="I646" s="10"/>
      <c r="J646" s="10"/>
      <c r="K646" s="10"/>
      <c r="L646" s="10"/>
      <c r="M646" s="10"/>
      <c r="N646" s="10"/>
      <c r="O646" s="10"/>
      <c r="P646" s="10"/>
      <c r="Q646" s="10"/>
      <c r="R646" s="10"/>
      <c r="S646" s="10"/>
    </row>
    <row r="647" spans="1:54" hidden="1" x14ac:dyDescent="0.2">
      <c r="A647" s="8" t="s">
        <v>106</v>
      </c>
      <c r="B647" s="8" t="s">
        <v>111</v>
      </c>
      <c r="C647" s="8">
        <v>3</v>
      </c>
      <c r="D647" s="9" t="s">
        <v>31</v>
      </c>
      <c r="E647" s="9">
        <v>4</v>
      </c>
      <c r="F647">
        <f t="shared" si="90"/>
        <v>0</v>
      </c>
      <c r="G647" s="10"/>
      <c r="H647" s="10"/>
      <c r="I647" s="10"/>
      <c r="J647" s="10"/>
      <c r="K647" s="10"/>
      <c r="L647" s="10"/>
      <c r="M647" s="10"/>
      <c r="N647" s="10"/>
      <c r="O647" s="10"/>
      <c r="P647" s="10"/>
      <c r="Q647" s="10"/>
      <c r="R647" s="10"/>
      <c r="S647" s="10"/>
    </row>
    <row r="648" spans="1:54" hidden="1" x14ac:dyDescent="0.2">
      <c r="A648" s="8" t="s">
        <v>106</v>
      </c>
      <c r="B648" s="8" t="s">
        <v>111</v>
      </c>
      <c r="C648" s="8">
        <v>3</v>
      </c>
      <c r="D648" s="9" t="s">
        <v>30</v>
      </c>
      <c r="E648" s="9">
        <v>5</v>
      </c>
      <c r="F648">
        <f t="shared" si="90"/>
        <v>0</v>
      </c>
      <c r="G648" s="10"/>
      <c r="H648" s="10"/>
      <c r="I648" s="10"/>
      <c r="J648" s="10"/>
      <c r="K648" s="10"/>
      <c r="L648" s="10"/>
      <c r="M648" s="10"/>
      <c r="N648" s="10"/>
      <c r="O648" s="10"/>
      <c r="P648" s="10"/>
      <c r="Q648" s="10"/>
      <c r="R648" s="10"/>
      <c r="S648" s="10"/>
    </row>
    <row r="649" spans="1:54" hidden="1" x14ac:dyDescent="0.2">
      <c r="A649" s="8" t="s">
        <v>106</v>
      </c>
      <c r="B649" s="8" t="s">
        <v>111</v>
      </c>
      <c r="C649" s="8">
        <v>3</v>
      </c>
      <c r="D649" s="9" t="s">
        <v>30</v>
      </c>
      <c r="E649" s="9">
        <v>6</v>
      </c>
      <c r="F649">
        <f t="shared" si="90"/>
        <v>0</v>
      </c>
      <c r="G649" s="10"/>
      <c r="H649" s="10"/>
      <c r="I649" s="10"/>
      <c r="J649" s="10"/>
      <c r="K649" s="10"/>
      <c r="L649" s="10"/>
      <c r="M649" s="10"/>
      <c r="N649" s="10"/>
      <c r="O649" s="10"/>
      <c r="P649" s="10"/>
      <c r="Q649" s="10"/>
      <c r="R649" s="10"/>
      <c r="S649" s="10"/>
      <c r="AL649" s="10"/>
      <c r="AN649" s="10"/>
      <c r="AO649" s="10"/>
      <c r="AP649" s="10"/>
      <c r="AQ649" s="10"/>
      <c r="AR649" s="10"/>
      <c r="AS649" s="10"/>
      <c r="AT649" s="10"/>
      <c r="AU649" s="10">
        <f ca="1">SUMIF(INDIRECT(INDIRECT(ADDRESS(ROW(),COLUMN()+3))&amp;":"&amp;INDIRECT(ADDRESS(ROW(),COLUMN()+5))),"1",INDIRECT(INDIRECT(ADDRESS(ROW(),COLUMN()+3))&amp;":"&amp;INDIRECT(ADDRESS(ROW(),COLUMN()+5))))</f>
        <v>0</v>
      </c>
      <c r="AV649" s="10">
        <f ca="1">SUMIF(INDIRECT(INDIRECT(ADDRESS(ROW(),COLUMN()+2))&amp;":"&amp;INDIRECT(ADDRESS(ROW(),COLUMN()+4))),2,INDIRECT(INDIRECT(ADDRESS(ROW(),COLUMN()+2))&amp;":"&amp;INDIRECT(ADDRESS(ROW(),COLUMN()+4))))/2</f>
        <v>0</v>
      </c>
      <c r="AW649" s="10">
        <f ca="1">IF(INDIRECT(ADDRESS(ROW(),COLUMN()-2))=0,1, (INDIRECT(ADDRESS(ROW(),COLUMN()-2))-INDIRECT(ADDRESS(ROW()+1,COLUMN()+2)))/INDIRECT(ADDRESS(ROW(),COLUMN()-2)))</f>
        <v>1</v>
      </c>
      <c r="AX649" s="10" t="str">
        <f ca="1">ADDRESS(ROW()+1-INDIRECT(ADDRESS(ROW()+1,COLUMN()-4)),3)</f>
        <v>$C$644</v>
      </c>
      <c r="AY649" s="10"/>
      <c r="AZ649" s="10" t="str">
        <f>ADDRESS(ROW(),3)</f>
        <v>$C$649</v>
      </c>
      <c r="BA649" s="10">
        <f ca="1">IF( INDIRECT(ADDRESS(ROW(),COLUMN()-5))=0,1, (INDIRECT(ADDRESS(ROW(),COLUMN()-5))-INDIRECT(ADDRESS(ROW()+1,COLUMN()+1)))/INDIRECT(ADDRESS(ROW(),COLUMN()-5)))</f>
        <v>1</v>
      </c>
      <c r="BB649" s="10"/>
    </row>
    <row r="650" spans="1:54" x14ac:dyDescent="0.2">
      <c r="A650" s="8"/>
      <c r="B650" s="8"/>
      <c r="C650" s="8"/>
      <c r="D650" s="8"/>
      <c r="E650" s="8"/>
      <c r="G650" s="10"/>
      <c r="H650" s="10"/>
      <c r="I650" s="10"/>
      <c r="J650" s="10"/>
      <c r="K650" s="10"/>
      <c r="L650" s="10"/>
      <c r="M650" s="10"/>
      <c r="N650" s="10"/>
      <c r="O650" s="10"/>
      <c r="P650" s="10"/>
      <c r="Q650" s="10"/>
      <c r="R650" s="10"/>
      <c r="S650" s="10"/>
      <c r="AL650" s="10">
        <f ca="1">1-INDIRECT(ADDRESS(ROW()-1,COLUMN()+11))</f>
        <v>0</v>
      </c>
      <c r="AM650" s="10">
        <f ca="1">1-INDIRECT(ADDRESS(ROW()-1,COLUMN()+14))</f>
        <v>0</v>
      </c>
      <c r="AN650" s="10">
        <f ca="1">INDIRECT(ADDRESS(ROW()-1,COLUMN()+9))</f>
        <v>1</v>
      </c>
      <c r="AO650" s="10">
        <f ca="1">INDIRECT(ADDRESS(ROW()-1,COLUMN()+12))</f>
        <v>1</v>
      </c>
      <c r="AP650" s="10">
        <f ca="1">(1-INDIRECT(ADDRESS(ROW(),COLUMN()-2)))*INDIRECT(ADDRESS(ROW(),COLUMN()+2))</f>
        <v>0</v>
      </c>
      <c r="AQ650" s="10">
        <f ca="1">(1-INDIRECT(ADDRESS(ROW(),COLUMN()-2)))*INDIRECT(ADDRESS(ROW(),COLUMN()+2))</f>
        <v>0</v>
      </c>
      <c r="AR650" s="10">
        <f ca="1">INDIRECT(ADDRESS(INDIRECT(ADDRESS(ROW(),COLUMN()+3))-INDIRECT(ADDRESS(ROW(),COLUMN()+2)),3))</f>
        <v>0</v>
      </c>
      <c r="AS650" s="10">
        <f ca="1">INDIRECT(ADDRESS(INDIRECT(ADDRESS(ROW(),COLUMN()+2))-INDIRECT(ADDRESS(ROW(),COLUMN()+1)),4))</f>
        <v>0</v>
      </c>
      <c r="AT650" s="10">
        <f ca="1">INDIRECT(ADDRESS(ROW()-1,5))</f>
        <v>6</v>
      </c>
      <c r="AU650" s="10">
        <f>ROW()-1</f>
        <v>649</v>
      </c>
      <c r="AV650" s="10">
        <f ca="1">ROW()-INDIRECT(ADDRESS(ROW(),COLUMN()-2))</f>
        <v>644</v>
      </c>
      <c r="AW650" s="10" t="str">
        <f>ADDRESS(ROW()-1,COLUMN()-11)</f>
        <v>$AL$649</v>
      </c>
      <c r="AX650" s="10" t="str">
        <f ca="1">ADDRESS(ROW() -INDIRECT(ADDRESS(ROW(),COLUMN()-4)),COLUMN()-12)</f>
        <v>$AL$644</v>
      </c>
      <c r="AY650" s="10">
        <f ca="1">SUMIF(INDIRECT(INDIRECT(ADDRESS(ROW(),COLUMN()-1))&amp;":"&amp;INDIRECT(ADDRESS(ROW(),COLUMN()-2))),1,INDIRECT(INDIRECT(ADDRESS(ROW(),COLUMN()-1))&amp;":"&amp;INDIRECT(ADDRESS(ROW(),COLUMN()-2))))</f>
        <v>0</v>
      </c>
      <c r="AZ650" s="10" t="str">
        <f>ADDRESS(ROW()-1,COLUMN()-13)</f>
        <v>$AM$649</v>
      </c>
      <c r="BA650" s="10" t="str">
        <f ca="1">ADDRESS(ROW() -INDIRECT(ADDRESS(ROW(),COLUMN()-7)),COLUMN()-14)</f>
        <v>$AM$644</v>
      </c>
      <c r="BB650" s="10">
        <f ca="1">SUM(INDIRECT(INDIRECT(ADDRESS(ROW(),COLUMN()-1))&amp;":"&amp;INDIRECT(ADDRESS(ROW(),COLUMN()-2))))</f>
        <v>0</v>
      </c>
    </row>
    <row r="651" spans="1:54" x14ac:dyDescent="0.2">
      <c r="A651" s="8" t="s">
        <v>106</v>
      </c>
      <c r="B651" s="8" t="s">
        <v>112</v>
      </c>
      <c r="C651" s="8">
        <v>0</v>
      </c>
      <c r="D651" s="8">
        <v>0</v>
      </c>
      <c r="E651" s="8"/>
      <c r="G651" s="10"/>
      <c r="H651" s="10"/>
      <c r="I651" s="10"/>
      <c r="J651" s="10"/>
      <c r="K651" s="10"/>
      <c r="L651" s="10"/>
      <c r="M651" s="10"/>
      <c r="N651" s="10"/>
      <c r="O651" s="10"/>
      <c r="P651" s="10"/>
      <c r="Q651" s="10"/>
      <c r="R651" s="10"/>
      <c r="S651" s="10"/>
    </row>
    <row r="652" spans="1:54" hidden="1" x14ac:dyDescent="0.2">
      <c r="A652" s="8" t="s">
        <v>106</v>
      </c>
      <c r="B652" s="8" t="s">
        <v>112</v>
      </c>
      <c r="C652" s="8">
        <v>3</v>
      </c>
      <c r="D652" s="9" t="s">
        <v>30</v>
      </c>
      <c r="E652" s="9">
        <v>1</v>
      </c>
      <c r="F652">
        <f t="shared" ref="F652:F661" si="91">COUNTA(G652:AJ652)</f>
        <v>0</v>
      </c>
      <c r="G652" s="10"/>
      <c r="H652" s="10"/>
      <c r="I652" s="10"/>
      <c r="J652" s="10"/>
      <c r="K652" s="10"/>
      <c r="L652" s="10"/>
      <c r="M652" s="10"/>
      <c r="N652" s="10"/>
      <c r="O652" s="10"/>
      <c r="P652" s="10"/>
      <c r="Q652" s="10"/>
      <c r="R652" s="10"/>
      <c r="S652" s="10"/>
    </row>
    <row r="653" spans="1:54" hidden="1" x14ac:dyDescent="0.2">
      <c r="A653" s="8" t="s">
        <v>106</v>
      </c>
      <c r="B653" s="8" t="s">
        <v>112</v>
      </c>
      <c r="C653" s="8">
        <v>3</v>
      </c>
      <c r="D653" s="9" t="s">
        <v>29</v>
      </c>
      <c r="E653" s="9">
        <v>2</v>
      </c>
      <c r="F653">
        <f t="shared" si="91"/>
        <v>0</v>
      </c>
      <c r="G653" s="10"/>
      <c r="H653" s="10"/>
      <c r="I653" s="10"/>
      <c r="J653" s="10"/>
      <c r="K653" s="10"/>
      <c r="L653" s="10"/>
      <c r="M653" s="10"/>
      <c r="N653" s="10"/>
      <c r="O653" s="10"/>
      <c r="P653" s="10"/>
      <c r="Q653" s="10"/>
      <c r="R653" s="10"/>
      <c r="S653" s="10"/>
    </row>
    <row r="654" spans="1:54" hidden="1" x14ac:dyDescent="0.2">
      <c r="A654" s="8" t="s">
        <v>106</v>
      </c>
      <c r="B654" s="8" t="s">
        <v>112</v>
      </c>
      <c r="C654" s="8">
        <v>3</v>
      </c>
      <c r="D654" s="9" t="s">
        <v>30</v>
      </c>
      <c r="E654" s="9">
        <v>3</v>
      </c>
      <c r="F654">
        <f t="shared" si="91"/>
        <v>0</v>
      </c>
      <c r="G654" s="10"/>
      <c r="H654" s="10"/>
      <c r="I654" s="10"/>
      <c r="J654" s="10"/>
      <c r="K654" s="10"/>
      <c r="L654" s="10"/>
      <c r="M654" s="10"/>
      <c r="N654" s="10"/>
      <c r="O654" s="10"/>
      <c r="P654" s="10"/>
      <c r="Q654" s="10"/>
      <c r="R654" s="10"/>
      <c r="S654" s="10"/>
    </row>
    <row r="655" spans="1:54" hidden="1" x14ac:dyDescent="0.2">
      <c r="A655" s="8" t="s">
        <v>106</v>
      </c>
      <c r="B655" s="8" t="s">
        <v>112</v>
      </c>
      <c r="C655" s="8">
        <v>3</v>
      </c>
      <c r="D655" s="9" t="s">
        <v>30</v>
      </c>
      <c r="E655" s="9">
        <v>4</v>
      </c>
      <c r="F655">
        <f t="shared" si="91"/>
        <v>0</v>
      </c>
      <c r="G655" s="10"/>
      <c r="H655" s="10"/>
      <c r="I655" s="10"/>
      <c r="J655" s="10"/>
      <c r="K655" s="10"/>
      <c r="L655" s="10"/>
      <c r="M655" s="10"/>
      <c r="N655" s="10"/>
      <c r="O655" s="10"/>
      <c r="P655" s="10"/>
      <c r="Q655" s="10"/>
      <c r="R655" s="10"/>
      <c r="S655" s="10"/>
    </row>
    <row r="656" spans="1:54" hidden="1" x14ac:dyDescent="0.2">
      <c r="A656" s="8" t="s">
        <v>106</v>
      </c>
      <c r="B656" s="8" t="s">
        <v>112</v>
      </c>
      <c r="C656" s="8">
        <v>3</v>
      </c>
      <c r="D656" s="9" t="s">
        <v>31</v>
      </c>
      <c r="E656" s="9">
        <v>5</v>
      </c>
      <c r="F656">
        <f t="shared" si="91"/>
        <v>0</v>
      </c>
      <c r="G656" s="10"/>
      <c r="H656" s="10"/>
      <c r="I656" s="10"/>
      <c r="J656" s="10"/>
      <c r="K656" s="10"/>
      <c r="L656" s="10"/>
      <c r="M656" s="10"/>
      <c r="N656" s="10"/>
      <c r="O656" s="10"/>
      <c r="P656" s="10"/>
      <c r="Q656" s="10"/>
      <c r="R656" s="10"/>
      <c r="S656" s="10"/>
    </row>
    <row r="657" spans="1:54" hidden="1" x14ac:dyDescent="0.2">
      <c r="A657" s="8" t="s">
        <v>106</v>
      </c>
      <c r="B657" s="8" t="s">
        <v>112</v>
      </c>
      <c r="C657" s="8">
        <v>3</v>
      </c>
      <c r="D657" s="9" t="s">
        <v>29</v>
      </c>
      <c r="E657" s="9">
        <v>6</v>
      </c>
      <c r="F657">
        <f t="shared" si="91"/>
        <v>0</v>
      </c>
      <c r="G657" s="10"/>
      <c r="H657" s="10"/>
      <c r="I657" s="10"/>
      <c r="J657" s="10"/>
      <c r="K657" s="10"/>
      <c r="L657" s="10"/>
      <c r="M657" s="10"/>
      <c r="N657" s="10"/>
      <c r="O657" s="10"/>
      <c r="P657" s="10"/>
      <c r="Q657" s="10"/>
      <c r="R657" s="10"/>
      <c r="S657" s="10"/>
    </row>
    <row r="658" spans="1:54" hidden="1" x14ac:dyDescent="0.2">
      <c r="A658" s="8" t="s">
        <v>106</v>
      </c>
      <c r="B658" s="8" t="s">
        <v>112</v>
      </c>
      <c r="C658" s="8">
        <v>3</v>
      </c>
      <c r="D658" s="9" t="s">
        <v>29</v>
      </c>
      <c r="E658" s="9">
        <v>7</v>
      </c>
      <c r="F658">
        <f t="shared" si="91"/>
        <v>0</v>
      </c>
      <c r="G658" s="10"/>
      <c r="H658" s="10"/>
      <c r="I658" s="10"/>
      <c r="J658" s="10"/>
      <c r="K658" s="10"/>
      <c r="L658" s="10"/>
      <c r="M658" s="10"/>
      <c r="N658" s="10"/>
      <c r="O658" s="10"/>
      <c r="P658" s="10"/>
      <c r="Q658" s="10"/>
      <c r="R658" s="10"/>
      <c r="S658" s="10"/>
    </row>
    <row r="659" spans="1:54" hidden="1" x14ac:dyDescent="0.2">
      <c r="A659" s="8" t="s">
        <v>106</v>
      </c>
      <c r="B659" s="8" t="s">
        <v>112</v>
      </c>
      <c r="C659" s="8">
        <v>3</v>
      </c>
      <c r="D659" s="9" t="s">
        <v>29</v>
      </c>
      <c r="E659" s="9">
        <v>8</v>
      </c>
      <c r="F659">
        <f t="shared" si="91"/>
        <v>0</v>
      </c>
      <c r="G659" s="10"/>
      <c r="H659" s="10"/>
      <c r="I659" s="10"/>
      <c r="J659" s="10"/>
      <c r="K659" s="10"/>
      <c r="L659" s="10"/>
      <c r="M659" s="10"/>
      <c r="N659" s="10"/>
      <c r="O659" s="10"/>
      <c r="P659" s="10"/>
      <c r="Q659" s="10"/>
      <c r="R659" s="10"/>
      <c r="S659" s="10"/>
    </row>
    <row r="660" spans="1:54" hidden="1" x14ac:dyDescent="0.2">
      <c r="A660" s="8" t="s">
        <v>106</v>
      </c>
      <c r="B660" s="8" t="s">
        <v>112</v>
      </c>
      <c r="C660" s="8">
        <v>3</v>
      </c>
      <c r="D660" s="9" t="s">
        <v>29</v>
      </c>
      <c r="E660" s="9">
        <v>9</v>
      </c>
      <c r="F660">
        <f t="shared" si="91"/>
        <v>0</v>
      </c>
      <c r="G660" s="10"/>
      <c r="H660" s="10"/>
      <c r="I660" s="10"/>
      <c r="J660" s="10"/>
      <c r="K660" s="10"/>
      <c r="L660" s="10"/>
      <c r="M660" s="10"/>
      <c r="N660" s="10"/>
      <c r="O660" s="10"/>
      <c r="P660" s="10"/>
      <c r="Q660" s="10"/>
      <c r="R660" s="10"/>
      <c r="S660" s="10"/>
    </row>
    <row r="661" spans="1:54" hidden="1" x14ac:dyDescent="0.2">
      <c r="A661" s="8" t="s">
        <v>106</v>
      </c>
      <c r="B661" s="8" t="s">
        <v>112</v>
      </c>
      <c r="C661" s="8">
        <v>3</v>
      </c>
      <c r="D661" s="9" t="s">
        <v>29</v>
      </c>
      <c r="E661" s="9">
        <v>10</v>
      </c>
      <c r="F661">
        <f t="shared" si="91"/>
        <v>0</v>
      </c>
      <c r="G661" s="10"/>
      <c r="H661" s="10"/>
      <c r="I661" s="10"/>
      <c r="J661" s="10"/>
      <c r="K661" s="10"/>
      <c r="L661" s="10"/>
      <c r="M661" s="10"/>
      <c r="N661" s="10"/>
      <c r="O661" s="10"/>
      <c r="P661" s="10"/>
      <c r="Q661" s="10"/>
      <c r="R661" s="10"/>
      <c r="S661" s="10"/>
      <c r="AL661" s="10"/>
      <c r="AN661" s="10"/>
      <c r="AO661" s="10"/>
      <c r="AP661" s="10"/>
      <c r="AQ661" s="10"/>
      <c r="AR661" s="10"/>
      <c r="AS661" s="10"/>
      <c r="AT661" s="10"/>
      <c r="AU661" s="10">
        <f ca="1">SUMIF(INDIRECT(INDIRECT(ADDRESS(ROW(),COLUMN()+3))&amp;":"&amp;INDIRECT(ADDRESS(ROW(),COLUMN()+5))),"1",INDIRECT(INDIRECT(ADDRESS(ROW(),COLUMN()+3))&amp;":"&amp;INDIRECT(ADDRESS(ROW(),COLUMN()+5))))</f>
        <v>0</v>
      </c>
      <c r="AV661" s="10">
        <f ca="1">SUMIF(INDIRECT(INDIRECT(ADDRESS(ROW(),COLUMN()+2))&amp;":"&amp;INDIRECT(ADDRESS(ROW(),COLUMN()+4))),2,INDIRECT(INDIRECT(ADDRESS(ROW(),COLUMN()+2))&amp;":"&amp;INDIRECT(ADDRESS(ROW(),COLUMN()+4))))/2</f>
        <v>0</v>
      </c>
      <c r="AW661" s="10">
        <f ca="1">IF(INDIRECT(ADDRESS(ROW(),COLUMN()-2))=0,1, (INDIRECT(ADDRESS(ROW(),COLUMN()-2))-INDIRECT(ADDRESS(ROW()+1,COLUMN()+2)))/INDIRECT(ADDRESS(ROW(),COLUMN()-2)))</f>
        <v>1</v>
      </c>
      <c r="AX661" s="10" t="str">
        <f ca="1">ADDRESS(ROW()+1-INDIRECT(ADDRESS(ROW()+1,COLUMN()-4)),3)</f>
        <v>$C$652</v>
      </c>
      <c r="AY661" s="10"/>
      <c r="AZ661" s="10" t="str">
        <f>ADDRESS(ROW(),3)</f>
        <v>$C$661</v>
      </c>
      <c r="BA661" s="10">
        <f ca="1">IF( INDIRECT(ADDRESS(ROW(),COLUMN()-5))=0,1, (INDIRECT(ADDRESS(ROW(),COLUMN()-5))-INDIRECT(ADDRESS(ROW()+1,COLUMN()+1)))/INDIRECT(ADDRESS(ROW(),COLUMN()-5)))</f>
        <v>1</v>
      </c>
      <c r="BB661" s="10"/>
    </row>
    <row r="662" spans="1:54" x14ac:dyDescent="0.2">
      <c r="A662" s="8"/>
      <c r="B662" s="8"/>
      <c r="C662" s="8"/>
      <c r="D662" s="8"/>
      <c r="E662" s="8"/>
      <c r="G662" s="10"/>
      <c r="H662" s="10"/>
      <c r="I662" s="10"/>
      <c r="J662" s="10"/>
      <c r="K662" s="10"/>
      <c r="L662" s="10"/>
      <c r="M662" s="10"/>
      <c r="N662" s="10"/>
      <c r="O662" s="10"/>
      <c r="P662" s="10"/>
      <c r="Q662" s="10"/>
      <c r="R662" s="10"/>
      <c r="S662" s="10"/>
      <c r="AL662" s="10">
        <f ca="1">1-INDIRECT(ADDRESS(ROW()-1,COLUMN()+11))</f>
        <v>0</v>
      </c>
      <c r="AM662" s="10">
        <f ca="1">1-INDIRECT(ADDRESS(ROW()-1,COLUMN()+14))</f>
        <v>0</v>
      </c>
      <c r="AN662" s="10">
        <f ca="1">INDIRECT(ADDRESS(ROW()-1,COLUMN()+9))</f>
        <v>1</v>
      </c>
      <c r="AO662" s="10">
        <f ca="1">INDIRECT(ADDRESS(ROW()-1,COLUMN()+12))</f>
        <v>1</v>
      </c>
      <c r="AP662" s="10">
        <f ca="1">(1-INDIRECT(ADDRESS(ROW(),COLUMN()-2)))*INDIRECT(ADDRESS(ROW(),COLUMN()+2))</f>
        <v>0</v>
      </c>
      <c r="AQ662" s="10">
        <f ca="1">(1-INDIRECT(ADDRESS(ROW(),COLUMN()-2)))*INDIRECT(ADDRESS(ROW(),COLUMN()+2))</f>
        <v>0</v>
      </c>
      <c r="AR662" s="10">
        <f ca="1">INDIRECT(ADDRESS(INDIRECT(ADDRESS(ROW(),COLUMN()+3))-INDIRECT(ADDRESS(ROW(),COLUMN()+2)),3))</f>
        <v>0</v>
      </c>
      <c r="AS662" s="10">
        <f ca="1">INDIRECT(ADDRESS(INDIRECT(ADDRESS(ROW(),COLUMN()+2))-INDIRECT(ADDRESS(ROW(),COLUMN()+1)),4))</f>
        <v>0</v>
      </c>
      <c r="AT662" s="10">
        <f ca="1">INDIRECT(ADDRESS(ROW()-1,5))</f>
        <v>10</v>
      </c>
      <c r="AU662" s="10">
        <f>ROW()-1</f>
        <v>661</v>
      </c>
      <c r="AV662" s="10">
        <f ca="1">ROW()-INDIRECT(ADDRESS(ROW(),COLUMN()-2))</f>
        <v>652</v>
      </c>
      <c r="AW662" s="10" t="str">
        <f>ADDRESS(ROW()-1,COLUMN()-11)</f>
        <v>$AL$661</v>
      </c>
      <c r="AX662" s="10" t="str">
        <f ca="1">ADDRESS(ROW() -INDIRECT(ADDRESS(ROW(),COLUMN()-4)),COLUMN()-12)</f>
        <v>$AL$652</v>
      </c>
      <c r="AY662" s="10">
        <f ca="1">SUMIF(INDIRECT(INDIRECT(ADDRESS(ROW(),COLUMN()-1))&amp;":"&amp;INDIRECT(ADDRESS(ROW(),COLUMN()-2))),1,INDIRECT(INDIRECT(ADDRESS(ROW(),COLUMN()-1))&amp;":"&amp;INDIRECT(ADDRESS(ROW(),COLUMN()-2))))</f>
        <v>0</v>
      </c>
      <c r="AZ662" s="10" t="str">
        <f>ADDRESS(ROW()-1,COLUMN()-13)</f>
        <v>$AM$661</v>
      </c>
      <c r="BA662" s="10" t="str">
        <f ca="1">ADDRESS(ROW() -INDIRECT(ADDRESS(ROW(),COLUMN()-7)),COLUMN()-14)</f>
        <v>$AM$652</v>
      </c>
      <c r="BB662" s="10">
        <f ca="1">SUM(INDIRECT(INDIRECT(ADDRESS(ROW(),COLUMN()-1))&amp;":"&amp;INDIRECT(ADDRESS(ROW(),COLUMN()-2))))</f>
        <v>0</v>
      </c>
    </row>
    <row r="663" spans="1:54" x14ac:dyDescent="0.2">
      <c r="A663" s="8" t="s">
        <v>106</v>
      </c>
      <c r="B663" s="8" t="s">
        <v>113</v>
      </c>
      <c r="C663" s="8">
        <v>0</v>
      </c>
      <c r="D663" s="8">
        <v>0</v>
      </c>
      <c r="E663" s="8"/>
      <c r="G663" s="10"/>
      <c r="H663" s="10"/>
      <c r="I663" s="10"/>
      <c r="J663" s="10"/>
      <c r="K663" s="10"/>
      <c r="L663" s="10"/>
      <c r="M663" s="10"/>
      <c r="N663" s="10"/>
      <c r="O663" s="10"/>
      <c r="P663" s="10"/>
      <c r="Q663" s="10"/>
      <c r="R663" s="10"/>
      <c r="S663" s="10"/>
    </row>
    <row r="664" spans="1:54" hidden="1" x14ac:dyDescent="0.2">
      <c r="A664" s="8" t="s">
        <v>106</v>
      </c>
      <c r="B664" s="8" t="s">
        <v>113</v>
      </c>
      <c r="C664" s="8">
        <v>3</v>
      </c>
      <c r="D664" s="9" t="s">
        <v>31</v>
      </c>
      <c r="E664" s="9">
        <v>1</v>
      </c>
      <c r="F664">
        <f t="shared" ref="F664:F672" si="92">COUNTA(G664:AJ664)</f>
        <v>0</v>
      </c>
      <c r="G664" s="10"/>
      <c r="H664" s="10"/>
      <c r="I664" s="10"/>
      <c r="J664" s="10"/>
      <c r="K664" s="10"/>
      <c r="L664" s="10"/>
      <c r="M664" s="10"/>
      <c r="N664" s="10"/>
      <c r="O664" s="10"/>
      <c r="P664" s="10"/>
      <c r="Q664" s="10"/>
      <c r="R664" s="10"/>
      <c r="S664" s="10"/>
    </row>
    <row r="665" spans="1:54" hidden="1" x14ac:dyDescent="0.2">
      <c r="A665" s="8" t="s">
        <v>106</v>
      </c>
      <c r="B665" s="8" t="s">
        <v>113</v>
      </c>
      <c r="C665" s="8">
        <v>3</v>
      </c>
      <c r="D665" s="9" t="s">
        <v>30</v>
      </c>
      <c r="E665" s="9">
        <v>2</v>
      </c>
      <c r="F665">
        <f t="shared" si="92"/>
        <v>0</v>
      </c>
      <c r="G665" s="10"/>
      <c r="H665" s="10"/>
      <c r="I665" s="10"/>
      <c r="J665" s="10"/>
      <c r="K665" s="10"/>
      <c r="L665" s="10"/>
      <c r="M665" s="10"/>
      <c r="N665" s="10"/>
      <c r="O665" s="10"/>
      <c r="P665" s="10"/>
      <c r="Q665" s="10"/>
      <c r="R665" s="10"/>
      <c r="S665" s="10"/>
    </row>
    <row r="666" spans="1:54" hidden="1" x14ac:dyDescent="0.2">
      <c r="A666" s="8" t="s">
        <v>106</v>
      </c>
      <c r="B666" s="8" t="s">
        <v>113</v>
      </c>
      <c r="C666" s="8">
        <v>3</v>
      </c>
      <c r="D666" s="9" t="s">
        <v>29</v>
      </c>
      <c r="E666" s="9">
        <v>3</v>
      </c>
      <c r="F666">
        <f t="shared" si="92"/>
        <v>0</v>
      </c>
      <c r="G666" s="10"/>
      <c r="H666" s="10"/>
      <c r="I666" s="10"/>
      <c r="J666" s="10"/>
      <c r="K666" s="10"/>
      <c r="L666" s="10"/>
      <c r="M666" s="10"/>
      <c r="N666" s="10"/>
      <c r="O666" s="10"/>
      <c r="P666" s="10"/>
      <c r="Q666" s="10"/>
      <c r="R666" s="10"/>
      <c r="S666" s="10"/>
    </row>
    <row r="667" spans="1:54" hidden="1" x14ac:dyDescent="0.2">
      <c r="A667" s="8" t="s">
        <v>106</v>
      </c>
      <c r="B667" s="8" t="s">
        <v>113</v>
      </c>
      <c r="C667" s="8">
        <v>3</v>
      </c>
      <c r="D667" s="9" t="s">
        <v>29</v>
      </c>
      <c r="E667" s="9">
        <v>4</v>
      </c>
      <c r="F667">
        <f t="shared" si="92"/>
        <v>0</v>
      </c>
      <c r="G667" s="10"/>
      <c r="H667" s="10"/>
      <c r="I667" s="10"/>
      <c r="J667" s="10"/>
      <c r="K667" s="10"/>
      <c r="L667" s="10"/>
      <c r="M667" s="10"/>
      <c r="N667" s="10"/>
      <c r="O667" s="10"/>
      <c r="P667" s="10"/>
      <c r="Q667" s="10"/>
      <c r="R667" s="10"/>
      <c r="S667" s="10"/>
    </row>
    <row r="668" spans="1:54" hidden="1" x14ac:dyDescent="0.2">
      <c r="A668" s="8" t="s">
        <v>106</v>
      </c>
      <c r="B668" s="8" t="s">
        <v>113</v>
      </c>
      <c r="C668" s="8">
        <v>3</v>
      </c>
      <c r="D668" s="9" t="s">
        <v>31</v>
      </c>
      <c r="E668" s="9">
        <v>5</v>
      </c>
      <c r="F668">
        <f t="shared" si="92"/>
        <v>0</v>
      </c>
      <c r="G668" s="10"/>
      <c r="H668" s="10"/>
      <c r="I668" s="10"/>
      <c r="J668" s="10"/>
      <c r="K668" s="10"/>
      <c r="L668" s="10"/>
      <c r="M668" s="10"/>
      <c r="N668" s="10"/>
      <c r="O668" s="10"/>
      <c r="P668" s="10"/>
      <c r="Q668" s="10"/>
      <c r="R668" s="10"/>
      <c r="S668" s="10"/>
    </row>
    <row r="669" spans="1:54" hidden="1" x14ac:dyDescent="0.2">
      <c r="A669" s="8" t="s">
        <v>106</v>
      </c>
      <c r="B669" s="8" t="s">
        <v>113</v>
      </c>
      <c r="C669" s="8">
        <v>3</v>
      </c>
      <c r="D669" s="9" t="s">
        <v>29</v>
      </c>
      <c r="E669" s="9">
        <v>6</v>
      </c>
      <c r="F669">
        <f t="shared" si="92"/>
        <v>0</v>
      </c>
      <c r="G669" s="10"/>
      <c r="H669" s="10"/>
      <c r="I669" s="10"/>
      <c r="J669" s="10"/>
      <c r="K669" s="10"/>
      <c r="L669" s="10"/>
      <c r="M669" s="10"/>
      <c r="N669" s="10"/>
      <c r="O669" s="10"/>
      <c r="P669" s="10"/>
      <c r="Q669" s="10"/>
      <c r="R669" s="10"/>
      <c r="S669" s="10"/>
    </row>
    <row r="670" spans="1:54" hidden="1" x14ac:dyDescent="0.2">
      <c r="A670" s="8" t="s">
        <v>106</v>
      </c>
      <c r="B670" s="8" t="s">
        <v>113</v>
      </c>
      <c r="C670" s="8">
        <v>3</v>
      </c>
      <c r="D670" s="9" t="s">
        <v>31</v>
      </c>
      <c r="E670" s="9">
        <v>7</v>
      </c>
      <c r="F670">
        <f t="shared" si="92"/>
        <v>0</v>
      </c>
      <c r="G670" s="10"/>
      <c r="H670" s="10"/>
      <c r="I670" s="10"/>
      <c r="J670" s="10"/>
      <c r="K670" s="10"/>
      <c r="L670" s="10"/>
      <c r="M670" s="10"/>
      <c r="N670" s="10"/>
      <c r="O670" s="10"/>
      <c r="P670" s="10"/>
      <c r="Q670" s="10"/>
      <c r="R670" s="10"/>
      <c r="S670" s="10"/>
    </row>
    <row r="671" spans="1:54" hidden="1" x14ac:dyDescent="0.2">
      <c r="A671" s="8" t="s">
        <v>106</v>
      </c>
      <c r="B671" s="8" t="s">
        <v>113</v>
      </c>
      <c r="C671" s="8">
        <v>3</v>
      </c>
      <c r="D671" s="9" t="s">
        <v>29</v>
      </c>
      <c r="E671" s="9">
        <v>8</v>
      </c>
      <c r="F671">
        <f t="shared" si="92"/>
        <v>0</v>
      </c>
      <c r="G671" s="10"/>
      <c r="H671" s="10"/>
      <c r="I671" s="10"/>
      <c r="J671" s="10"/>
      <c r="K671" s="10"/>
      <c r="L671" s="10"/>
      <c r="M671" s="10"/>
      <c r="N671" s="10"/>
      <c r="O671" s="10"/>
      <c r="P671" s="10"/>
      <c r="Q671" s="10"/>
      <c r="R671" s="10"/>
      <c r="S671" s="10"/>
    </row>
    <row r="672" spans="1:54" hidden="1" x14ac:dyDescent="0.2">
      <c r="A672" s="8" t="s">
        <v>106</v>
      </c>
      <c r="B672" s="8" t="s">
        <v>113</v>
      </c>
      <c r="C672" s="8">
        <v>3</v>
      </c>
      <c r="D672" s="9" t="s">
        <v>30</v>
      </c>
      <c r="E672" s="9">
        <v>9</v>
      </c>
      <c r="F672">
        <f t="shared" si="92"/>
        <v>0</v>
      </c>
      <c r="G672" s="10"/>
      <c r="H672" s="10"/>
      <c r="I672" s="10"/>
      <c r="J672" s="10"/>
      <c r="K672" s="10"/>
      <c r="L672" s="10"/>
      <c r="M672" s="10"/>
      <c r="N672" s="10"/>
      <c r="O672" s="10"/>
      <c r="P672" s="10"/>
      <c r="Q672" s="10"/>
      <c r="R672" s="10"/>
      <c r="S672" s="10"/>
      <c r="AL672" s="10"/>
      <c r="AN672" s="10"/>
      <c r="AO672" s="10"/>
      <c r="AP672" s="10"/>
      <c r="AQ672" s="10"/>
      <c r="AR672" s="10"/>
      <c r="AS672" s="10"/>
      <c r="AT672" s="10"/>
      <c r="AU672" s="10">
        <f ca="1">SUMIF(INDIRECT(INDIRECT(ADDRESS(ROW(),COLUMN()+3))&amp;":"&amp;INDIRECT(ADDRESS(ROW(),COLUMN()+5))),"1",INDIRECT(INDIRECT(ADDRESS(ROW(),COLUMN()+3))&amp;":"&amp;INDIRECT(ADDRESS(ROW(),COLUMN()+5))))</f>
        <v>0</v>
      </c>
      <c r="AV672" s="10">
        <f ca="1">SUMIF(INDIRECT(INDIRECT(ADDRESS(ROW(),COLUMN()+2))&amp;":"&amp;INDIRECT(ADDRESS(ROW(),COLUMN()+4))),2,INDIRECT(INDIRECT(ADDRESS(ROW(),COLUMN()+2))&amp;":"&amp;INDIRECT(ADDRESS(ROW(),COLUMN()+4))))/2</f>
        <v>0</v>
      </c>
      <c r="AW672" s="10">
        <f ca="1">IF(INDIRECT(ADDRESS(ROW(),COLUMN()-2))=0,1, (INDIRECT(ADDRESS(ROW(),COLUMN()-2))-INDIRECT(ADDRESS(ROW()+1,COLUMN()+2)))/INDIRECT(ADDRESS(ROW(),COLUMN()-2)))</f>
        <v>1</v>
      </c>
      <c r="AX672" s="10" t="str">
        <f ca="1">ADDRESS(ROW()+1-INDIRECT(ADDRESS(ROW()+1,COLUMN()-4)),3)</f>
        <v>$C$664</v>
      </c>
      <c r="AY672" s="10"/>
      <c r="AZ672" s="10" t="str">
        <f>ADDRESS(ROW(),3)</f>
        <v>$C$672</v>
      </c>
      <c r="BA672" s="10">
        <f ca="1">IF( INDIRECT(ADDRESS(ROW(),COLUMN()-5))=0,1, (INDIRECT(ADDRESS(ROW(),COLUMN()-5))-INDIRECT(ADDRESS(ROW()+1,COLUMN()+1)))/INDIRECT(ADDRESS(ROW(),COLUMN()-5)))</f>
        <v>1</v>
      </c>
      <c r="BB672" s="10"/>
    </row>
    <row r="673" spans="1:54" x14ac:dyDescent="0.2">
      <c r="A673" s="8"/>
      <c r="B673" s="8"/>
      <c r="C673" s="8"/>
      <c r="D673" s="8"/>
      <c r="E673" s="8"/>
      <c r="G673" s="10"/>
      <c r="H673" s="10"/>
      <c r="I673" s="10"/>
      <c r="J673" s="10"/>
      <c r="K673" s="10"/>
      <c r="L673" s="10"/>
      <c r="M673" s="10"/>
      <c r="N673" s="10"/>
      <c r="O673" s="10"/>
      <c r="P673" s="10"/>
      <c r="Q673" s="10"/>
      <c r="R673" s="10"/>
      <c r="S673" s="10"/>
      <c r="AL673" s="10">
        <f ca="1">1-INDIRECT(ADDRESS(ROW()-1,COLUMN()+11))</f>
        <v>0</v>
      </c>
      <c r="AM673" s="10">
        <f ca="1">1-INDIRECT(ADDRESS(ROW()-1,COLUMN()+14))</f>
        <v>0</v>
      </c>
      <c r="AN673" s="10">
        <f ca="1">INDIRECT(ADDRESS(ROW()-1,COLUMN()+9))</f>
        <v>1</v>
      </c>
      <c r="AO673" s="10">
        <f ca="1">INDIRECT(ADDRESS(ROW()-1,COLUMN()+12))</f>
        <v>1</v>
      </c>
      <c r="AP673" s="10">
        <f ca="1">(1-INDIRECT(ADDRESS(ROW(),COLUMN()-2)))*INDIRECT(ADDRESS(ROW(),COLUMN()+2))</f>
        <v>0</v>
      </c>
      <c r="AQ673" s="10">
        <f ca="1">(1-INDIRECT(ADDRESS(ROW(),COLUMN()-2)))*INDIRECT(ADDRESS(ROW(),COLUMN()+2))</f>
        <v>0</v>
      </c>
      <c r="AR673" s="10">
        <f ca="1">INDIRECT(ADDRESS(INDIRECT(ADDRESS(ROW(),COLUMN()+3))-INDIRECT(ADDRESS(ROW(),COLUMN()+2)),3))</f>
        <v>0</v>
      </c>
      <c r="AS673" s="10">
        <f ca="1">INDIRECT(ADDRESS(INDIRECT(ADDRESS(ROW(),COLUMN()+2))-INDIRECT(ADDRESS(ROW(),COLUMN()+1)),4))</f>
        <v>0</v>
      </c>
      <c r="AT673" s="10">
        <f ca="1">INDIRECT(ADDRESS(ROW()-1,5))</f>
        <v>9</v>
      </c>
      <c r="AU673" s="10">
        <f>ROW()-1</f>
        <v>672</v>
      </c>
      <c r="AV673" s="10">
        <f ca="1">ROW()-INDIRECT(ADDRESS(ROW(),COLUMN()-2))</f>
        <v>664</v>
      </c>
      <c r="AW673" s="10" t="str">
        <f>ADDRESS(ROW()-1,COLUMN()-11)</f>
        <v>$AL$672</v>
      </c>
      <c r="AX673" s="10" t="str">
        <f ca="1">ADDRESS(ROW() -INDIRECT(ADDRESS(ROW(),COLUMN()-4)),COLUMN()-12)</f>
        <v>$AL$664</v>
      </c>
      <c r="AY673" s="10">
        <f ca="1">SUMIF(INDIRECT(INDIRECT(ADDRESS(ROW(),COLUMN()-1))&amp;":"&amp;INDIRECT(ADDRESS(ROW(),COLUMN()-2))),1,INDIRECT(INDIRECT(ADDRESS(ROW(),COLUMN()-1))&amp;":"&amp;INDIRECT(ADDRESS(ROW(),COLUMN()-2))))</f>
        <v>0</v>
      </c>
      <c r="AZ673" s="10" t="str">
        <f>ADDRESS(ROW()-1,COLUMN()-13)</f>
        <v>$AM$672</v>
      </c>
      <c r="BA673" s="10" t="str">
        <f ca="1">ADDRESS(ROW() -INDIRECT(ADDRESS(ROW(),COLUMN()-7)),COLUMN()-14)</f>
        <v>$AM$664</v>
      </c>
      <c r="BB673" s="10">
        <f ca="1">SUM(INDIRECT(INDIRECT(ADDRESS(ROW(),COLUMN()-1))&amp;":"&amp;INDIRECT(ADDRESS(ROW(),COLUMN()-2))))</f>
        <v>0</v>
      </c>
    </row>
    <row r="674" spans="1:54" x14ac:dyDescent="0.2">
      <c r="A674" s="8" t="s">
        <v>106</v>
      </c>
      <c r="B674" s="8" t="s">
        <v>114</v>
      </c>
      <c r="C674" s="8">
        <v>0</v>
      </c>
      <c r="D674" s="8">
        <v>0</v>
      </c>
      <c r="E674" s="8"/>
      <c r="G674" s="10"/>
      <c r="H674" s="10"/>
      <c r="I674" s="10"/>
      <c r="J674" s="10"/>
      <c r="K674" s="10"/>
      <c r="L674" s="10"/>
      <c r="M674" s="10"/>
      <c r="N674" s="10"/>
      <c r="O674" s="10"/>
      <c r="P674" s="10"/>
      <c r="Q674" s="10"/>
      <c r="R674" s="24"/>
      <c r="S674" s="10"/>
    </row>
    <row r="675" spans="1:54" hidden="1" x14ac:dyDescent="0.2">
      <c r="A675" s="8" t="s">
        <v>106</v>
      </c>
      <c r="B675" s="8" t="s">
        <v>114</v>
      </c>
      <c r="C675" s="8">
        <v>3</v>
      </c>
      <c r="D675" s="9" t="s">
        <v>29</v>
      </c>
      <c r="E675" s="9">
        <v>1</v>
      </c>
      <c r="F675">
        <f>COUNTA(G675:AJ675)</f>
        <v>0</v>
      </c>
      <c r="G675" s="10"/>
      <c r="H675" s="10"/>
      <c r="I675" s="10"/>
      <c r="J675" s="10"/>
      <c r="K675" s="10"/>
      <c r="L675" s="10"/>
      <c r="M675" s="10"/>
      <c r="N675" s="10"/>
      <c r="O675" s="10"/>
      <c r="P675" s="10"/>
      <c r="Q675" s="10"/>
      <c r="R675" s="24"/>
      <c r="S675" s="10"/>
    </row>
    <row r="676" spans="1:54" hidden="1" x14ac:dyDescent="0.2">
      <c r="A676" s="8" t="s">
        <v>106</v>
      </c>
      <c r="B676" s="8" t="s">
        <v>114</v>
      </c>
      <c r="C676" s="8">
        <v>3</v>
      </c>
      <c r="D676" s="9" t="s">
        <v>30</v>
      </c>
      <c r="E676" s="9">
        <v>2</v>
      </c>
      <c r="F676">
        <f>COUNTA(G676:AJ676)</f>
        <v>0</v>
      </c>
      <c r="G676" s="10"/>
      <c r="H676" s="10"/>
      <c r="I676" s="10"/>
      <c r="J676" s="10"/>
      <c r="K676" s="10"/>
      <c r="L676" s="10"/>
      <c r="M676" s="10"/>
      <c r="N676" s="10"/>
      <c r="O676" s="10"/>
      <c r="P676" s="10"/>
      <c r="Q676" s="10"/>
      <c r="R676" s="24"/>
      <c r="S676" s="10"/>
    </row>
    <row r="677" spans="1:54" hidden="1" x14ac:dyDescent="0.2">
      <c r="A677" s="8" t="s">
        <v>106</v>
      </c>
      <c r="B677" s="8" t="s">
        <v>114</v>
      </c>
      <c r="C677" s="8">
        <v>3</v>
      </c>
      <c r="D677" s="9" t="s">
        <v>29</v>
      </c>
      <c r="E677" s="9">
        <v>3</v>
      </c>
      <c r="F677">
        <f>COUNTA(G677:AJ677)</f>
        <v>0</v>
      </c>
      <c r="G677" s="10"/>
      <c r="H677" s="10"/>
      <c r="I677" s="10"/>
      <c r="J677" s="10"/>
      <c r="K677" s="10"/>
      <c r="L677" s="10"/>
      <c r="M677" s="10"/>
      <c r="N677" s="10"/>
      <c r="O677" s="10"/>
      <c r="P677" s="10"/>
      <c r="Q677" s="10"/>
      <c r="R677" s="24"/>
      <c r="S677" s="10"/>
    </row>
    <row r="678" spans="1:54" hidden="1" x14ac:dyDescent="0.2">
      <c r="A678" s="8" t="s">
        <v>106</v>
      </c>
      <c r="B678" s="8" t="s">
        <v>114</v>
      </c>
      <c r="C678" s="8">
        <v>3</v>
      </c>
      <c r="D678" s="9" t="s">
        <v>29</v>
      </c>
      <c r="E678" s="9">
        <v>4</v>
      </c>
      <c r="F678">
        <f>COUNTA(G678:AJ678)</f>
        <v>0</v>
      </c>
      <c r="G678" s="10"/>
      <c r="H678" s="10"/>
      <c r="I678" s="10"/>
      <c r="J678" s="10"/>
      <c r="K678" s="10"/>
      <c r="L678" s="10"/>
      <c r="M678" s="10"/>
      <c r="N678" s="10"/>
      <c r="O678" s="10"/>
      <c r="P678" s="10"/>
      <c r="Q678" s="10"/>
      <c r="R678" s="24"/>
      <c r="S678" s="10"/>
    </row>
    <row r="679" spans="1:54" hidden="1" x14ac:dyDescent="0.2">
      <c r="A679" s="8" t="s">
        <v>106</v>
      </c>
      <c r="B679" s="8" t="s">
        <v>114</v>
      </c>
      <c r="C679" s="8">
        <v>3</v>
      </c>
      <c r="D679" s="9" t="s">
        <v>31</v>
      </c>
      <c r="E679" s="9">
        <v>5</v>
      </c>
      <c r="F679">
        <f>COUNTA(G679:AJ679)</f>
        <v>0</v>
      </c>
      <c r="G679" s="10"/>
      <c r="H679" s="10"/>
      <c r="I679" s="10"/>
      <c r="J679" s="10"/>
      <c r="K679" s="10"/>
      <c r="L679" s="10"/>
      <c r="M679" s="10"/>
      <c r="N679" s="10"/>
      <c r="O679" s="10"/>
      <c r="P679" s="10"/>
      <c r="Q679" s="10"/>
      <c r="R679" s="24"/>
      <c r="S679" s="10"/>
      <c r="AL679" s="10"/>
      <c r="AN679" s="10"/>
      <c r="AO679" s="10"/>
      <c r="AP679" s="10"/>
      <c r="AQ679" s="10"/>
      <c r="AR679" s="10"/>
      <c r="AS679" s="10"/>
      <c r="AT679" s="10"/>
      <c r="AU679" s="10">
        <f ca="1">SUMIF(INDIRECT(INDIRECT(ADDRESS(ROW(),COLUMN()+3))&amp;":"&amp;INDIRECT(ADDRESS(ROW(),COLUMN()+5))),"1",INDIRECT(INDIRECT(ADDRESS(ROW(),COLUMN()+3))&amp;":"&amp;INDIRECT(ADDRESS(ROW(),COLUMN()+5))))</f>
        <v>0</v>
      </c>
      <c r="AV679" s="10">
        <f ca="1">SUMIF(INDIRECT(INDIRECT(ADDRESS(ROW(),COLUMN()+2))&amp;":"&amp;INDIRECT(ADDRESS(ROW(),COLUMN()+4))),2,INDIRECT(INDIRECT(ADDRESS(ROW(),COLUMN()+2))&amp;":"&amp;INDIRECT(ADDRESS(ROW(),COLUMN()+4))))/2</f>
        <v>0</v>
      </c>
      <c r="AW679" s="10">
        <f ca="1">IF(INDIRECT(ADDRESS(ROW(),COLUMN()-2))=0,1, (INDIRECT(ADDRESS(ROW(),COLUMN()-2))-INDIRECT(ADDRESS(ROW()+1,COLUMN()+2)))/INDIRECT(ADDRESS(ROW(),COLUMN()-2)))</f>
        <v>1</v>
      </c>
      <c r="AX679" s="10" t="str">
        <f ca="1">ADDRESS(ROW()+1-INDIRECT(ADDRESS(ROW()+1,COLUMN()-4)),3)</f>
        <v>$C$675</v>
      </c>
      <c r="AY679" s="10"/>
      <c r="AZ679" s="10" t="str">
        <f>ADDRESS(ROW(),3)</f>
        <v>$C$679</v>
      </c>
      <c r="BA679" s="10">
        <f ca="1">IF( INDIRECT(ADDRESS(ROW(),COLUMN()-5))=0,1, (INDIRECT(ADDRESS(ROW(),COLUMN()-5))-INDIRECT(ADDRESS(ROW()+1,COLUMN()+1)))/INDIRECT(ADDRESS(ROW(),COLUMN()-5)))</f>
        <v>1</v>
      </c>
      <c r="BB679" s="10"/>
    </row>
    <row r="680" spans="1:54" x14ac:dyDescent="0.2">
      <c r="A680" s="8"/>
      <c r="B680" s="8"/>
      <c r="C680" s="8"/>
      <c r="D680" s="8"/>
      <c r="E680" s="8"/>
      <c r="G680" s="10"/>
      <c r="H680" s="10"/>
      <c r="I680" s="10"/>
      <c r="J680" s="10"/>
      <c r="K680" s="10"/>
      <c r="L680" s="10"/>
      <c r="M680" s="10"/>
      <c r="N680" s="10"/>
      <c r="O680" s="10"/>
      <c r="P680" s="10"/>
      <c r="Q680" s="10"/>
      <c r="R680" s="24"/>
      <c r="S680" s="10"/>
      <c r="AL680" s="10">
        <f ca="1">1-INDIRECT(ADDRESS(ROW()-1,COLUMN()+11))</f>
        <v>0</v>
      </c>
      <c r="AM680" s="10">
        <f ca="1">1-INDIRECT(ADDRESS(ROW()-1,COLUMN()+14))</f>
        <v>0</v>
      </c>
      <c r="AN680" s="10">
        <f ca="1">INDIRECT(ADDRESS(ROW()-1,COLUMN()+9))</f>
        <v>1</v>
      </c>
      <c r="AO680" s="10">
        <f ca="1">INDIRECT(ADDRESS(ROW()-1,COLUMN()+12))</f>
        <v>1</v>
      </c>
      <c r="AP680" s="10">
        <f ca="1">(1-INDIRECT(ADDRESS(ROW(),COLUMN()-2)))*INDIRECT(ADDRESS(ROW(),COLUMN()+2))</f>
        <v>0</v>
      </c>
      <c r="AQ680" s="10">
        <f ca="1">(1-INDIRECT(ADDRESS(ROW(),COLUMN()-2)))*INDIRECT(ADDRESS(ROW(),COLUMN()+2))</f>
        <v>0</v>
      </c>
      <c r="AR680" s="10">
        <f ca="1">INDIRECT(ADDRESS(INDIRECT(ADDRESS(ROW(),COLUMN()+3))-INDIRECT(ADDRESS(ROW(),COLUMN()+2)),3))</f>
        <v>0</v>
      </c>
      <c r="AS680" s="10">
        <f ca="1">INDIRECT(ADDRESS(INDIRECT(ADDRESS(ROW(),COLUMN()+2))-INDIRECT(ADDRESS(ROW(),COLUMN()+1)),4))</f>
        <v>0</v>
      </c>
      <c r="AT680" s="10">
        <f ca="1">INDIRECT(ADDRESS(ROW()-1,5))</f>
        <v>5</v>
      </c>
      <c r="AU680" s="10">
        <f>ROW()-1</f>
        <v>679</v>
      </c>
      <c r="AV680" s="10">
        <f ca="1">ROW()-INDIRECT(ADDRESS(ROW(),COLUMN()-2))</f>
        <v>675</v>
      </c>
      <c r="AW680" s="10" t="str">
        <f>ADDRESS(ROW()-1,COLUMN()-11)</f>
        <v>$AL$679</v>
      </c>
      <c r="AX680" s="10" t="str">
        <f ca="1">ADDRESS(ROW() -INDIRECT(ADDRESS(ROW(),COLUMN()-4)),COLUMN()-12)</f>
        <v>$AL$675</v>
      </c>
      <c r="AY680" s="10">
        <f ca="1">SUMIF(INDIRECT(INDIRECT(ADDRESS(ROW(),COLUMN()-1))&amp;":"&amp;INDIRECT(ADDRESS(ROW(),COLUMN()-2))),1,INDIRECT(INDIRECT(ADDRESS(ROW(),COLUMN()-1))&amp;":"&amp;INDIRECT(ADDRESS(ROW(),COLUMN()-2))))</f>
        <v>0</v>
      </c>
      <c r="AZ680" s="10" t="str">
        <f>ADDRESS(ROW()-1,COLUMN()-13)</f>
        <v>$AM$679</v>
      </c>
      <c r="BA680" s="10" t="str">
        <f ca="1">ADDRESS(ROW() -INDIRECT(ADDRESS(ROW(),COLUMN()-7)),COLUMN()-14)</f>
        <v>$AM$675</v>
      </c>
      <c r="BB680" s="10">
        <f ca="1">SUM(INDIRECT(INDIRECT(ADDRESS(ROW(),COLUMN()-1))&amp;":"&amp;INDIRECT(ADDRESS(ROW(),COLUMN()-2))))</f>
        <v>0</v>
      </c>
    </row>
    <row r="681" spans="1:54" x14ac:dyDescent="0.2">
      <c r="A681" s="8" t="s">
        <v>106</v>
      </c>
      <c r="B681" s="8" t="s">
        <v>115</v>
      </c>
      <c r="C681" s="8">
        <v>0</v>
      </c>
      <c r="D681" s="8">
        <v>0</v>
      </c>
      <c r="E681" s="8"/>
      <c r="G681" s="10"/>
      <c r="H681" s="10"/>
      <c r="I681" s="10"/>
      <c r="J681" s="10"/>
      <c r="K681" s="10"/>
      <c r="L681" s="10"/>
      <c r="M681" s="10"/>
      <c r="N681" s="10"/>
      <c r="O681" s="10"/>
      <c r="P681" s="10"/>
      <c r="Q681" s="10"/>
      <c r="R681" s="24"/>
      <c r="S681" s="10"/>
    </row>
    <row r="682" spans="1:54" hidden="1" x14ac:dyDescent="0.2">
      <c r="A682" s="8" t="s">
        <v>106</v>
      </c>
      <c r="B682" s="8" t="s">
        <v>115</v>
      </c>
      <c r="C682" s="8">
        <v>3</v>
      </c>
      <c r="D682" s="9" t="s">
        <v>30</v>
      </c>
      <c r="E682" s="9">
        <v>1</v>
      </c>
      <c r="F682">
        <f>COUNTA(G682:AJ682)</f>
        <v>0</v>
      </c>
      <c r="G682" s="10"/>
      <c r="H682" s="10"/>
      <c r="I682" s="10"/>
      <c r="J682" s="10"/>
      <c r="K682" s="10"/>
      <c r="L682" s="10"/>
      <c r="M682" s="10"/>
      <c r="N682" s="10"/>
      <c r="O682" s="10"/>
      <c r="P682" s="10"/>
      <c r="Q682" s="10"/>
      <c r="R682" s="24"/>
      <c r="S682" s="10"/>
    </row>
    <row r="683" spans="1:54" hidden="1" x14ac:dyDescent="0.2">
      <c r="A683" s="8" t="s">
        <v>106</v>
      </c>
      <c r="B683" s="8" t="s">
        <v>115</v>
      </c>
      <c r="C683" s="8">
        <v>3</v>
      </c>
      <c r="D683" s="9" t="s">
        <v>31</v>
      </c>
      <c r="E683" s="9">
        <v>2</v>
      </c>
      <c r="F683">
        <f>COUNTA(G683:AJ683)</f>
        <v>0</v>
      </c>
      <c r="G683" s="10"/>
      <c r="H683" s="10"/>
      <c r="I683" s="10"/>
      <c r="J683" s="10"/>
      <c r="K683" s="10"/>
      <c r="L683" s="10"/>
      <c r="M683" s="10"/>
      <c r="N683" s="10"/>
      <c r="O683" s="10"/>
      <c r="P683" s="10"/>
      <c r="Q683" s="10"/>
      <c r="R683" s="24"/>
      <c r="S683" s="10"/>
    </row>
    <row r="684" spans="1:54" hidden="1" x14ac:dyDescent="0.2">
      <c r="A684" s="8" t="s">
        <v>106</v>
      </c>
      <c r="B684" s="8" t="s">
        <v>115</v>
      </c>
      <c r="C684" s="8">
        <v>3</v>
      </c>
      <c r="D684" s="9" t="s">
        <v>29</v>
      </c>
      <c r="E684" s="9">
        <v>3</v>
      </c>
      <c r="F684">
        <f>COUNTA(G684:AJ684)</f>
        <v>0</v>
      </c>
      <c r="G684" s="10"/>
      <c r="H684" s="10"/>
      <c r="I684" s="10"/>
      <c r="J684" s="10"/>
      <c r="K684" s="10"/>
      <c r="L684" s="10"/>
      <c r="M684" s="10"/>
      <c r="N684" s="10"/>
      <c r="O684" s="10"/>
      <c r="P684" s="10"/>
      <c r="Q684" s="10"/>
      <c r="R684" s="24"/>
      <c r="S684" s="10"/>
    </row>
    <row r="685" spans="1:54" hidden="1" x14ac:dyDescent="0.2">
      <c r="A685" s="8" t="s">
        <v>106</v>
      </c>
      <c r="B685" s="8" t="s">
        <v>115</v>
      </c>
      <c r="C685" s="8">
        <v>3</v>
      </c>
      <c r="D685" s="9" t="s">
        <v>29</v>
      </c>
      <c r="E685" s="9">
        <v>4</v>
      </c>
      <c r="F685">
        <f>COUNTA(G685:AJ685)</f>
        <v>0</v>
      </c>
      <c r="G685" s="10"/>
      <c r="H685" s="10"/>
      <c r="I685" s="10"/>
      <c r="J685" s="10"/>
      <c r="K685" s="10"/>
      <c r="L685" s="10"/>
      <c r="M685" s="10"/>
      <c r="N685" s="10"/>
      <c r="O685" s="10"/>
      <c r="P685" s="10"/>
      <c r="Q685" s="10"/>
      <c r="R685" s="24"/>
      <c r="S685" s="10"/>
    </row>
    <row r="686" spans="1:54" hidden="1" x14ac:dyDescent="0.2">
      <c r="A686" s="8" t="s">
        <v>106</v>
      </c>
      <c r="B686" s="8" t="s">
        <v>115</v>
      </c>
      <c r="C686" s="8">
        <v>3</v>
      </c>
      <c r="D686" s="9" t="s">
        <v>29</v>
      </c>
      <c r="E686" s="9">
        <v>5</v>
      </c>
      <c r="F686">
        <f>COUNTA(G686:AJ686)</f>
        <v>0</v>
      </c>
      <c r="G686" s="10"/>
      <c r="H686" s="10"/>
      <c r="I686" s="10"/>
      <c r="J686" s="10"/>
      <c r="K686" s="10"/>
      <c r="L686" s="10"/>
      <c r="M686" s="10"/>
      <c r="N686" s="10"/>
      <c r="O686" s="10"/>
      <c r="P686" s="10"/>
      <c r="Q686" s="10"/>
      <c r="R686" s="24"/>
      <c r="S686" s="10"/>
      <c r="AL686" s="10"/>
      <c r="AN686" s="10"/>
      <c r="AO686" s="10"/>
      <c r="AP686" s="10"/>
      <c r="AQ686" s="10"/>
      <c r="AR686" s="10"/>
      <c r="AS686" s="10"/>
      <c r="AT686" s="10"/>
      <c r="AU686" s="10">
        <f ca="1">SUMIF(INDIRECT(INDIRECT(ADDRESS(ROW(),COLUMN()+3))&amp;":"&amp;INDIRECT(ADDRESS(ROW(),COLUMN()+5))),"1",INDIRECT(INDIRECT(ADDRESS(ROW(),COLUMN()+3))&amp;":"&amp;INDIRECT(ADDRESS(ROW(),COLUMN()+5))))</f>
        <v>0</v>
      </c>
      <c r="AV686" s="10">
        <f ca="1">SUMIF(INDIRECT(INDIRECT(ADDRESS(ROW(),COLUMN()+2))&amp;":"&amp;INDIRECT(ADDRESS(ROW(),COLUMN()+4))),2,INDIRECT(INDIRECT(ADDRESS(ROW(),COLUMN()+2))&amp;":"&amp;INDIRECT(ADDRESS(ROW(),COLUMN()+4))))/2</f>
        <v>0</v>
      </c>
      <c r="AW686" s="10">
        <f ca="1">IF(INDIRECT(ADDRESS(ROW(),COLUMN()-2))=0,1, (INDIRECT(ADDRESS(ROW(),COLUMN()-2))-INDIRECT(ADDRESS(ROW()+1,COLUMN()+2)))/INDIRECT(ADDRESS(ROW(),COLUMN()-2)))</f>
        <v>1</v>
      </c>
      <c r="AX686" s="10" t="str">
        <f ca="1">ADDRESS(ROW()+1-INDIRECT(ADDRESS(ROW()+1,COLUMN()-4)),3)</f>
        <v>$C$682</v>
      </c>
      <c r="AY686" s="10"/>
      <c r="AZ686" s="10" t="str">
        <f>ADDRESS(ROW(),3)</f>
        <v>$C$686</v>
      </c>
      <c r="BA686" s="10">
        <f ca="1">IF( INDIRECT(ADDRESS(ROW(),COLUMN()-5))=0,1, (INDIRECT(ADDRESS(ROW(),COLUMN()-5))-INDIRECT(ADDRESS(ROW()+1,COLUMN()+1)))/INDIRECT(ADDRESS(ROW(),COLUMN()-5)))</f>
        <v>1</v>
      </c>
      <c r="BB686" s="10"/>
    </row>
    <row r="687" spans="1:54" x14ac:dyDescent="0.2">
      <c r="A687" s="8"/>
      <c r="B687" s="8"/>
      <c r="C687" s="8"/>
      <c r="D687" s="8"/>
      <c r="E687" s="8"/>
      <c r="G687" s="10"/>
      <c r="H687" s="10"/>
      <c r="I687" s="10"/>
      <c r="J687" s="10"/>
      <c r="K687" s="10"/>
      <c r="L687" s="10"/>
      <c r="M687" s="10"/>
      <c r="N687" s="10"/>
      <c r="O687" s="10"/>
      <c r="P687" s="10"/>
      <c r="Q687" s="10"/>
      <c r="R687" s="24"/>
      <c r="S687" s="10"/>
      <c r="AL687" s="10">
        <f ca="1">1-INDIRECT(ADDRESS(ROW()-1,COLUMN()+11))</f>
        <v>0</v>
      </c>
      <c r="AM687" s="10">
        <f ca="1">1-INDIRECT(ADDRESS(ROW()-1,COLUMN()+14))</f>
        <v>0</v>
      </c>
      <c r="AN687" s="10">
        <f ca="1">INDIRECT(ADDRESS(ROW()-1,COLUMN()+9))</f>
        <v>1</v>
      </c>
      <c r="AO687" s="10">
        <f ca="1">INDIRECT(ADDRESS(ROW()-1,COLUMN()+12))</f>
        <v>1</v>
      </c>
      <c r="AP687" s="10">
        <f ca="1">(1-INDIRECT(ADDRESS(ROW(),COLUMN()-2)))*INDIRECT(ADDRESS(ROW(),COLUMN()+2))</f>
        <v>0</v>
      </c>
      <c r="AQ687" s="10">
        <f ca="1">(1-INDIRECT(ADDRESS(ROW(),COLUMN()-2)))*INDIRECT(ADDRESS(ROW(),COLUMN()+2))</f>
        <v>0</v>
      </c>
      <c r="AR687" s="10">
        <f ca="1">INDIRECT(ADDRESS(INDIRECT(ADDRESS(ROW(),COLUMN()+3))-INDIRECT(ADDRESS(ROW(),COLUMN()+2)),3))</f>
        <v>0</v>
      </c>
      <c r="AS687" s="10">
        <f ca="1">INDIRECT(ADDRESS(INDIRECT(ADDRESS(ROW(),COLUMN()+2))-INDIRECT(ADDRESS(ROW(),COLUMN()+1)),4))</f>
        <v>0</v>
      </c>
      <c r="AT687" s="10">
        <f ca="1">INDIRECT(ADDRESS(ROW()-1,5))</f>
        <v>5</v>
      </c>
      <c r="AU687" s="10">
        <f>ROW()-1</f>
        <v>686</v>
      </c>
      <c r="AV687" s="10">
        <f ca="1">ROW()-INDIRECT(ADDRESS(ROW(),COLUMN()-2))</f>
        <v>682</v>
      </c>
      <c r="AW687" s="10" t="str">
        <f>ADDRESS(ROW()-1,COLUMN()-11)</f>
        <v>$AL$686</v>
      </c>
      <c r="AX687" s="10" t="str">
        <f ca="1">ADDRESS(ROW() -INDIRECT(ADDRESS(ROW(),COLUMN()-4)),COLUMN()-12)</f>
        <v>$AL$682</v>
      </c>
      <c r="AY687" s="10">
        <f ca="1">SUMIF(INDIRECT(INDIRECT(ADDRESS(ROW(),COLUMN()-1))&amp;":"&amp;INDIRECT(ADDRESS(ROW(),COLUMN()-2))),1,INDIRECT(INDIRECT(ADDRESS(ROW(),COLUMN()-1))&amp;":"&amp;INDIRECT(ADDRESS(ROW(),COLUMN()-2))))</f>
        <v>0</v>
      </c>
      <c r="AZ687" s="10" t="str">
        <f>ADDRESS(ROW()-1,COLUMN()-13)</f>
        <v>$AM$686</v>
      </c>
      <c r="BA687" s="10" t="str">
        <f ca="1">ADDRESS(ROW() -INDIRECT(ADDRESS(ROW(),COLUMN()-7)),COLUMN()-14)</f>
        <v>$AM$682</v>
      </c>
      <c r="BB687" s="10">
        <f ca="1">SUM(INDIRECT(INDIRECT(ADDRESS(ROW(),COLUMN()-1))&amp;":"&amp;INDIRECT(ADDRESS(ROW(),COLUMN()-2))))</f>
        <v>0</v>
      </c>
    </row>
    <row r="688" spans="1:54" x14ac:dyDescent="0.2">
      <c r="A688" s="8" t="s">
        <v>106</v>
      </c>
      <c r="B688" s="8" t="s">
        <v>116</v>
      </c>
      <c r="C688" s="8">
        <v>0</v>
      </c>
      <c r="D688" s="8">
        <v>0</v>
      </c>
      <c r="E688" s="8"/>
      <c r="G688" s="10"/>
      <c r="H688" s="10"/>
      <c r="I688" s="10"/>
      <c r="J688" s="10"/>
      <c r="K688" s="10"/>
      <c r="L688" s="10"/>
      <c r="M688" s="10"/>
      <c r="N688" s="10"/>
      <c r="O688" s="10"/>
      <c r="P688" s="10"/>
      <c r="Q688" s="10"/>
      <c r="R688" s="24"/>
      <c r="S688" s="10"/>
    </row>
    <row r="689" spans="1:54" hidden="1" x14ac:dyDescent="0.2">
      <c r="A689" s="8" t="s">
        <v>106</v>
      </c>
      <c r="B689" s="8" t="s">
        <v>116</v>
      </c>
      <c r="C689" s="8">
        <v>3</v>
      </c>
      <c r="D689" s="9" t="s">
        <v>29</v>
      </c>
      <c r="E689" s="9">
        <v>1</v>
      </c>
      <c r="F689">
        <f t="shared" ref="F689:F695" si="93">COUNTA(G689:AJ689)</f>
        <v>0</v>
      </c>
      <c r="G689" s="10"/>
      <c r="H689" s="10"/>
      <c r="I689" s="10"/>
      <c r="J689" s="10"/>
      <c r="K689" s="10"/>
      <c r="L689" s="10"/>
      <c r="M689" s="10"/>
      <c r="N689" s="10"/>
      <c r="O689" s="10"/>
      <c r="P689" s="10"/>
      <c r="Q689" s="10"/>
      <c r="R689" s="24"/>
      <c r="S689" s="10"/>
    </row>
    <row r="690" spans="1:54" hidden="1" x14ac:dyDescent="0.2">
      <c r="A690" s="8" t="s">
        <v>106</v>
      </c>
      <c r="B690" s="8" t="s">
        <v>116</v>
      </c>
      <c r="C690" s="8">
        <v>3</v>
      </c>
      <c r="D690" s="9" t="s">
        <v>31</v>
      </c>
      <c r="E690" s="9">
        <v>2</v>
      </c>
      <c r="F690">
        <f t="shared" si="93"/>
        <v>0</v>
      </c>
      <c r="G690" s="10"/>
      <c r="H690" s="10"/>
      <c r="I690" s="10"/>
      <c r="J690" s="10"/>
      <c r="K690" s="10"/>
      <c r="L690" s="10"/>
      <c r="M690" s="10"/>
      <c r="N690" s="10"/>
      <c r="O690" s="10"/>
      <c r="P690" s="10"/>
      <c r="Q690" s="10"/>
      <c r="R690" s="24"/>
      <c r="S690" s="10"/>
    </row>
    <row r="691" spans="1:54" hidden="1" x14ac:dyDescent="0.2">
      <c r="A691" s="8" t="s">
        <v>106</v>
      </c>
      <c r="B691" s="8" t="s">
        <v>116</v>
      </c>
      <c r="C691" s="8">
        <v>3</v>
      </c>
      <c r="D691" s="9" t="s">
        <v>31</v>
      </c>
      <c r="E691" s="9">
        <v>3</v>
      </c>
      <c r="F691">
        <f t="shared" si="93"/>
        <v>0</v>
      </c>
      <c r="G691" s="10"/>
      <c r="H691" s="10"/>
      <c r="I691" s="10"/>
      <c r="J691" s="10"/>
      <c r="K691" s="10"/>
      <c r="L691" s="10"/>
      <c r="M691" s="10"/>
      <c r="N691" s="10"/>
      <c r="O691" s="10"/>
      <c r="P691" s="10"/>
      <c r="Q691" s="10"/>
      <c r="R691" s="24"/>
      <c r="S691" s="10"/>
    </row>
    <row r="692" spans="1:54" hidden="1" x14ac:dyDescent="0.2">
      <c r="A692" s="8" t="s">
        <v>106</v>
      </c>
      <c r="B692" s="8" t="s">
        <v>116</v>
      </c>
      <c r="C692" s="8">
        <v>3</v>
      </c>
      <c r="D692" s="9" t="s">
        <v>30</v>
      </c>
      <c r="E692" s="9">
        <v>4</v>
      </c>
      <c r="F692">
        <f t="shared" si="93"/>
        <v>0</v>
      </c>
      <c r="G692" s="10"/>
      <c r="H692" s="10"/>
      <c r="I692" s="10"/>
      <c r="J692" s="10"/>
      <c r="K692" s="10"/>
      <c r="L692" s="10"/>
      <c r="M692" s="10"/>
      <c r="N692" s="10"/>
      <c r="O692" s="10"/>
      <c r="P692" s="10"/>
      <c r="Q692" s="10"/>
      <c r="R692" s="24"/>
      <c r="S692" s="10"/>
    </row>
    <row r="693" spans="1:54" hidden="1" x14ac:dyDescent="0.2">
      <c r="A693" s="8" t="s">
        <v>106</v>
      </c>
      <c r="B693" s="8" t="s">
        <v>116</v>
      </c>
      <c r="C693" s="8">
        <v>3</v>
      </c>
      <c r="D693" s="9" t="s">
        <v>30</v>
      </c>
      <c r="E693" s="9">
        <v>5</v>
      </c>
      <c r="F693">
        <f t="shared" si="93"/>
        <v>0</v>
      </c>
      <c r="G693" s="10"/>
      <c r="H693" s="10"/>
      <c r="I693" s="10"/>
      <c r="J693" s="10"/>
      <c r="K693" s="10"/>
      <c r="L693" s="10"/>
      <c r="M693" s="10"/>
      <c r="N693" s="10"/>
      <c r="O693" s="10"/>
      <c r="P693" s="10"/>
      <c r="Q693" s="10"/>
      <c r="R693" s="24"/>
      <c r="S693" s="10"/>
    </row>
    <row r="694" spans="1:54" hidden="1" x14ac:dyDescent="0.2">
      <c r="A694" s="8" t="s">
        <v>106</v>
      </c>
      <c r="B694" s="8" t="s">
        <v>116</v>
      </c>
      <c r="C694" s="8">
        <v>3</v>
      </c>
      <c r="D694" s="9" t="s">
        <v>29</v>
      </c>
      <c r="E694" s="9">
        <v>6</v>
      </c>
      <c r="F694">
        <f t="shared" si="93"/>
        <v>0</v>
      </c>
      <c r="G694" s="10"/>
      <c r="H694" s="10"/>
      <c r="I694" s="10"/>
      <c r="J694" s="10"/>
      <c r="K694" s="10"/>
      <c r="L694" s="10"/>
      <c r="M694" s="10"/>
      <c r="N694" s="10"/>
      <c r="O694" s="10"/>
      <c r="P694" s="10"/>
      <c r="Q694" s="10"/>
      <c r="R694" s="24"/>
      <c r="S694" s="10"/>
    </row>
    <row r="695" spans="1:54" hidden="1" x14ac:dyDescent="0.2">
      <c r="A695" s="8" t="s">
        <v>106</v>
      </c>
      <c r="B695" s="8" t="s">
        <v>116</v>
      </c>
      <c r="C695" s="8">
        <v>3</v>
      </c>
      <c r="D695" s="9" t="s">
        <v>31</v>
      </c>
      <c r="E695" s="9">
        <v>7</v>
      </c>
      <c r="F695">
        <f t="shared" si="93"/>
        <v>0</v>
      </c>
      <c r="G695" s="10"/>
      <c r="H695" s="10"/>
      <c r="I695" s="10"/>
      <c r="J695" s="10"/>
      <c r="K695" s="10"/>
      <c r="L695" s="10"/>
      <c r="M695" s="10"/>
      <c r="N695" s="10"/>
      <c r="O695" s="10"/>
      <c r="P695" s="10"/>
      <c r="Q695" s="10"/>
      <c r="R695" s="24"/>
      <c r="S695" s="10"/>
      <c r="AL695" s="10"/>
      <c r="AN695" s="10"/>
      <c r="AO695" s="10"/>
      <c r="AP695" s="10"/>
      <c r="AQ695" s="10"/>
      <c r="AR695" s="10"/>
      <c r="AS695" s="10"/>
      <c r="AT695" s="10"/>
      <c r="AU695" s="10">
        <f ca="1">SUMIF(INDIRECT(INDIRECT(ADDRESS(ROW(),COLUMN()+3))&amp;":"&amp;INDIRECT(ADDRESS(ROW(),COLUMN()+5))),"1",INDIRECT(INDIRECT(ADDRESS(ROW(),COLUMN()+3))&amp;":"&amp;INDIRECT(ADDRESS(ROW(),COLUMN()+5))))</f>
        <v>0</v>
      </c>
      <c r="AV695" s="10">
        <f ca="1">SUMIF(INDIRECT(INDIRECT(ADDRESS(ROW(),COLUMN()+2))&amp;":"&amp;INDIRECT(ADDRESS(ROW(),COLUMN()+4))),2,INDIRECT(INDIRECT(ADDRESS(ROW(),COLUMN()+2))&amp;":"&amp;INDIRECT(ADDRESS(ROW(),COLUMN()+4))))/2</f>
        <v>0</v>
      </c>
      <c r="AW695" s="10">
        <f ca="1">IF(INDIRECT(ADDRESS(ROW(),COLUMN()-2))=0,1, (INDIRECT(ADDRESS(ROW(),COLUMN()-2))-INDIRECT(ADDRESS(ROW()+1,COLUMN()+2)))/INDIRECT(ADDRESS(ROW(),COLUMN()-2)))</f>
        <v>1</v>
      </c>
      <c r="AX695" s="10" t="str">
        <f ca="1">ADDRESS(ROW()+1-INDIRECT(ADDRESS(ROW()+1,COLUMN()-4)),3)</f>
        <v>$C$689</v>
      </c>
      <c r="AY695" s="10"/>
      <c r="AZ695" s="10" t="str">
        <f>ADDRESS(ROW(),3)</f>
        <v>$C$695</v>
      </c>
      <c r="BA695" s="10">
        <f ca="1">IF( INDIRECT(ADDRESS(ROW(),COLUMN()-5))=0,1, (INDIRECT(ADDRESS(ROW(),COLUMN()-5))-INDIRECT(ADDRESS(ROW()+1,COLUMN()+1)))/INDIRECT(ADDRESS(ROW(),COLUMN()-5)))</f>
        <v>1</v>
      </c>
      <c r="BB695" s="10"/>
    </row>
    <row r="696" spans="1:54" x14ac:dyDescent="0.2">
      <c r="A696" s="8"/>
      <c r="B696" s="8"/>
      <c r="C696" s="8"/>
      <c r="D696" s="8"/>
      <c r="E696" s="8"/>
      <c r="G696" s="10"/>
      <c r="H696" s="10"/>
      <c r="I696" s="10"/>
      <c r="J696" s="10"/>
      <c r="K696" s="10"/>
      <c r="L696" s="10"/>
      <c r="M696" s="10"/>
      <c r="N696" s="10"/>
      <c r="O696" s="10"/>
      <c r="P696" s="10"/>
      <c r="Q696" s="10"/>
      <c r="R696" s="24"/>
      <c r="S696" s="10"/>
      <c r="AL696" s="10">
        <f ca="1">1-INDIRECT(ADDRESS(ROW()-1,COLUMN()+11))</f>
        <v>0</v>
      </c>
      <c r="AM696" s="10">
        <f ca="1">1-INDIRECT(ADDRESS(ROW()-1,COLUMN()+14))</f>
        <v>0</v>
      </c>
      <c r="AN696" s="10">
        <f ca="1">INDIRECT(ADDRESS(ROW()-1,COLUMN()+9))</f>
        <v>1</v>
      </c>
      <c r="AO696" s="10">
        <f ca="1">INDIRECT(ADDRESS(ROW()-1,COLUMN()+12))</f>
        <v>1</v>
      </c>
      <c r="AP696" s="10">
        <f ca="1">(1-INDIRECT(ADDRESS(ROW(),COLUMN()-2)))*INDIRECT(ADDRESS(ROW(),COLUMN()+2))</f>
        <v>0</v>
      </c>
      <c r="AQ696" s="10">
        <f ca="1">(1-INDIRECT(ADDRESS(ROW(),COLUMN()-2)))*INDIRECT(ADDRESS(ROW(),COLUMN()+2))</f>
        <v>0</v>
      </c>
      <c r="AR696" s="10">
        <f ca="1">INDIRECT(ADDRESS(INDIRECT(ADDRESS(ROW(),COLUMN()+3))-INDIRECT(ADDRESS(ROW(),COLUMN()+2)),3))</f>
        <v>0</v>
      </c>
      <c r="AS696" s="10">
        <f ca="1">INDIRECT(ADDRESS(INDIRECT(ADDRESS(ROW(),COLUMN()+2))-INDIRECT(ADDRESS(ROW(),COLUMN()+1)),4))</f>
        <v>0</v>
      </c>
      <c r="AT696" s="10">
        <f ca="1">INDIRECT(ADDRESS(ROW()-1,5))</f>
        <v>7</v>
      </c>
      <c r="AU696" s="10">
        <f>ROW()-1</f>
        <v>695</v>
      </c>
      <c r="AV696" s="10">
        <f ca="1">ROW()-INDIRECT(ADDRESS(ROW(),COLUMN()-2))</f>
        <v>689</v>
      </c>
      <c r="AW696" s="10" t="str">
        <f>ADDRESS(ROW()-1,COLUMN()-11)</f>
        <v>$AL$695</v>
      </c>
      <c r="AX696" s="10" t="str">
        <f ca="1">ADDRESS(ROW() -INDIRECT(ADDRESS(ROW(),COLUMN()-4)),COLUMN()-12)</f>
        <v>$AL$689</v>
      </c>
      <c r="AY696" s="10">
        <f ca="1">SUMIF(INDIRECT(INDIRECT(ADDRESS(ROW(),COLUMN()-1))&amp;":"&amp;INDIRECT(ADDRESS(ROW(),COLUMN()-2))),1,INDIRECT(INDIRECT(ADDRESS(ROW(),COLUMN()-1))&amp;":"&amp;INDIRECT(ADDRESS(ROW(),COLUMN()-2))))</f>
        <v>0</v>
      </c>
      <c r="AZ696" s="10" t="str">
        <f>ADDRESS(ROW()-1,COLUMN()-13)</f>
        <v>$AM$695</v>
      </c>
      <c r="BA696" s="10" t="str">
        <f ca="1">ADDRESS(ROW() -INDIRECT(ADDRESS(ROW(),COLUMN()-7)),COLUMN()-14)</f>
        <v>$AM$689</v>
      </c>
      <c r="BB696" s="10">
        <f ca="1">SUM(INDIRECT(INDIRECT(ADDRESS(ROW(),COLUMN()-1))&amp;":"&amp;INDIRECT(ADDRESS(ROW(),COLUMN()-2))))</f>
        <v>0</v>
      </c>
    </row>
    <row r="697" spans="1:54" x14ac:dyDescent="0.2">
      <c r="A697" s="8" t="s">
        <v>106</v>
      </c>
      <c r="B697" s="8" t="s">
        <v>117</v>
      </c>
      <c r="C697" s="8">
        <v>0</v>
      </c>
      <c r="D697" s="8">
        <v>0</v>
      </c>
      <c r="E697" s="8"/>
      <c r="G697" s="10"/>
      <c r="H697" s="10"/>
      <c r="I697" s="10"/>
      <c r="J697" s="10"/>
      <c r="K697" s="10"/>
      <c r="L697" s="10"/>
      <c r="M697" s="10"/>
      <c r="N697" s="10"/>
      <c r="O697" s="10"/>
      <c r="P697" s="10"/>
      <c r="Q697" s="10"/>
      <c r="R697" s="24"/>
      <c r="S697" s="10"/>
    </row>
    <row r="698" spans="1:54" hidden="1" x14ac:dyDescent="0.2">
      <c r="A698" s="8" t="s">
        <v>106</v>
      </c>
      <c r="B698" s="8" t="s">
        <v>117</v>
      </c>
      <c r="C698" s="8">
        <v>3</v>
      </c>
      <c r="D698" s="9" t="s">
        <v>29</v>
      </c>
      <c r="E698" s="9">
        <v>1</v>
      </c>
      <c r="F698">
        <f t="shared" ref="F698:F705" si="94">COUNTA(G698:AJ698)</f>
        <v>0</v>
      </c>
      <c r="G698" s="10"/>
      <c r="H698" s="10"/>
      <c r="I698" s="10"/>
      <c r="J698" s="10"/>
      <c r="K698" s="10"/>
      <c r="L698" s="10"/>
      <c r="M698" s="10"/>
      <c r="N698" s="10"/>
      <c r="O698" s="10"/>
      <c r="P698" s="10"/>
      <c r="Q698" s="10"/>
      <c r="R698" s="24"/>
      <c r="S698" s="10"/>
    </row>
    <row r="699" spans="1:54" hidden="1" x14ac:dyDescent="0.2">
      <c r="A699" s="8" t="s">
        <v>106</v>
      </c>
      <c r="B699" s="8" t="s">
        <v>117</v>
      </c>
      <c r="C699" s="8">
        <v>3</v>
      </c>
      <c r="D699" s="9" t="s">
        <v>31</v>
      </c>
      <c r="E699" s="9">
        <v>2</v>
      </c>
      <c r="F699">
        <f t="shared" si="94"/>
        <v>0</v>
      </c>
      <c r="G699" s="10"/>
      <c r="H699" s="10"/>
      <c r="I699" s="10"/>
      <c r="J699" s="10"/>
      <c r="K699" s="10"/>
      <c r="L699" s="10"/>
      <c r="M699" s="10"/>
      <c r="N699" s="10"/>
      <c r="O699" s="10"/>
      <c r="P699" s="10"/>
      <c r="Q699" s="10"/>
      <c r="R699" s="24"/>
      <c r="S699" s="10"/>
    </row>
    <row r="700" spans="1:54" hidden="1" x14ac:dyDescent="0.2">
      <c r="A700" s="8" t="s">
        <v>106</v>
      </c>
      <c r="B700" s="8" t="s">
        <v>117</v>
      </c>
      <c r="C700" s="8">
        <v>3</v>
      </c>
      <c r="D700" s="9" t="s">
        <v>31</v>
      </c>
      <c r="E700" s="9">
        <v>3</v>
      </c>
      <c r="F700">
        <f t="shared" si="94"/>
        <v>0</v>
      </c>
      <c r="G700" s="10"/>
      <c r="H700" s="10"/>
      <c r="I700" s="10"/>
      <c r="J700" s="10"/>
      <c r="K700" s="10"/>
      <c r="L700" s="10"/>
      <c r="M700" s="10"/>
      <c r="N700" s="10"/>
      <c r="O700" s="10"/>
      <c r="P700" s="10"/>
      <c r="Q700" s="10"/>
      <c r="R700" s="24"/>
      <c r="S700" s="10"/>
    </row>
    <row r="701" spans="1:54" hidden="1" x14ac:dyDescent="0.2">
      <c r="A701" s="8" t="s">
        <v>106</v>
      </c>
      <c r="B701" s="8" t="s">
        <v>117</v>
      </c>
      <c r="C701" s="8">
        <v>3</v>
      </c>
      <c r="D701" s="9" t="s">
        <v>31</v>
      </c>
      <c r="E701" s="9">
        <v>4</v>
      </c>
      <c r="F701">
        <f t="shared" si="94"/>
        <v>0</v>
      </c>
      <c r="G701" s="10"/>
      <c r="H701" s="10"/>
      <c r="I701" s="10"/>
      <c r="J701" s="10"/>
      <c r="K701" s="10"/>
      <c r="L701" s="10"/>
      <c r="M701" s="10"/>
      <c r="N701" s="10"/>
      <c r="O701" s="10"/>
      <c r="P701" s="10"/>
      <c r="Q701" s="10"/>
      <c r="R701" s="24"/>
      <c r="S701" s="10"/>
    </row>
    <row r="702" spans="1:54" hidden="1" x14ac:dyDescent="0.2">
      <c r="A702" s="8" t="s">
        <v>106</v>
      </c>
      <c r="B702" s="8" t="s">
        <v>117</v>
      </c>
      <c r="C702" s="8">
        <v>3</v>
      </c>
      <c r="D702" s="9" t="s">
        <v>29</v>
      </c>
      <c r="E702" s="9">
        <v>5</v>
      </c>
      <c r="F702">
        <f t="shared" si="94"/>
        <v>0</v>
      </c>
      <c r="G702" s="10"/>
      <c r="H702" s="10"/>
      <c r="I702" s="10"/>
      <c r="J702" s="10"/>
      <c r="K702" s="10"/>
      <c r="L702" s="10"/>
      <c r="M702" s="10"/>
      <c r="N702" s="10"/>
      <c r="O702" s="10"/>
      <c r="P702" s="10"/>
      <c r="Q702" s="10"/>
      <c r="R702" s="24"/>
      <c r="S702" s="10"/>
    </row>
    <row r="703" spans="1:54" hidden="1" x14ac:dyDescent="0.2">
      <c r="A703" s="8" t="s">
        <v>106</v>
      </c>
      <c r="B703" s="8" t="s">
        <v>117</v>
      </c>
      <c r="C703" s="8">
        <v>3</v>
      </c>
      <c r="D703" s="9" t="s">
        <v>29</v>
      </c>
      <c r="E703" s="9">
        <v>6</v>
      </c>
      <c r="F703">
        <f t="shared" si="94"/>
        <v>0</v>
      </c>
      <c r="G703" s="10"/>
      <c r="H703" s="10"/>
      <c r="I703" s="10"/>
      <c r="J703" s="10"/>
      <c r="K703" s="10"/>
      <c r="L703" s="10"/>
      <c r="M703" s="10"/>
      <c r="N703" s="10"/>
      <c r="O703" s="10"/>
      <c r="P703" s="10"/>
      <c r="Q703" s="10"/>
      <c r="R703" s="24"/>
      <c r="S703" s="10"/>
    </row>
    <row r="704" spans="1:54" hidden="1" x14ac:dyDescent="0.2">
      <c r="A704" s="8" t="s">
        <v>106</v>
      </c>
      <c r="B704" s="8" t="s">
        <v>117</v>
      </c>
      <c r="C704" s="8">
        <v>3</v>
      </c>
      <c r="D704" s="9" t="s">
        <v>30</v>
      </c>
      <c r="E704" s="9">
        <v>7</v>
      </c>
      <c r="F704">
        <f t="shared" si="94"/>
        <v>0</v>
      </c>
      <c r="G704" s="10"/>
      <c r="H704" s="10"/>
      <c r="I704" s="10"/>
      <c r="J704" s="10"/>
      <c r="K704" s="10"/>
      <c r="L704" s="10"/>
      <c r="M704" s="10"/>
      <c r="N704" s="10"/>
      <c r="O704" s="10"/>
      <c r="P704" s="10"/>
      <c r="Q704" s="10"/>
      <c r="R704" s="24"/>
      <c r="S704" s="10"/>
      <c r="AL704" s="10"/>
      <c r="AN704" s="10"/>
      <c r="AO704" s="10"/>
      <c r="AP704" s="10"/>
      <c r="AQ704" s="10"/>
      <c r="AR704" s="10"/>
      <c r="AS704" s="10"/>
      <c r="AT704" s="10"/>
      <c r="AU704" s="10">
        <f ca="1">SUMIF(INDIRECT(INDIRECT(ADDRESS(ROW(),COLUMN()+3))&amp;":"&amp;INDIRECT(ADDRESS(ROW(),COLUMN()+5))),"1",INDIRECT(INDIRECT(ADDRESS(ROW(),COLUMN()+3))&amp;":"&amp;INDIRECT(ADDRESS(ROW(),COLUMN()+5))))</f>
        <v>0</v>
      </c>
      <c r="AV704" s="10">
        <f ca="1">SUMIF(INDIRECT(INDIRECT(ADDRESS(ROW(),COLUMN()+2))&amp;":"&amp;INDIRECT(ADDRESS(ROW(),COLUMN()+4))),2,INDIRECT(INDIRECT(ADDRESS(ROW(),COLUMN()+2))&amp;":"&amp;INDIRECT(ADDRESS(ROW(),COLUMN()+4))))/2</f>
        <v>0</v>
      </c>
      <c r="AW704" s="10">
        <f ca="1">IF(INDIRECT(ADDRESS(ROW(),COLUMN()-2))=0,1, (INDIRECT(ADDRESS(ROW(),COLUMN()-2))-INDIRECT(ADDRESS(ROW()+1,COLUMN()+2)))/INDIRECT(ADDRESS(ROW(),COLUMN()-2)))</f>
        <v>1</v>
      </c>
      <c r="AX704" s="10" t="str">
        <f ca="1">ADDRESS(ROW()+1-INDIRECT(ADDRESS(ROW()+1,COLUMN()-4)),3)</f>
        <v>$C$698</v>
      </c>
      <c r="AY704" s="10"/>
      <c r="AZ704" s="10" t="str">
        <f>ADDRESS(ROW(),3)</f>
        <v>$C$704</v>
      </c>
      <c r="BA704" s="10">
        <f ca="1">IF( INDIRECT(ADDRESS(ROW(),COLUMN()-5))=0,1, (INDIRECT(ADDRESS(ROW(),COLUMN()-5))-INDIRECT(ADDRESS(ROW()+1,COLUMN()+1)))/INDIRECT(ADDRESS(ROW(),COLUMN()-5)))</f>
        <v>1</v>
      </c>
      <c r="BB704" s="10"/>
    </row>
    <row r="705" spans="1:54" hidden="1" x14ac:dyDescent="0.2">
      <c r="A705" s="8" t="s">
        <v>106</v>
      </c>
      <c r="B705" s="8" t="s">
        <v>117</v>
      </c>
      <c r="C705" s="8">
        <v>3</v>
      </c>
      <c r="D705" s="9" t="s">
        <v>29</v>
      </c>
      <c r="E705" s="9">
        <v>8</v>
      </c>
      <c r="F705">
        <f t="shared" si="94"/>
        <v>0</v>
      </c>
      <c r="G705" s="10"/>
      <c r="H705" s="10"/>
      <c r="I705" s="10"/>
      <c r="J705" s="10"/>
      <c r="K705" s="10"/>
      <c r="L705" s="10"/>
      <c r="M705" s="10"/>
      <c r="N705" s="10"/>
      <c r="O705" s="10"/>
      <c r="P705" s="10"/>
      <c r="Q705" s="10"/>
      <c r="R705" s="24"/>
      <c r="S705" s="10"/>
      <c r="AL705" s="10">
        <f ca="1">1-INDIRECT(ADDRESS(ROW()-1,COLUMN()+11))</f>
        <v>0</v>
      </c>
      <c r="AM705" s="10">
        <f ca="1">1-INDIRECT(ADDRESS(ROW()-1,COLUMN()+14))</f>
        <v>0</v>
      </c>
      <c r="AN705" s="10">
        <f ca="1">INDIRECT(ADDRESS(ROW()-1,COLUMN()+9))</f>
        <v>1</v>
      </c>
      <c r="AO705" s="10">
        <f ca="1">INDIRECT(ADDRESS(ROW()-1,COLUMN()+12))</f>
        <v>1</v>
      </c>
      <c r="AP705" s="10">
        <f ca="1">(1-INDIRECT(ADDRESS(ROW(),COLUMN()-2)))*INDIRECT(ADDRESS(ROW(),COLUMN()+2))</f>
        <v>0</v>
      </c>
      <c r="AQ705" s="10">
        <f ca="1">(1-INDIRECT(ADDRESS(ROW(),COLUMN()-2)))*INDIRECT(ADDRESS(ROW(),COLUMN()+2))</f>
        <v>0</v>
      </c>
      <c r="AR705" s="10">
        <f ca="1">INDIRECT(ADDRESS(INDIRECT(ADDRESS(ROW(),COLUMN()+3))-INDIRECT(ADDRESS(ROW(),COLUMN()+2)),3))</f>
        <v>0</v>
      </c>
      <c r="AS705" s="10">
        <f ca="1">INDIRECT(ADDRESS(INDIRECT(ADDRESS(ROW(),COLUMN()+2))-INDIRECT(ADDRESS(ROW(),COLUMN()+1)),4))</f>
        <v>0</v>
      </c>
      <c r="AT705" s="10">
        <f ca="1">INDIRECT(ADDRESS(ROW()-1,5))</f>
        <v>7</v>
      </c>
      <c r="AU705" s="10">
        <f>ROW()-1</f>
        <v>704</v>
      </c>
      <c r="AV705" s="10">
        <f ca="1">ROW()-INDIRECT(ADDRESS(ROW(),COLUMN()-2))</f>
        <v>698</v>
      </c>
      <c r="AW705" s="10" t="str">
        <f>ADDRESS(ROW()-1,COLUMN()-11)</f>
        <v>$AL$704</v>
      </c>
      <c r="AX705" s="10" t="str">
        <f ca="1">ADDRESS(ROW() -INDIRECT(ADDRESS(ROW(),COLUMN()-4)),COLUMN()-12)</f>
        <v>$AL$698</v>
      </c>
      <c r="AY705" s="10">
        <f ca="1">SUMIF(INDIRECT(INDIRECT(ADDRESS(ROW(),COLUMN()-1))&amp;":"&amp;INDIRECT(ADDRESS(ROW(),COLUMN()-2))),1,INDIRECT(INDIRECT(ADDRESS(ROW(),COLUMN()-1))&amp;":"&amp;INDIRECT(ADDRESS(ROW(),COLUMN()-2))))</f>
        <v>0</v>
      </c>
      <c r="AZ705" s="10" t="str">
        <f>ADDRESS(ROW()-1,COLUMN()-13)</f>
        <v>$AM$704</v>
      </c>
      <c r="BA705" s="10" t="str">
        <f ca="1">ADDRESS(ROW() -INDIRECT(ADDRESS(ROW(),COLUMN()-7)),COLUMN()-14)</f>
        <v>$AM$698</v>
      </c>
      <c r="BB705" s="10">
        <f ca="1">SUM(INDIRECT(INDIRECT(ADDRESS(ROW(),COLUMN()-1))&amp;":"&amp;INDIRECT(ADDRESS(ROW(),COLUMN()-2))))</f>
        <v>0</v>
      </c>
    </row>
    <row r="706" spans="1:54" x14ac:dyDescent="0.2">
      <c r="A706" s="8"/>
      <c r="B706" s="8"/>
      <c r="C706" s="8"/>
      <c r="D706" s="8"/>
      <c r="E706" s="8"/>
      <c r="G706" s="10"/>
      <c r="H706" s="10"/>
      <c r="I706" s="10"/>
      <c r="J706" s="10"/>
      <c r="K706" s="10"/>
      <c r="L706" s="10"/>
      <c r="M706" s="10"/>
      <c r="N706" s="10"/>
      <c r="O706" s="10"/>
      <c r="P706" s="10"/>
      <c r="Q706" s="10"/>
      <c r="R706" s="24"/>
      <c r="S706" s="10"/>
    </row>
    <row r="707" spans="1:54" x14ac:dyDescent="0.2">
      <c r="A707" s="8" t="s">
        <v>106</v>
      </c>
      <c r="B707" s="8" t="s">
        <v>118</v>
      </c>
      <c r="C707" s="8">
        <v>0</v>
      </c>
      <c r="D707" s="8">
        <v>0</v>
      </c>
      <c r="E707" s="8"/>
      <c r="G707" s="10"/>
      <c r="H707" s="10"/>
      <c r="I707" s="10"/>
      <c r="J707" s="10"/>
      <c r="K707" s="10"/>
      <c r="L707" s="10"/>
      <c r="M707" s="10"/>
      <c r="N707" s="10"/>
      <c r="O707" s="10"/>
      <c r="P707" s="10"/>
      <c r="Q707" s="10"/>
      <c r="R707" s="24"/>
      <c r="S707" s="10"/>
    </row>
    <row r="708" spans="1:54" hidden="1" x14ac:dyDescent="0.2">
      <c r="A708" s="8" t="s">
        <v>106</v>
      </c>
      <c r="B708" s="8" t="s">
        <v>118</v>
      </c>
      <c r="C708" s="8">
        <v>3</v>
      </c>
      <c r="D708" s="9" t="s">
        <v>29</v>
      </c>
      <c r="E708" s="9">
        <v>1</v>
      </c>
      <c r="F708">
        <f t="shared" ref="F708:F717" si="95">COUNTA(G708:AJ708)</f>
        <v>0</v>
      </c>
      <c r="G708" s="10"/>
      <c r="H708" s="10"/>
      <c r="I708" s="10"/>
      <c r="J708" s="10"/>
      <c r="K708" s="10"/>
      <c r="L708" s="10"/>
      <c r="M708" s="10"/>
      <c r="N708" s="10"/>
      <c r="O708" s="10"/>
      <c r="P708" s="10"/>
      <c r="Q708" s="10"/>
      <c r="R708" s="24"/>
      <c r="S708" s="10"/>
    </row>
    <row r="709" spans="1:54" hidden="1" x14ac:dyDescent="0.2">
      <c r="A709" s="8" t="s">
        <v>106</v>
      </c>
      <c r="B709" s="8" t="s">
        <v>118</v>
      </c>
      <c r="C709" s="8">
        <v>3</v>
      </c>
      <c r="D709" s="9" t="s">
        <v>29</v>
      </c>
      <c r="E709" s="9">
        <v>2</v>
      </c>
      <c r="F709">
        <f t="shared" si="95"/>
        <v>0</v>
      </c>
      <c r="G709" s="10"/>
      <c r="H709" s="10"/>
      <c r="I709" s="10"/>
      <c r="J709" s="10"/>
      <c r="K709" s="10"/>
      <c r="L709" s="10"/>
      <c r="M709" s="10"/>
      <c r="N709" s="10"/>
      <c r="O709" s="10"/>
      <c r="P709" s="10"/>
      <c r="Q709" s="10"/>
      <c r="R709" s="24"/>
      <c r="S709" s="10"/>
    </row>
    <row r="710" spans="1:54" hidden="1" x14ac:dyDescent="0.2">
      <c r="A710" s="8" t="s">
        <v>106</v>
      </c>
      <c r="B710" s="8" t="s">
        <v>118</v>
      </c>
      <c r="C710" s="8">
        <v>3</v>
      </c>
      <c r="D710" s="9" t="s">
        <v>31</v>
      </c>
      <c r="E710" s="9">
        <v>3</v>
      </c>
      <c r="F710">
        <f t="shared" si="95"/>
        <v>0</v>
      </c>
      <c r="G710" s="10"/>
      <c r="H710" s="10"/>
      <c r="I710" s="10"/>
      <c r="J710" s="10"/>
      <c r="K710" s="10"/>
      <c r="L710" s="10"/>
      <c r="M710" s="10"/>
      <c r="N710" s="10"/>
      <c r="O710" s="10"/>
      <c r="P710" s="10"/>
      <c r="Q710" s="10"/>
      <c r="R710" s="24"/>
      <c r="S710" s="10"/>
    </row>
    <row r="711" spans="1:54" hidden="1" x14ac:dyDescent="0.2">
      <c r="A711" s="8" t="s">
        <v>106</v>
      </c>
      <c r="B711" s="8" t="s">
        <v>118</v>
      </c>
      <c r="C711" s="8">
        <v>3</v>
      </c>
      <c r="D711" s="9" t="s">
        <v>29</v>
      </c>
      <c r="E711" s="9">
        <v>4</v>
      </c>
      <c r="F711">
        <f t="shared" si="95"/>
        <v>0</v>
      </c>
      <c r="G711" s="10"/>
      <c r="H711" s="10"/>
      <c r="I711" s="10"/>
      <c r="J711" s="10"/>
      <c r="K711" s="10"/>
      <c r="L711" s="10"/>
      <c r="M711" s="10"/>
      <c r="N711" s="10"/>
      <c r="O711" s="10"/>
      <c r="P711" s="10"/>
      <c r="Q711" s="10"/>
      <c r="R711" s="24"/>
      <c r="S711" s="10"/>
    </row>
    <row r="712" spans="1:54" hidden="1" x14ac:dyDescent="0.2">
      <c r="A712" s="8" t="s">
        <v>106</v>
      </c>
      <c r="B712" s="8" t="s">
        <v>118</v>
      </c>
      <c r="C712" s="8">
        <v>3</v>
      </c>
      <c r="D712" s="9" t="s">
        <v>29</v>
      </c>
      <c r="E712" s="9">
        <v>5</v>
      </c>
      <c r="F712">
        <f t="shared" si="95"/>
        <v>0</v>
      </c>
      <c r="G712" s="10"/>
      <c r="H712" s="10"/>
      <c r="I712" s="10"/>
      <c r="J712" s="10"/>
      <c r="K712" s="10"/>
      <c r="L712" s="10"/>
      <c r="M712" s="10"/>
      <c r="N712" s="10"/>
      <c r="O712" s="10"/>
      <c r="P712" s="10"/>
      <c r="Q712" s="10"/>
      <c r="R712" s="24"/>
      <c r="S712" s="10"/>
    </row>
    <row r="713" spans="1:54" hidden="1" x14ac:dyDescent="0.2">
      <c r="A713" s="8" t="s">
        <v>106</v>
      </c>
      <c r="B713" s="8" t="s">
        <v>118</v>
      </c>
      <c r="C713" s="8">
        <v>3</v>
      </c>
      <c r="D713" s="9" t="s">
        <v>31</v>
      </c>
      <c r="E713" s="9">
        <v>6</v>
      </c>
      <c r="F713">
        <f t="shared" si="95"/>
        <v>0</v>
      </c>
      <c r="G713" s="10"/>
      <c r="H713" s="10"/>
      <c r="I713" s="10"/>
      <c r="J713" s="10"/>
      <c r="K713" s="10"/>
      <c r="L713" s="10"/>
      <c r="M713" s="10"/>
      <c r="N713" s="10"/>
      <c r="O713" s="10"/>
      <c r="P713" s="10"/>
      <c r="Q713" s="10"/>
      <c r="R713" s="24"/>
      <c r="S713" s="10"/>
    </row>
    <row r="714" spans="1:54" hidden="1" x14ac:dyDescent="0.2">
      <c r="A714" s="8" t="s">
        <v>106</v>
      </c>
      <c r="B714" s="8" t="s">
        <v>118</v>
      </c>
      <c r="C714" s="8">
        <v>3</v>
      </c>
      <c r="D714" s="9" t="s">
        <v>31</v>
      </c>
      <c r="E714" s="9">
        <v>7</v>
      </c>
      <c r="F714">
        <f t="shared" si="95"/>
        <v>0</v>
      </c>
      <c r="G714" s="10"/>
      <c r="H714" s="10"/>
      <c r="I714" s="10"/>
      <c r="J714" s="10"/>
      <c r="K714" s="10"/>
      <c r="L714" s="10"/>
      <c r="M714" s="10"/>
      <c r="N714" s="10"/>
      <c r="O714" s="10"/>
      <c r="P714" s="10"/>
      <c r="Q714" s="10"/>
      <c r="R714" s="24"/>
      <c r="S714" s="10"/>
    </row>
    <row r="715" spans="1:54" hidden="1" x14ac:dyDescent="0.2">
      <c r="A715" s="8" t="s">
        <v>106</v>
      </c>
      <c r="B715" s="8" t="s">
        <v>118</v>
      </c>
      <c r="C715" s="8">
        <v>3</v>
      </c>
      <c r="D715" s="9" t="s">
        <v>31</v>
      </c>
      <c r="E715" s="9">
        <v>8</v>
      </c>
      <c r="F715">
        <f t="shared" si="95"/>
        <v>0</v>
      </c>
      <c r="G715" s="10"/>
      <c r="H715" s="10"/>
      <c r="I715" s="10"/>
      <c r="J715" s="10"/>
      <c r="K715" s="10"/>
      <c r="L715" s="10"/>
      <c r="M715" s="10"/>
      <c r="N715" s="10"/>
      <c r="O715" s="10"/>
      <c r="P715" s="10"/>
      <c r="Q715" s="10"/>
      <c r="R715" s="24"/>
      <c r="S715" s="10"/>
    </row>
    <row r="716" spans="1:54" hidden="1" x14ac:dyDescent="0.2">
      <c r="A716" s="8" t="s">
        <v>106</v>
      </c>
      <c r="B716" s="8" t="s">
        <v>118</v>
      </c>
      <c r="C716" s="8">
        <v>3</v>
      </c>
      <c r="D716" s="9" t="s">
        <v>30</v>
      </c>
      <c r="E716" s="9">
        <v>9</v>
      </c>
      <c r="F716">
        <f t="shared" si="95"/>
        <v>0</v>
      </c>
      <c r="G716" s="10"/>
      <c r="H716" s="10"/>
      <c r="I716" s="10"/>
      <c r="J716" s="10"/>
      <c r="K716" s="10"/>
      <c r="L716" s="10"/>
      <c r="M716" s="10"/>
      <c r="N716" s="10"/>
      <c r="O716" s="10"/>
      <c r="P716" s="10"/>
      <c r="Q716" s="10"/>
      <c r="R716" s="24"/>
      <c r="S716" s="10"/>
    </row>
    <row r="717" spans="1:54" hidden="1" x14ac:dyDescent="0.2">
      <c r="A717" s="8" t="s">
        <v>106</v>
      </c>
      <c r="B717" s="8" t="s">
        <v>118</v>
      </c>
      <c r="C717" s="8">
        <v>3</v>
      </c>
      <c r="D717" s="9" t="s">
        <v>29</v>
      </c>
      <c r="E717" s="9">
        <v>10</v>
      </c>
      <c r="F717">
        <f t="shared" si="95"/>
        <v>0</v>
      </c>
      <c r="G717" s="10"/>
      <c r="H717" s="10"/>
      <c r="I717" s="10"/>
      <c r="J717" s="10"/>
      <c r="K717" s="10"/>
      <c r="L717" s="10"/>
      <c r="M717" s="10"/>
      <c r="N717" s="10"/>
      <c r="O717" s="10"/>
      <c r="P717" s="10"/>
      <c r="Q717" s="10"/>
      <c r="R717" s="24"/>
      <c r="S717" s="10"/>
      <c r="AL717" s="10"/>
      <c r="AN717" s="10"/>
      <c r="AO717" s="10"/>
      <c r="AP717" s="10"/>
      <c r="AQ717" s="10"/>
      <c r="AR717" s="10"/>
      <c r="AS717" s="10"/>
      <c r="AT717" s="10"/>
      <c r="AU717" s="10">
        <f ca="1">SUMIF(INDIRECT(INDIRECT(ADDRESS(ROW(),COLUMN()+3))&amp;":"&amp;INDIRECT(ADDRESS(ROW(),COLUMN()+5))),"1",INDIRECT(INDIRECT(ADDRESS(ROW(),COLUMN()+3))&amp;":"&amp;INDIRECT(ADDRESS(ROW(),COLUMN()+5))))</f>
        <v>0</v>
      </c>
      <c r="AV717" s="10">
        <f ca="1">SUMIF(INDIRECT(INDIRECT(ADDRESS(ROW(),COLUMN()+2))&amp;":"&amp;INDIRECT(ADDRESS(ROW(),COLUMN()+4))),2,INDIRECT(INDIRECT(ADDRESS(ROW(),COLUMN()+2))&amp;":"&amp;INDIRECT(ADDRESS(ROW(),COLUMN()+4))))/2</f>
        <v>0</v>
      </c>
      <c r="AW717" s="10">
        <f ca="1">IF(INDIRECT(ADDRESS(ROW(),COLUMN()-2))=0,1, (INDIRECT(ADDRESS(ROW(),COLUMN()-2))-INDIRECT(ADDRESS(ROW()+1,COLUMN()+2)))/INDIRECT(ADDRESS(ROW(),COLUMN()-2)))</f>
        <v>1</v>
      </c>
      <c r="AX717" s="10" t="str">
        <f ca="1">ADDRESS(ROW()+1-INDIRECT(ADDRESS(ROW()+1,COLUMN()-4)),3)</f>
        <v>$C$708</v>
      </c>
      <c r="AY717" s="10"/>
      <c r="AZ717" s="10" t="str">
        <f>ADDRESS(ROW(),3)</f>
        <v>$C$717</v>
      </c>
      <c r="BA717" s="10">
        <f ca="1">IF( INDIRECT(ADDRESS(ROW(),COLUMN()-5))=0,1, (INDIRECT(ADDRESS(ROW(),COLUMN()-5))-INDIRECT(ADDRESS(ROW()+1,COLUMN()+1)))/INDIRECT(ADDRESS(ROW(),COLUMN()-5)))</f>
        <v>1</v>
      </c>
      <c r="BB717" s="10"/>
    </row>
    <row r="718" spans="1:54" x14ac:dyDescent="0.2">
      <c r="A718" s="8"/>
      <c r="B718" s="8"/>
      <c r="C718" s="8"/>
      <c r="D718" s="8"/>
      <c r="E718" s="8"/>
      <c r="G718" s="10"/>
      <c r="H718" s="10"/>
      <c r="I718" s="10"/>
      <c r="J718" s="10"/>
      <c r="K718" s="10"/>
      <c r="L718" s="10"/>
      <c r="M718" s="10"/>
      <c r="N718" s="10"/>
      <c r="O718" s="10"/>
      <c r="P718" s="10"/>
      <c r="Q718" s="10"/>
      <c r="R718" s="24"/>
      <c r="S718" s="10"/>
      <c r="AL718" s="10">
        <f ca="1">1-INDIRECT(ADDRESS(ROW()-1,COLUMN()+11))</f>
        <v>0</v>
      </c>
      <c r="AM718" s="10">
        <f ca="1">1-INDIRECT(ADDRESS(ROW()-1,COLUMN()+14))</f>
        <v>0</v>
      </c>
      <c r="AN718" s="10">
        <f ca="1">INDIRECT(ADDRESS(ROW()-1,COLUMN()+9))</f>
        <v>1</v>
      </c>
      <c r="AO718" s="10">
        <f ca="1">INDIRECT(ADDRESS(ROW()-1,COLUMN()+12))</f>
        <v>1</v>
      </c>
      <c r="AP718" s="10">
        <f ca="1">(1-INDIRECT(ADDRESS(ROW(),COLUMN()-2)))*INDIRECT(ADDRESS(ROW(),COLUMN()+2))</f>
        <v>0</v>
      </c>
      <c r="AQ718" s="10">
        <f ca="1">(1-INDIRECT(ADDRESS(ROW(),COLUMN()-2)))*INDIRECT(ADDRESS(ROW(),COLUMN()+2))</f>
        <v>0</v>
      </c>
      <c r="AR718" s="10">
        <f ca="1">INDIRECT(ADDRESS(INDIRECT(ADDRESS(ROW(),COLUMN()+3))-INDIRECT(ADDRESS(ROW(),COLUMN()+2)),3))</f>
        <v>0</v>
      </c>
      <c r="AS718" s="10">
        <f ca="1">INDIRECT(ADDRESS(INDIRECT(ADDRESS(ROW(),COLUMN()+2))-INDIRECT(ADDRESS(ROW(),COLUMN()+1)),4))</f>
        <v>0</v>
      </c>
      <c r="AT718" s="10">
        <f ca="1">INDIRECT(ADDRESS(ROW()-1,5))</f>
        <v>10</v>
      </c>
      <c r="AU718" s="10">
        <f>ROW()-1</f>
        <v>717</v>
      </c>
      <c r="AV718" s="10">
        <f ca="1">ROW()-INDIRECT(ADDRESS(ROW(),COLUMN()-2))</f>
        <v>708</v>
      </c>
      <c r="AW718" s="10" t="str">
        <f>ADDRESS(ROW()-1,COLUMN()-11)</f>
        <v>$AL$717</v>
      </c>
      <c r="AX718" s="10" t="str">
        <f ca="1">ADDRESS(ROW() -INDIRECT(ADDRESS(ROW(),COLUMN()-4)),COLUMN()-12)</f>
        <v>$AL$708</v>
      </c>
      <c r="AY718" s="10">
        <f ca="1">SUMIF(INDIRECT(INDIRECT(ADDRESS(ROW(),COLUMN()-1))&amp;":"&amp;INDIRECT(ADDRESS(ROW(),COLUMN()-2))),1,INDIRECT(INDIRECT(ADDRESS(ROW(),COLUMN()-1))&amp;":"&amp;INDIRECT(ADDRESS(ROW(),COLUMN()-2))))</f>
        <v>0</v>
      </c>
      <c r="AZ718" s="10" t="str">
        <f>ADDRESS(ROW()-1,COLUMN()-13)</f>
        <v>$AM$717</v>
      </c>
      <c r="BA718" s="10" t="str">
        <f ca="1">ADDRESS(ROW() -INDIRECT(ADDRESS(ROW(),COLUMN()-7)),COLUMN()-14)</f>
        <v>$AM$708</v>
      </c>
      <c r="BB718" s="10">
        <f ca="1">SUM(INDIRECT(INDIRECT(ADDRESS(ROW(),COLUMN()-1))&amp;":"&amp;INDIRECT(ADDRESS(ROW(),COLUMN()-2))))</f>
        <v>0</v>
      </c>
    </row>
    <row r="719" spans="1:54" x14ac:dyDescent="0.2">
      <c r="A719" s="8" t="s">
        <v>119</v>
      </c>
      <c r="B719" s="8" t="s">
        <v>120</v>
      </c>
      <c r="C719" s="8">
        <v>1.5</v>
      </c>
      <c r="D719" s="8">
        <v>0</v>
      </c>
      <c r="E719" s="8"/>
      <c r="G719" s="10"/>
      <c r="H719" s="10"/>
      <c r="I719" s="10"/>
      <c r="J719" s="10"/>
      <c r="K719" s="10"/>
      <c r="L719" s="10"/>
      <c r="M719" s="10"/>
      <c r="N719" s="10"/>
      <c r="O719" s="10"/>
      <c r="P719" s="10"/>
      <c r="Q719" s="10"/>
      <c r="R719" s="24"/>
      <c r="S719" s="10"/>
      <c r="AW719" s="10">
        <f ca="1">SUM(AP616:AP718)</f>
        <v>0</v>
      </c>
      <c r="AX719" s="10">
        <f ca="1">SUM(AQ616:AQ718)</f>
        <v>10</v>
      </c>
    </row>
    <row r="720" spans="1:54" hidden="1" x14ac:dyDescent="0.2">
      <c r="A720" s="8" t="s">
        <v>119</v>
      </c>
      <c r="B720" s="8" t="s">
        <v>120</v>
      </c>
      <c r="C720" s="8">
        <v>1</v>
      </c>
      <c r="D720" s="9" t="s">
        <v>29</v>
      </c>
      <c r="E720" s="9">
        <v>1</v>
      </c>
      <c r="F720">
        <f>COUNTA(G720:AJ720)</f>
        <v>1</v>
      </c>
      <c r="G720" s="10"/>
      <c r="H720" s="10"/>
      <c r="I720" s="10"/>
      <c r="J720" s="10"/>
      <c r="K720" s="10"/>
      <c r="L720" s="10" t="s">
        <v>1376</v>
      </c>
      <c r="M720" s="10"/>
      <c r="N720" s="10"/>
      <c r="O720" s="10"/>
      <c r="P720" s="10"/>
      <c r="Q720" s="10"/>
      <c r="R720" s="24"/>
      <c r="S720" s="10"/>
      <c r="AL720" s="10">
        <f t="shared" ref="AL720:AL723" si="96">IF(COUNTA(G720:AJ720)=0,1,0)</f>
        <v>0</v>
      </c>
    </row>
    <row r="721" spans="1:54" hidden="1" x14ac:dyDescent="0.2">
      <c r="A721" s="8" t="s">
        <v>119</v>
      </c>
      <c r="B721" s="8" t="s">
        <v>120</v>
      </c>
      <c r="C721" s="8">
        <v>1</v>
      </c>
      <c r="D721" s="9" t="s">
        <v>29</v>
      </c>
      <c r="E721" s="9">
        <v>2</v>
      </c>
      <c r="F721">
        <f>COUNTA(G721:AJ721)</f>
        <v>1</v>
      </c>
      <c r="G721" s="10"/>
      <c r="H721" s="10"/>
      <c r="I721" s="10"/>
      <c r="J721" s="10"/>
      <c r="K721" s="10"/>
      <c r="L721" s="10" t="s">
        <v>1376</v>
      </c>
      <c r="M721" s="10"/>
      <c r="N721" s="10"/>
      <c r="O721" s="10"/>
      <c r="P721" s="10"/>
      <c r="Q721" s="10"/>
      <c r="R721" s="24"/>
      <c r="S721" s="10"/>
      <c r="AL721" s="10">
        <f t="shared" si="96"/>
        <v>0</v>
      </c>
    </row>
    <row r="722" spans="1:54" hidden="1" x14ac:dyDescent="0.2">
      <c r="A722" s="8" t="s">
        <v>119</v>
      </c>
      <c r="B722" s="8" t="s">
        <v>120</v>
      </c>
      <c r="C722" s="8">
        <v>1</v>
      </c>
      <c r="D722" s="9" t="s">
        <v>29</v>
      </c>
      <c r="E722" s="9">
        <v>3</v>
      </c>
      <c r="F722">
        <f>COUNTA(G722:AJ722)</f>
        <v>1</v>
      </c>
      <c r="G722" s="10"/>
      <c r="H722" s="10"/>
      <c r="I722" s="10"/>
      <c r="J722" s="10"/>
      <c r="K722" s="10"/>
      <c r="L722" s="10" t="s">
        <v>1376</v>
      </c>
      <c r="M722" s="10"/>
      <c r="N722" s="10"/>
      <c r="O722" s="10"/>
      <c r="P722" s="10"/>
      <c r="Q722" s="10"/>
      <c r="R722" s="10"/>
      <c r="S722" s="10"/>
      <c r="AL722" s="10">
        <f t="shared" si="96"/>
        <v>0</v>
      </c>
    </row>
    <row r="723" spans="1:54" hidden="1" x14ac:dyDescent="0.2">
      <c r="A723" s="8" t="s">
        <v>119</v>
      </c>
      <c r="B723" s="8" t="s">
        <v>120</v>
      </c>
      <c r="C723" s="8">
        <v>1</v>
      </c>
      <c r="D723" s="9" t="s">
        <v>29</v>
      </c>
      <c r="E723" s="9">
        <v>4</v>
      </c>
      <c r="F723">
        <f>COUNTA(G723:AJ723)</f>
        <v>1</v>
      </c>
      <c r="G723" s="10"/>
      <c r="H723" s="10"/>
      <c r="I723" s="10"/>
      <c r="J723" s="10"/>
      <c r="K723" s="10"/>
      <c r="L723" s="10" t="s">
        <v>1376</v>
      </c>
      <c r="M723" s="10"/>
      <c r="N723" s="10"/>
      <c r="O723" s="10"/>
      <c r="P723" s="10"/>
      <c r="Q723" s="10"/>
      <c r="R723" s="10"/>
      <c r="S723" s="10"/>
      <c r="AL723" s="10">
        <f t="shared" si="96"/>
        <v>0</v>
      </c>
      <c r="AN723" s="10"/>
      <c r="AO723" s="10"/>
      <c r="AP723" s="10"/>
      <c r="AQ723" s="10"/>
      <c r="AR723" s="10"/>
      <c r="AS723" s="10"/>
      <c r="AT723" s="10"/>
      <c r="AU723" s="10">
        <f ca="1">SUMIF(INDIRECT(INDIRECT(ADDRESS(ROW(),COLUMN()+3))&amp;":"&amp;INDIRECT(ADDRESS(ROW(),COLUMN()+5))),"1",INDIRECT(INDIRECT(ADDRESS(ROW(),COLUMN()+3))&amp;":"&amp;INDIRECT(ADDRESS(ROW(),COLUMN()+5))))</f>
        <v>4</v>
      </c>
      <c r="AV723" s="10">
        <f ca="1">SUMIF(INDIRECT(INDIRECT(ADDRESS(ROW(),COLUMN()+2))&amp;":"&amp;INDIRECT(ADDRESS(ROW(),COLUMN()+4))),2,INDIRECT(INDIRECT(ADDRESS(ROW(),COLUMN()+2))&amp;":"&amp;INDIRECT(ADDRESS(ROW(),COLUMN()+4))))/2</f>
        <v>0</v>
      </c>
      <c r="AW723" s="10">
        <f ca="1">IF(INDIRECT(ADDRESS(ROW(),COLUMN()-2))=0,1, (INDIRECT(ADDRESS(ROW(),COLUMN()-2))-INDIRECT(ADDRESS(ROW()+1,COLUMN()+2)))/INDIRECT(ADDRESS(ROW(),COLUMN()-2)))</f>
        <v>1</v>
      </c>
      <c r="AX723" s="10" t="str">
        <f ca="1">ADDRESS(ROW()+1-INDIRECT(ADDRESS(ROW()+1,COLUMN()-4)),3)</f>
        <v>$C$720</v>
      </c>
      <c r="AY723" s="10"/>
      <c r="AZ723" s="10" t="str">
        <f>ADDRESS(ROW(),3)</f>
        <v>$C$723</v>
      </c>
      <c r="BA723" s="10">
        <f ca="1">IF( INDIRECT(ADDRESS(ROW(),COLUMN()-5))=0,1, (INDIRECT(ADDRESS(ROW(),COLUMN()-5))-INDIRECT(ADDRESS(ROW()+1,COLUMN()+1)))/INDIRECT(ADDRESS(ROW(),COLUMN()-5)))</f>
        <v>1</v>
      </c>
      <c r="BB723" s="10"/>
    </row>
    <row r="724" spans="1:54" x14ac:dyDescent="0.2">
      <c r="A724" s="8"/>
      <c r="B724" s="8"/>
      <c r="C724" s="8"/>
      <c r="D724" s="8"/>
      <c r="E724" s="8"/>
      <c r="G724" s="10"/>
      <c r="H724" s="10"/>
      <c r="I724" s="10"/>
      <c r="J724" s="10"/>
      <c r="K724" s="10"/>
      <c r="L724" s="10"/>
      <c r="M724" s="10"/>
      <c r="N724" s="10"/>
      <c r="O724" s="10"/>
      <c r="P724" s="10"/>
      <c r="Q724" s="10"/>
      <c r="R724" s="10"/>
      <c r="S724" s="10"/>
      <c r="AL724" s="10">
        <f ca="1">1-INDIRECT(ADDRESS(ROW()-1,COLUMN()+11))</f>
        <v>0</v>
      </c>
      <c r="AM724" s="10">
        <f ca="1">1-INDIRECT(ADDRESS(ROW()-1,COLUMN()+14))</f>
        <v>0</v>
      </c>
      <c r="AN724" s="10">
        <f ca="1">INDIRECT(ADDRESS(ROW()-1,COLUMN()+9))</f>
        <v>1</v>
      </c>
      <c r="AO724" s="10">
        <f ca="1">INDIRECT(ADDRESS(ROW()-1,COLUMN()+12))</f>
        <v>1</v>
      </c>
      <c r="AP724" s="10">
        <f ca="1">(1-INDIRECT(ADDRESS(ROW(),COLUMN()-2)))*INDIRECT(ADDRESS(ROW(),COLUMN()+2))</f>
        <v>0</v>
      </c>
      <c r="AQ724" s="10">
        <f ca="1">(1-INDIRECT(ADDRESS(ROW(),COLUMN()-2)))*INDIRECT(ADDRESS(ROW(),COLUMN()+2))</f>
        <v>0</v>
      </c>
      <c r="AR724" s="10">
        <f ca="1">INDIRECT(ADDRESS(INDIRECT(ADDRESS(ROW(),COLUMN()+3))-INDIRECT(ADDRESS(ROW(),COLUMN()+2)),3))</f>
        <v>1.5</v>
      </c>
      <c r="AS724" s="10">
        <f ca="1">INDIRECT(ADDRESS(INDIRECT(ADDRESS(ROW(),COLUMN()+2))-INDIRECT(ADDRESS(ROW(),COLUMN()+1)),4))</f>
        <v>0</v>
      </c>
      <c r="AT724" s="10">
        <f ca="1">INDIRECT(ADDRESS(ROW()-1,5))</f>
        <v>4</v>
      </c>
      <c r="AU724" s="10">
        <f>ROW()-1</f>
        <v>723</v>
      </c>
      <c r="AV724" s="10">
        <f ca="1">ROW()-INDIRECT(ADDRESS(ROW(),COLUMN()-2))</f>
        <v>720</v>
      </c>
      <c r="AW724" s="10" t="str">
        <f>ADDRESS(ROW()-1,COLUMN()-11)</f>
        <v>$AL$723</v>
      </c>
      <c r="AX724" s="10" t="str">
        <f ca="1">ADDRESS(ROW() -INDIRECT(ADDRESS(ROW(),COLUMN()-4)),COLUMN()-12)</f>
        <v>$AL$720</v>
      </c>
      <c r="AY724" s="10">
        <f ca="1">SUMIF(INDIRECT(INDIRECT(ADDRESS(ROW(),COLUMN()-1))&amp;":"&amp;INDIRECT(ADDRESS(ROW(),COLUMN()-2))),1,INDIRECT(INDIRECT(ADDRESS(ROW(),COLUMN()-1))&amp;":"&amp;INDIRECT(ADDRESS(ROW(),COLUMN()-2))))</f>
        <v>0</v>
      </c>
      <c r="AZ724" s="10" t="str">
        <f>ADDRESS(ROW()-1,COLUMN()-13)</f>
        <v>$AM$723</v>
      </c>
      <c r="BA724" s="10" t="str">
        <f ca="1">ADDRESS(ROW() -INDIRECT(ADDRESS(ROW(),COLUMN()-7)),COLUMN()-14)</f>
        <v>$AM$720</v>
      </c>
      <c r="BB724" s="10">
        <f ca="1">SUM(INDIRECT(INDIRECT(ADDRESS(ROW(),COLUMN()-1))&amp;":"&amp;INDIRECT(ADDRESS(ROW(),COLUMN()-2))))</f>
        <v>0</v>
      </c>
    </row>
    <row r="725" spans="1:54" x14ac:dyDescent="0.2">
      <c r="A725" s="8" t="s">
        <v>119</v>
      </c>
      <c r="B725" s="8" t="s">
        <v>121</v>
      </c>
      <c r="C725" s="8">
        <v>1.5</v>
      </c>
      <c r="D725" s="8">
        <v>0</v>
      </c>
      <c r="E725" s="8"/>
      <c r="G725" s="10"/>
      <c r="H725" s="10"/>
      <c r="I725" s="10"/>
      <c r="J725" s="10"/>
      <c r="K725" s="10"/>
      <c r="L725" s="10"/>
      <c r="M725" s="10"/>
      <c r="N725" s="10"/>
      <c r="O725" s="10"/>
      <c r="P725" s="10"/>
      <c r="Q725" s="10"/>
      <c r="R725" s="10"/>
      <c r="S725" s="10"/>
    </row>
    <row r="726" spans="1:54" hidden="1" x14ac:dyDescent="0.2">
      <c r="A726" s="8" t="s">
        <v>119</v>
      </c>
      <c r="B726" s="8" t="s">
        <v>121</v>
      </c>
      <c r="C726" s="8">
        <v>1</v>
      </c>
      <c r="D726" s="9" t="s">
        <v>29</v>
      </c>
      <c r="E726" s="9">
        <v>1</v>
      </c>
      <c r="F726">
        <f>COUNTA(G726:AJ726)</f>
        <v>1</v>
      </c>
      <c r="G726" s="10"/>
      <c r="H726" s="10"/>
      <c r="I726" s="10"/>
      <c r="J726" s="10"/>
      <c r="K726" s="10"/>
      <c r="L726" s="10" t="s">
        <v>1376</v>
      </c>
      <c r="M726" s="10"/>
      <c r="N726" s="10"/>
      <c r="O726" s="10"/>
      <c r="P726" s="10"/>
      <c r="Q726" s="10"/>
      <c r="R726" s="10"/>
      <c r="S726" s="10"/>
      <c r="AL726" s="10">
        <f t="shared" ref="AL726:AL728" si="97">IF(COUNTA(G726:AJ726)=0,1,0)</f>
        <v>0</v>
      </c>
    </row>
    <row r="727" spans="1:54" hidden="1" x14ac:dyDescent="0.2">
      <c r="A727" s="8" t="s">
        <v>119</v>
      </c>
      <c r="B727" s="8" t="s">
        <v>121</v>
      </c>
      <c r="C727" s="8">
        <v>1</v>
      </c>
      <c r="D727" s="9" t="s">
        <v>29</v>
      </c>
      <c r="E727" s="9">
        <v>2</v>
      </c>
      <c r="F727">
        <f>COUNTA(G727:AJ727)</f>
        <v>1</v>
      </c>
      <c r="G727" s="10"/>
      <c r="H727" s="10"/>
      <c r="I727" s="10"/>
      <c r="J727" s="10"/>
      <c r="K727" s="10"/>
      <c r="L727" s="10" t="s">
        <v>1376</v>
      </c>
      <c r="M727" s="10"/>
      <c r="N727" s="10"/>
      <c r="O727" s="10"/>
      <c r="P727" s="10"/>
      <c r="Q727" s="10"/>
      <c r="R727" s="10"/>
      <c r="S727" s="10"/>
      <c r="AL727" s="10">
        <f t="shared" si="97"/>
        <v>0</v>
      </c>
    </row>
    <row r="728" spans="1:54" hidden="1" x14ac:dyDescent="0.2">
      <c r="A728" s="8" t="s">
        <v>119</v>
      </c>
      <c r="B728" s="8" t="s">
        <v>121</v>
      </c>
      <c r="C728" s="8">
        <v>1</v>
      </c>
      <c r="D728" s="9" t="s">
        <v>31</v>
      </c>
      <c r="E728" s="9">
        <v>3</v>
      </c>
      <c r="F728">
        <f>COUNTA(G728:AJ728)</f>
        <v>1</v>
      </c>
      <c r="G728" s="10"/>
      <c r="H728" s="10"/>
      <c r="I728" s="10"/>
      <c r="J728" s="10"/>
      <c r="K728" s="10"/>
      <c r="L728" s="10" t="s">
        <v>1376</v>
      </c>
      <c r="M728" s="10"/>
      <c r="N728" s="10"/>
      <c r="O728" s="10"/>
      <c r="P728" s="10"/>
      <c r="Q728" s="10"/>
      <c r="R728" s="10"/>
      <c r="S728" s="10"/>
      <c r="AL728" s="10">
        <f t="shared" si="97"/>
        <v>0</v>
      </c>
      <c r="AN728" s="10"/>
      <c r="AO728" s="10"/>
      <c r="AP728" s="10"/>
      <c r="AQ728" s="10"/>
      <c r="AR728" s="10"/>
      <c r="AS728" s="10"/>
      <c r="AT728" s="10"/>
      <c r="AU728" s="10">
        <f ca="1">SUMIF(INDIRECT(INDIRECT(ADDRESS(ROW(),COLUMN()+3))&amp;":"&amp;INDIRECT(ADDRESS(ROW(),COLUMN()+5))),"1",INDIRECT(INDIRECT(ADDRESS(ROW(),COLUMN()+3))&amp;":"&amp;INDIRECT(ADDRESS(ROW(),COLUMN()+5))))</f>
        <v>3</v>
      </c>
      <c r="AV728" s="10">
        <f ca="1">SUMIF(INDIRECT(INDIRECT(ADDRESS(ROW(),COLUMN()+2))&amp;":"&amp;INDIRECT(ADDRESS(ROW(),COLUMN()+4))),2,INDIRECT(INDIRECT(ADDRESS(ROW(),COLUMN()+2))&amp;":"&amp;INDIRECT(ADDRESS(ROW(),COLUMN()+4))))/2</f>
        <v>0</v>
      </c>
      <c r="AW728" s="10">
        <f ca="1">IF(INDIRECT(ADDRESS(ROW(),COLUMN()-2))=0,1, (INDIRECT(ADDRESS(ROW(),COLUMN()-2))-INDIRECT(ADDRESS(ROW()+1,COLUMN()+2)))/INDIRECT(ADDRESS(ROW(),COLUMN()-2)))</f>
        <v>1</v>
      </c>
      <c r="AX728" s="10" t="str">
        <f ca="1">ADDRESS(ROW()+1-INDIRECT(ADDRESS(ROW()+1,COLUMN()-4)),3)</f>
        <v>$C$726</v>
      </c>
      <c r="AY728" s="10"/>
      <c r="AZ728" s="10" t="str">
        <f>ADDRESS(ROW(),3)</f>
        <v>$C$728</v>
      </c>
      <c r="BA728" s="10">
        <f ca="1">IF( INDIRECT(ADDRESS(ROW(),COLUMN()-5))=0,1, (INDIRECT(ADDRESS(ROW(),COLUMN()-5))-INDIRECT(ADDRESS(ROW()+1,COLUMN()+1)))/INDIRECT(ADDRESS(ROW(),COLUMN()-5)))</f>
        <v>1</v>
      </c>
      <c r="BB728" s="10"/>
    </row>
    <row r="729" spans="1:54" x14ac:dyDescent="0.2">
      <c r="A729" s="8"/>
      <c r="B729" s="8"/>
      <c r="C729" s="8"/>
      <c r="D729" s="8"/>
      <c r="E729" s="8"/>
      <c r="G729" s="10"/>
      <c r="H729" s="10"/>
      <c r="I729" s="10"/>
      <c r="J729" s="10"/>
      <c r="K729" s="10"/>
      <c r="L729" s="10"/>
      <c r="M729" s="10"/>
      <c r="N729" s="10"/>
      <c r="O729" s="10"/>
      <c r="P729" s="10"/>
      <c r="Q729" s="10"/>
      <c r="R729" s="10"/>
      <c r="S729" s="10"/>
      <c r="AL729" s="10">
        <f ca="1">1-INDIRECT(ADDRESS(ROW()-1,COLUMN()+11))</f>
        <v>0</v>
      </c>
      <c r="AM729" s="10">
        <f ca="1">1-INDIRECT(ADDRESS(ROW()-1,COLUMN()+14))</f>
        <v>0</v>
      </c>
      <c r="AN729" s="10">
        <f ca="1">INDIRECT(ADDRESS(ROW()-1,COLUMN()+9))</f>
        <v>1</v>
      </c>
      <c r="AO729" s="10">
        <f ca="1">INDIRECT(ADDRESS(ROW()-1,COLUMN()+12))</f>
        <v>1</v>
      </c>
      <c r="AP729" s="10">
        <f ca="1">(1-INDIRECT(ADDRESS(ROW(),COLUMN()-2)))*INDIRECT(ADDRESS(ROW(),COLUMN()+2))</f>
        <v>0</v>
      </c>
      <c r="AQ729" s="10">
        <f ca="1">(1-INDIRECT(ADDRESS(ROW(),COLUMN()-2)))*INDIRECT(ADDRESS(ROW(),COLUMN()+2))</f>
        <v>0</v>
      </c>
      <c r="AR729" s="10">
        <f ca="1">INDIRECT(ADDRESS(INDIRECT(ADDRESS(ROW(),COLUMN()+3))-INDIRECT(ADDRESS(ROW(),COLUMN()+2)),3))</f>
        <v>1.5</v>
      </c>
      <c r="AS729" s="10">
        <f ca="1">INDIRECT(ADDRESS(INDIRECT(ADDRESS(ROW(),COLUMN()+2))-INDIRECT(ADDRESS(ROW(),COLUMN()+1)),4))</f>
        <v>0</v>
      </c>
      <c r="AT729" s="10">
        <f ca="1">INDIRECT(ADDRESS(ROW()-1,5))</f>
        <v>3</v>
      </c>
      <c r="AU729" s="10">
        <f>ROW()-1</f>
        <v>728</v>
      </c>
      <c r="AV729" s="10">
        <f ca="1">ROW()-INDIRECT(ADDRESS(ROW(),COLUMN()-2))</f>
        <v>726</v>
      </c>
      <c r="AW729" s="10" t="str">
        <f>ADDRESS(ROW()-1,COLUMN()-11)</f>
        <v>$AL$728</v>
      </c>
      <c r="AX729" s="10" t="str">
        <f ca="1">ADDRESS(ROW() -INDIRECT(ADDRESS(ROW(),COLUMN()-4)),COLUMN()-12)</f>
        <v>$AL$726</v>
      </c>
      <c r="AY729" s="10">
        <f ca="1">SUMIF(INDIRECT(INDIRECT(ADDRESS(ROW(),COLUMN()-1))&amp;":"&amp;INDIRECT(ADDRESS(ROW(),COLUMN()-2))),1,INDIRECT(INDIRECT(ADDRESS(ROW(),COLUMN()-1))&amp;":"&amp;INDIRECT(ADDRESS(ROW(),COLUMN()-2))))</f>
        <v>0</v>
      </c>
      <c r="AZ729" s="10" t="str">
        <f>ADDRESS(ROW()-1,COLUMN()-13)</f>
        <v>$AM$728</v>
      </c>
      <c r="BA729" s="10" t="str">
        <f ca="1">ADDRESS(ROW() -INDIRECT(ADDRESS(ROW(),COLUMN()-7)),COLUMN()-14)</f>
        <v>$AM$726</v>
      </c>
      <c r="BB729" s="10">
        <f ca="1">SUM(INDIRECT(INDIRECT(ADDRESS(ROW(),COLUMN()-1))&amp;":"&amp;INDIRECT(ADDRESS(ROW(),COLUMN()-2))))</f>
        <v>0</v>
      </c>
    </row>
    <row r="730" spans="1:54" x14ac:dyDescent="0.2">
      <c r="A730" s="8" t="s">
        <v>119</v>
      </c>
      <c r="B730" s="8" t="s">
        <v>122</v>
      </c>
      <c r="C730" s="8">
        <v>0</v>
      </c>
      <c r="D730" s="8">
        <v>2</v>
      </c>
      <c r="E730" s="8"/>
      <c r="G730" s="10"/>
      <c r="H730" s="10"/>
      <c r="I730" s="10"/>
      <c r="J730" s="10"/>
      <c r="K730" s="10"/>
      <c r="L730" s="10"/>
      <c r="M730" s="10"/>
      <c r="N730" s="10"/>
      <c r="O730" s="10"/>
      <c r="P730" s="10"/>
      <c r="Q730" s="10"/>
      <c r="R730" s="10"/>
      <c r="S730" s="10"/>
    </row>
    <row r="731" spans="1:54" hidden="1" x14ac:dyDescent="0.2">
      <c r="A731" s="8" t="s">
        <v>119</v>
      </c>
      <c r="B731" s="8" t="s">
        <v>122</v>
      </c>
      <c r="C731" s="8">
        <v>2</v>
      </c>
      <c r="D731" s="9" t="s">
        <v>29</v>
      </c>
      <c r="E731" s="9">
        <v>1</v>
      </c>
      <c r="F731">
        <f>COUNTA(G731:AJ731)</f>
        <v>1</v>
      </c>
      <c r="G731" s="10"/>
      <c r="H731" s="10"/>
      <c r="I731" s="10"/>
      <c r="J731" s="10"/>
      <c r="K731" s="10"/>
      <c r="L731" s="10" t="s">
        <v>1376</v>
      </c>
      <c r="M731" s="10"/>
      <c r="N731" s="10"/>
      <c r="O731" s="10"/>
      <c r="P731" s="10"/>
      <c r="Q731" s="10"/>
      <c r="R731" s="10"/>
      <c r="S731" s="10"/>
      <c r="AM731" s="30">
        <f t="shared" ref="AM731:AM733" si="98">IF(COUNTA(I731:AJ731)=0,1,0)</f>
        <v>0</v>
      </c>
    </row>
    <row r="732" spans="1:54" hidden="1" x14ac:dyDescent="0.2">
      <c r="A732" s="8" t="s">
        <v>119</v>
      </c>
      <c r="B732" s="8" t="s">
        <v>122</v>
      </c>
      <c r="C732" s="8">
        <v>2</v>
      </c>
      <c r="D732" s="9" t="s">
        <v>29</v>
      </c>
      <c r="E732" s="9">
        <v>2</v>
      </c>
      <c r="F732">
        <f>COUNTA(G732:AJ732)</f>
        <v>1</v>
      </c>
      <c r="G732" s="10"/>
      <c r="H732" s="10"/>
      <c r="I732" s="10"/>
      <c r="J732" s="10"/>
      <c r="K732" s="10"/>
      <c r="L732" s="10" t="s">
        <v>1376</v>
      </c>
      <c r="M732" s="10"/>
      <c r="N732" s="10"/>
      <c r="O732" s="10"/>
      <c r="P732" s="10"/>
      <c r="Q732" s="10"/>
      <c r="R732" s="10"/>
      <c r="S732" s="10"/>
      <c r="AM732" s="30">
        <f t="shared" si="98"/>
        <v>0</v>
      </c>
    </row>
    <row r="733" spans="1:54" hidden="1" x14ac:dyDescent="0.2">
      <c r="A733" s="8" t="s">
        <v>119</v>
      </c>
      <c r="B733" s="8" t="s">
        <v>122</v>
      </c>
      <c r="C733" s="8">
        <v>2</v>
      </c>
      <c r="D733" s="9" t="s">
        <v>31</v>
      </c>
      <c r="E733" s="9">
        <v>3</v>
      </c>
      <c r="F733">
        <f>COUNTA(G733:AJ733)</f>
        <v>1</v>
      </c>
      <c r="G733" s="10"/>
      <c r="H733" s="10"/>
      <c r="I733" s="10"/>
      <c r="J733" s="10"/>
      <c r="K733" s="10"/>
      <c r="L733" s="10" t="s">
        <v>1376</v>
      </c>
      <c r="M733" s="10"/>
      <c r="N733" s="10"/>
      <c r="O733" s="10"/>
      <c r="P733" s="10"/>
      <c r="Q733" s="10"/>
      <c r="R733" s="10"/>
      <c r="S733" s="10"/>
      <c r="AL733" s="10"/>
      <c r="AM733" s="30">
        <f t="shared" si="98"/>
        <v>0</v>
      </c>
      <c r="AN733" s="10"/>
      <c r="AO733" s="10"/>
      <c r="AP733" s="10"/>
      <c r="AQ733" s="10"/>
      <c r="AR733" s="10"/>
      <c r="AS733" s="10"/>
      <c r="AT733" s="10"/>
      <c r="AU733" s="10">
        <f ca="1">SUMIF(INDIRECT(INDIRECT(ADDRESS(ROW(),COLUMN()+3))&amp;":"&amp;INDIRECT(ADDRESS(ROW(),COLUMN()+5))),"1",INDIRECT(INDIRECT(ADDRESS(ROW(),COLUMN()+3))&amp;":"&amp;INDIRECT(ADDRESS(ROW(),COLUMN()+5))))</f>
        <v>0</v>
      </c>
      <c r="AV733" s="10">
        <f ca="1">SUMIF(INDIRECT(INDIRECT(ADDRESS(ROW(),COLUMN()+2))&amp;":"&amp;INDIRECT(ADDRESS(ROW(),COLUMN()+4))),2,INDIRECT(INDIRECT(ADDRESS(ROW(),COLUMN()+2))&amp;":"&amp;INDIRECT(ADDRESS(ROW(),COLUMN()+4))))/2</f>
        <v>3</v>
      </c>
      <c r="AW733" s="10">
        <f ca="1">IF(INDIRECT(ADDRESS(ROW(),COLUMN()-2))=0,1, (INDIRECT(ADDRESS(ROW(),COLUMN()-2))-INDIRECT(ADDRESS(ROW()+1,COLUMN()+2)))/INDIRECT(ADDRESS(ROW(),COLUMN()-2)))</f>
        <v>1</v>
      </c>
      <c r="AX733" s="10" t="str">
        <f ca="1">ADDRESS(ROW()+1-INDIRECT(ADDRESS(ROW()+1,COLUMN()-4)),3)</f>
        <v>$C$731</v>
      </c>
      <c r="AY733" s="10"/>
      <c r="AZ733" s="10" t="str">
        <f>ADDRESS(ROW(),3)</f>
        <v>$C$733</v>
      </c>
      <c r="BA733" s="10">
        <f ca="1">IF( INDIRECT(ADDRESS(ROW(),COLUMN()-5))=0,1, (INDIRECT(ADDRESS(ROW(),COLUMN()-5))-INDIRECT(ADDRESS(ROW()+1,COLUMN()+1)))/INDIRECT(ADDRESS(ROW(),COLUMN()-5)))</f>
        <v>1</v>
      </c>
      <c r="BB733" s="10"/>
    </row>
    <row r="734" spans="1:54" x14ac:dyDescent="0.2">
      <c r="A734" s="8"/>
      <c r="B734" s="8"/>
      <c r="C734" s="8"/>
      <c r="D734" s="8"/>
      <c r="E734" s="8"/>
      <c r="G734" s="10"/>
      <c r="H734" s="10"/>
      <c r="I734" s="10"/>
      <c r="J734" s="10"/>
      <c r="K734" s="10"/>
      <c r="L734" s="10"/>
      <c r="M734" s="10"/>
      <c r="N734" s="10"/>
      <c r="O734" s="10"/>
      <c r="P734" s="10"/>
      <c r="Q734" s="10"/>
      <c r="R734" s="10"/>
      <c r="S734" s="10"/>
      <c r="AL734" s="10">
        <f ca="1">1-INDIRECT(ADDRESS(ROW()-1,COLUMN()+11))</f>
        <v>0</v>
      </c>
      <c r="AM734" s="10">
        <f ca="1">1-INDIRECT(ADDRESS(ROW()-1,COLUMN()+14))</f>
        <v>0</v>
      </c>
      <c r="AN734" s="10">
        <f ca="1">INDIRECT(ADDRESS(ROW()-1,COLUMN()+9))</f>
        <v>1</v>
      </c>
      <c r="AO734" s="10">
        <f ca="1">INDIRECT(ADDRESS(ROW()-1,COLUMN()+12))</f>
        <v>1</v>
      </c>
      <c r="AP734" s="10">
        <f ca="1">(1-INDIRECT(ADDRESS(ROW(),COLUMN()-2)))*INDIRECT(ADDRESS(ROW(),COLUMN()+2))</f>
        <v>0</v>
      </c>
      <c r="AQ734" s="10">
        <f ca="1">(1-INDIRECT(ADDRESS(ROW(),COLUMN()-2)))*INDIRECT(ADDRESS(ROW(),COLUMN()+2))</f>
        <v>0</v>
      </c>
      <c r="AR734" s="10">
        <f ca="1">INDIRECT(ADDRESS(INDIRECT(ADDRESS(ROW(),COLUMN()+3))-INDIRECT(ADDRESS(ROW(),COLUMN()+2)),3))</f>
        <v>0</v>
      </c>
      <c r="AS734" s="10">
        <f ca="1">INDIRECT(ADDRESS(INDIRECT(ADDRESS(ROW(),COLUMN()+2))-INDIRECT(ADDRESS(ROW(),COLUMN()+1)),4))</f>
        <v>2</v>
      </c>
      <c r="AT734" s="10">
        <f ca="1">INDIRECT(ADDRESS(ROW()-1,5))</f>
        <v>3</v>
      </c>
      <c r="AU734" s="10">
        <f>ROW()-1</f>
        <v>733</v>
      </c>
      <c r="AV734" s="10">
        <f ca="1">ROW()-INDIRECT(ADDRESS(ROW(),COLUMN()-2))</f>
        <v>731</v>
      </c>
      <c r="AW734" s="10" t="str">
        <f>ADDRESS(ROW()-1,COLUMN()-11)</f>
        <v>$AL$733</v>
      </c>
      <c r="AX734" s="10" t="str">
        <f ca="1">ADDRESS(ROW() -INDIRECT(ADDRESS(ROW(),COLUMN()-4)),COLUMN()-12)</f>
        <v>$AL$731</v>
      </c>
      <c r="AY734" s="10">
        <f ca="1">SUMIF(INDIRECT(INDIRECT(ADDRESS(ROW(),COLUMN()-1))&amp;":"&amp;INDIRECT(ADDRESS(ROW(),COLUMN()-2))),1,INDIRECT(INDIRECT(ADDRESS(ROW(),COLUMN()-1))&amp;":"&amp;INDIRECT(ADDRESS(ROW(),COLUMN()-2))))</f>
        <v>0</v>
      </c>
      <c r="AZ734" s="10" t="str">
        <f>ADDRESS(ROW()-1,COLUMN()-13)</f>
        <v>$AM$733</v>
      </c>
      <c r="BA734" s="10" t="str">
        <f ca="1">ADDRESS(ROW() -INDIRECT(ADDRESS(ROW(),COLUMN()-7)),COLUMN()-14)</f>
        <v>$AM$731</v>
      </c>
      <c r="BB734" s="10">
        <f ca="1">SUM(INDIRECT(INDIRECT(ADDRESS(ROW(),COLUMN()-1))&amp;":"&amp;INDIRECT(ADDRESS(ROW(),COLUMN()-2))))</f>
        <v>0</v>
      </c>
    </row>
    <row r="735" spans="1:54" ht="15" customHeight="1" x14ac:dyDescent="0.2">
      <c r="A735" s="8" t="s">
        <v>119</v>
      </c>
      <c r="B735" s="8" t="s">
        <v>123</v>
      </c>
      <c r="C735" s="8">
        <v>0</v>
      </c>
      <c r="D735" s="8">
        <v>1.5</v>
      </c>
      <c r="E735" s="8"/>
      <c r="G735" s="10"/>
      <c r="H735" s="10"/>
      <c r="I735" s="10"/>
      <c r="J735" s="10"/>
      <c r="K735" s="10"/>
      <c r="L735" s="10"/>
      <c r="M735" s="10"/>
      <c r="N735" s="10"/>
      <c r="O735" s="10"/>
      <c r="P735" s="10"/>
      <c r="Q735" s="10"/>
      <c r="R735" s="10"/>
      <c r="S735" s="10"/>
    </row>
    <row r="736" spans="1:54" ht="6.75" hidden="1" customHeight="1" x14ac:dyDescent="0.2">
      <c r="A736" s="8" t="s">
        <v>119</v>
      </c>
      <c r="B736" s="8" t="s">
        <v>123</v>
      </c>
      <c r="C736" s="8">
        <v>2</v>
      </c>
      <c r="D736" s="9" t="s">
        <v>29</v>
      </c>
      <c r="E736" s="9">
        <v>1</v>
      </c>
      <c r="F736">
        <f>COUNTA(G736:AJ736)</f>
        <v>1</v>
      </c>
      <c r="G736" s="10"/>
      <c r="H736" s="10"/>
      <c r="I736" s="10"/>
      <c r="J736" s="10"/>
      <c r="K736" s="10"/>
      <c r="L736" s="10" t="s">
        <v>1376</v>
      </c>
      <c r="M736" s="10"/>
      <c r="N736" s="10"/>
      <c r="O736" s="10"/>
      <c r="P736" s="10"/>
      <c r="Q736" s="10"/>
      <c r="R736" s="10"/>
      <c r="S736" s="10"/>
      <c r="AM736" s="30">
        <f t="shared" ref="AM736:AM738" si="99">IF(COUNTA(I736:AJ736)=0,1,0)</f>
        <v>0</v>
      </c>
    </row>
    <row r="737" spans="1:54" hidden="1" x14ac:dyDescent="0.2">
      <c r="A737" s="8" t="s">
        <v>119</v>
      </c>
      <c r="B737" s="8" t="s">
        <v>123</v>
      </c>
      <c r="C737" s="8">
        <v>2</v>
      </c>
      <c r="D737" s="9" t="s">
        <v>29</v>
      </c>
      <c r="E737" s="9">
        <v>2</v>
      </c>
      <c r="F737">
        <f>COUNTA(G737:AJ737)</f>
        <v>1</v>
      </c>
      <c r="G737" s="10"/>
      <c r="H737" s="10"/>
      <c r="I737" s="10"/>
      <c r="J737" s="10"/>
      <c r="K737" s="10"/>
      <c r="L737" s="10" t="s">
        <v>1376</v>
      </c>
      <c r="M737" s="10"/>
      <c r="N737" s="10"/>
      <c r="O737" s="10"/>
      <c r="P737" s="10"/>
      <c r="Q737" s="10"/>
      <c r="R737" s="10"/>
      <c r="S737" s="10"/>
      <c r="AM737" s="30">
        <f t="shared" si="99"/>
        <v>0</v>
      </c>
    </row>
    <row r="738" spans="1:54" hidden="1" x14ac:dyDescent="0.2">
      <c r="A738" s="8" t="s">
        <v>119</v>
      </c>
      <c r="B738" s="8" t="s">
        <v>123</v>
      </c>
      <c r="C738" s="8">
        <v>2</v>
      </c>
      <c r="D738" s="9" t="s">
        <v>29</v>
      </c>
      <c r="E738" s="9">
        <v>3</v>
      </c>
      <c r="F738">
        <f>COUNTA(G738:AJ738)</f>
        <v>1</v>
      </c>
      <c r="G738" s="10"/>
      <c r="H738" s="10"/>
      <c r="I738" s="10"/>
      <c r="J738" s="10"/>
      <c r="K738" s="10"/>
      <c r="L738" s="10" t="s">
        <v>1376</v>
      </c>
      <c r="M738" s="10"/>
      <c r="N738" s="10"/>
      <c r="O738" s="10"/>
      <c r="P738" s="10"/>
      <c r="Q738" s="10"/>
      <c r="R738" s="10"/>
      <c r="S738" s="10"/>
      <c r="AL738" s="10"/>
      <c r="AM738" s="30">
        <f t="shared" si="99"/>
        <v>0</v>
      </c>
      <c r="AN738" s="10"/>
      <c r="AO738" s="10"/>
      <c r="AP738" s="10"/>
      <c r="AQ738" s="10"/>
      <c r="AR738" s="10"/>
      <c r="AS738" s="10"/>
      <c r="AT738" s="10"/>
      <c r="AU738" s="10">
        <f ca="1">SUMIF(INDIRECT(INDIRECT(ADDRESS(ROW(),COLUMN()+3))&amp;":"&amp;INDIRECT(ADDRESS(ROW(),COLUMN()+5))),"1",INDIRECT(INDIRECT(ADDRESS(ROW(),COLUMN()+3))&amp;":"&amp;INDIRECT(ADDRESS(ROW(),COLUMN()+5))))</f>
        <v>0</v>
      </c>
      <c r="AV738" s="10">
        <f ca="1">SUMIF(INDIRECT(INDIRECT(ADDRESS(ROW(),COLUMN()+2))&amp;":"&amp;INDIRECT(ADDRESS(ROW(),COLUMN()+4))),2,INDIRECT(INDIRECT(ADDRESS(ROW(),COLUMN()+2))&amp;":"&amp;INDIRECT(ADDRESS(ROW(),COLUMN()+4))))/2</f>
        <v>3</v>
      </c>
      <c r="AW738" s="10">
        <f ca="1">IF(INDIRECT(ADDRESS(ROW(),COLUMN()-2))=0,1, (INDIRECT(ADDRESS(ROW(),COLUMN()-2))-INDIRECT(ADDRESS(ROW()+1,COLUMN()+2)))/INDIRECT(ADDRESS(ROW(),COLUMN()-2)))</f>
        <v>1</v>
      </c>
      <c r="AX738" s="10" t="str">
        <f ca="1">ADDRESS(ROW()+1-INDIRECT(ADDRESS(ROW()+1,COLUMN()-4)),3)</f>
        <v>$C$736</v>
      </c>
      <c r="AY738" s="10"/>
      <c r="AZ738" s="10" t="str">
        <f>ADDRESS(ROW(),3)</f>
        <v>$C$738</v>
      </c>
      <c r="BA738" s="10">
        <f ca="1">IF( INDIRECT(ADDRESS(ROW(),COLUMN()-5))=0,1, (INDIRECT(ADDRESS(ROW(),COLUMN()-5))-INDIRECT(ADDRESS(ROW()+1,COLUMN()+1)))/INDIRECT(ADDRESS(ROW(),COLUMN()-5)))</f>
        <v>1</v>
      </c>
      <c r="BB738" s="10"/>
    </row>
    <row r="739" spans="1:54" x14ac:dyDescent="0.2">
      <c r="A739" s="8"/>
      <c r="B739" s="8"/>
      <c r="C739" s="8"/>
      <c r="D739" s="8"/>
      <c r="E739" s="8"/>
      <c r="G739" s="10"/>
      <c r="H739" s="10"/>
      <c r="I739" s="10"/>
      <c r="J739" s="10"/>
      <c r="K739" s="10"/>
      <c r="L739" s="10"/>
      <c r="M739" s="10"/>
      <c r="N739" s="10"/>
      <c r="O739" s="10"/>
      <c r="P739" s="10"/>
      <c r="Q739" s="10"/>
      <c r="R739" s="10"/>
      <c r="S739" s="10"/>
      <c r="AL739" s="10">
        <f ca="1">1-INDIRECT(ADDRESS(ROW()-1,COLUMN()+11))</f>
        <v>0</v>
      </c>
      <c r="AM739" s="10">
        <f ca="1">1-INDIRECT(ADDRESS(ROW()-1,COLUMN()+14))</f>
        <v>0</v>
      </c>
      <c r="AN739" s="10">
        <f ca="1">INDIRECT(ADDRESS(ROW()-1,COLUMN()+9))</f>
        <v>1</v>
      </c>
      <c r="AO739" s="10">
        <f ca="1">INDIRECT(ADDRESS(ROW()-1,COLUMN()+12))</f>
        <v>1</v>
      </c>
      <c r="AP739" s="10">
        <f ca="1">(1-INDIRECT(ADDRESS(ROW(),COLUMN()-2)))*INDIRECT(ADDRESS(ROW(),COLUMN()+2))</f>
        <v>0</v>
      </c>
      <c r="AQ739" s="10">
        <f ca="1">(1-INDIRECT(ADDRESS(ROW(),COLUMN()-2)))*INDIRECT(ADDRESS(ROW(),COLUMN()+2))</f>
        <v>0</v>
      </c>
      <c r="AR739" s="10">
        <f ca="1">INDIRECT(ADDRESS(INDIRECT(ADDRESS(ROW(),COLUMN()+3))-INDIRECT(ADDRESS(ROW(),COLUMN()+2)),3))</f>
        <v>0</v>
      </c>
      <c r="AS739" s="10">
        <f ca="1">INDIRECT(ADDRESS(INDIRECT(ADDRESS(ROW(),COLUMN()+2))-INDIRECT(ADDRESS(ROW(),COLUMN()+1)),4))</f>
        <v>1.5</v>
      </c>
      <c r="AT739" s="10">
        <f ca="1">INDIRECT(ADDRESS(ROW()-1,5))</f>
        <v>3</v>
      </c>
      <c r="AU739" s="10">
        <f>ROW()-1</f>
        <v>738</v>
      </c>
      <c r="AV739" s="10">
        <f ca="1">ROW()-INDIRECT(ADDRESS(ROW(),COLUMN()-2))</f>
        <v>736</v>
      </c>
      <c r="AW739" s="10" t="str">
        <f>ADDRESS(ROW()-1,COLUMN()-11)</f>
        <v>$AL$738</v>
      </c>
      <c r="AX739" s="10" t="str">
        <f ca="1">ADDRESS(ROW() -INDIRECT(ADDRESS(ROW(),COLUMN()-4)),COLUMN()-12)</f>
        <v>$AL$736</v>
      </c>
      <c r="AY739" s="10">
        <f ca="1">SUMIF(INDIRECT(INDIRECT(ADDRESS(ROW(),COLUMN()-1))&amp;":"&amp;INDIRECT(ADDRESS(ROW(),COLUMN()-2))),1,INDIRECT(INDIRECT(ADDRESS(ROW(),COLUMN()-1))&amp;":"&amp;INDIRECT(ADDRESS(ROW(),COLUMN()-2))))</f>
        <v>0</v>
      </c>
      <c r="AZ739" s="10" t="str">
        <f>ADDRESS(ROW()-1,COLUMN()-13)</f>
        <v>$AM$738</v>
      </c>
      <c r="BA739" s="10" t="str">
        <f ca="1">ADDRESS(ROW() -INDIRECT(ADDRESS(ROW(),COLUMN()-7)),COLUMN()-14)</f>
        <v>$AM$736</v>
      </c>
      <c r="BB739" s="10">
        <f ca="1">SUM(INDIRECT(INDIRECT(ADDRESS(ROW(),COLUMN()-1))&amp;":"&amp;INDIRECT(ADDRESS(ROW(),COLUMN()-2))))</f>
        <v>0</v>
      </c>
    </row>
    <row r="740" spans="1:54" x14ac:dyDescent="0.2">
      <c r="A740" s="8" t="s">
        <v>119</v>
      </c>
      <c r="B740" s="8" t="s">
        <v>124</v>
      </c>
      <c r="C740" s="8">
        <v>0</v>
      </c>
      <c r="D740" s="8">
        <v>1.5</v>
      </c>
      <c r="E740" s="8"/>
      <c r="G740" s="10"/>
      <c r="H740" s="10"/>
      <c r="I740" s="10"/>
      <c r="J740" s="10"/>
      <c r="K740" s="10"/>
      <c r="L740" s="10"/>
      <c r="M740" s="10"/>
      <c r="N740" s="10"/>
      <c r="O740" s="10"/>
      <c r="P740" s="10"/>
      <c r="Q740" s="10"/>
      <c r="R740" s="10"/>
      <c r="S740" s="10"/>
    </row>
    <row r="741" spans="1:54" hidden="1" x14ac:dyDescent="0.2">
      <c r="A741" s="8" t="s">
        <v>119</v>
      </c>
      <c r="B741" s="8" t="s">
        <v>124</v>
      </c>
      <c r="C741" s="8">
        <v>2</v>
      </c>
      <c r="D741" s="9" t="s">
        <v>29</v>
      </c>
      <c r="E741" s="9">
        <v>1</v>
      </c>
      <c r="F741">
        <f>COUNTA(G741:AJ741)</f>
        <v>1</v>
      </c>
      <c r="G741" s="10"/>
      <c r="H741" s="10"/>
      <c r="I741" s="10"/>
      <c r="J741" s="10"/>
      <c r="K741" s="10"/>
      <c r="L741" s="10" t="s">
        <v>1376</v>
      </c>
      <c r="M741" s="10"/>
      <c r="N741" s="10"/>
      <c r="O741" s="10"/>
      <c r="P741" s="10"/>
      <c r="Q741" s="10"/>
      <c r="R741" s="10"/>
      <c r="S741" s="10"/>
      <c r="AM741" s="30">
        <f t="shared" ref="AM741:AM744" si="100">IF(COUNTA(I741:AJ741)=0,1,0)</f>
        <v>0</v>
      </c>
    </row>
    <row r="742" spans="1:54" hidden="1" x14ac:dyDescent="0.2">
      <c r="A742" s="8" t="s">
        <v>119</v>
      </c>
      <c r="B742" s="8" t="s">
        <v>124</v>
      </c>
      <c r="C742" s="8">
        <v>2</v>
      </c>
      <c r="D742" s="9" t="s">
        <v>29</v>
      </c>
      <c r="E742" s="9">
        <v>2</v>
      </c>
      <c r="F742">
        <f>COUNTA(G742:AJ742)</f>
        <v>1</v>
      </c>
      <c r="G742" s="10"/>
      <c r="H742" s="10"/>
      <c r="I742" s="10"/>
      <c r="J742" s="10"/>
      <c r="K742" s="10"/>
      <c r="L742" s="10" t="s">
        <v>1376</v>
      </c>
      <c r="M742" s="10"/>
      <c r="N742" s="10"/>
      <c r="O742" s="10"/>
      <c r="P742" s="10"/>
      <c r="Q742" s="10"/>
      <c r="R742" s="10"/>
      <c r="S742" s="10"/>
      <c r="AM742" s="30">
        <f t="shared" si="100"/>
        <v>0</v>
      </c>
    </row>
    <row r="743" spans="1:54" hidden="1" x14ac:dyDescent="0.2">
      <c r="A743" s="8" t="s">
        <v>119</v>
      </c>
      <c r="B743" s="8" t="s">
        <v>124</v>
      </c>
      <c r="C743" s="8">
        <v>2</v>
      </c>
      <c r="D743" s="9" t="s">
        <v>29</v>
      </c>
      <c r="E743" s="9">
        <v>3</v>
      </c>
      <c r="F743">
        <f>COUNTA(G743:AJ743)</f>
        <v>1</v>
      </c>
      <c r="G743" s="10"/>
      <c r="H743" s="10"/>
      <c r="I743" s="10"/>
      <c r="J743" s="10"/>
      <c r="K743" s="10"/>
      <c r="L743" s="10" t="s">
        <v>1376</v>
      </c>
      <c r="M743" s="10"/>
      <c r="N743" s="10"/>
      <c r="O743" s="10"/>
      <c r="P743" s="10"/>
      <c r="Q743" s="10"/>
      <c r="R743" s="10"/>
      <c r="S743" s="10"/>
      <c r="AM743" s="30">
        <f t="shared" si="100"/>
        <v>0</v>
      </c>
    </row>
    <row r="744" spans="1:54" hidden="1" x14ac:dyDescent="0.2">
      <c r="A744" s="8" t="s">
        <v>119</v>
      </c>
      <c r="B744" s="8" t="s">
        <v>124</v>
      </c>
      <c r="C744" s="8">
        <v>2</v>
      </c>
      <c r="D744" s="9" t="s">
        <v>29</v>
      </c>
      <c r="E744" s="9">
        <v>4</v>
      </c>
      <c r="F744">
        <f>COUNTA(G744:AJ744)</f>
        <v>1</v>
      </c>
      <c r="G744" s="10"/>
      <c r="H744" s="10"/>
      <c r="I744" s="10"/>
      <c r="J744" s="10"/>
      <c r="K744" s="10"/>
      <c r="L744" s="10" t="s">
        <v>1376</v>
      </c>
      <c r="M744" s="10"/>
      <c r="N744" s="10"/>
      <c r="O744" s="10"/>
      <c r="P744" s="10"/>
      <c r="Q744" s="10"/>
      <c r="R744" s="10"/>
      <c r="S744" s="10"/>
      <c r="AL744" s="10"/>
      <c r="AM744" s="30">
        <f t="shared" si="100"/>
        <v>0</v>
      </c>
      <c r="AN744" s="10"/>
      <c r="AO744" s="10"/>
      <c r="AP744" s="10"/>
      <c r="AQ744" s="10"/>
      <c r="AR744" s="10"/>
      <c r="AS744" s="10"/>
      <c r="AT744" s="10"/>
      <c r="AU744" s="10">
        <f ca="1">SUMIF(INDIRECT(INDIRECT(ADDRESS(ROW(),COLUMN()+3))&amp;":"&amp;INDIRECT(ADDRESS(ROW(),COLUMN()+5))),"1",INDIRECT(INDIRECT(ADDRESS(ROW(),COLUMN()+3))&amp;":"&amp;INDIRECT(ADDRESS(ROW(),COLUMN()+5))))</f>
        <v>0</v>
      </c>
      <c r="AV744" s="10">
        <f ca="1">SUMIF(INDIRECT(INDIRECT(ADDRESS(ROW(),COLUMN()+2))&amp;":"&amp;INDIRECT(ADDRESS(ROW(),COLUMN()+4))),2,INDIRECT(INDIRECT(ADDRESS(ROW(),COLUMN()+2))&amp;":"&amp;INDIRECT(ADDRESS(ROW(),COLUMN()+4))))/2</f>
        <v>4</v>
      </c>
      <c r="AW744" s="10">
        <f ca="1">IF(INDIRECT(ADDRESS(ROW(),COLUMN()-2))=0,1, (INDIRECT(ADDRESS(ROW(),COLUMN()-2))-INDIRECT(ADDRESS(ROW()+1,COLUMN()+2)))/INDIRECT(ADDRESS(ROW(),COLUMN()-2)))</f>
        <v>1</v>
      </c>
      <c r="AX744" s="10" t="str">
        <f ca="1">ADDRESS(ROW()+1-INDIRECT(ADDRESS(ROW()+1,COLUMN()-4)),3)</f>
        <v>$C$741</v>
      </c>
      <c r="AY744" s="10"/>
      <c r="AZ744" s="10" t="str">
        <f>ADDRESS(ROW(),3)</f>
        <v>$C$744</v>
      </c>
      <c r="BA744" s="10">
        <f ca="1">IF( INDIRECT(ADDRESS(ROW(),COLUMN()-5))=0,1, (INDIRECT(ADDRESS(ROW(),COLUMN()-5))-INDIRECT(ADDRESS(ROW()+1,COLUMN()+1)))/INDIRECT(ADDRESS(ROW(),COLUMN()-5)))</f>
        <v>1</v>
      </c>
      <c r="BB744" s="10"/>
    </row>
    <row r="745" spans="1:54" x14ac:dyDescent="0.2">
      <c r="A745" s="8"/>
      <c r="B745" s="8"/>
      <c r="C745" s="8"/>
      <c r="D745" s="8"/>
      <c r="E745" s="8"/>
      <c r="G745" s="10"/>
      <c r="H745" s="10"/>
      <c r="I745" s="10"/>
      <c r="J745" s="10"/>
      <c r="K745" s="10"/>
      <c r="L745" s="10"/>
      <c r="M745" s="10"/>
      <c r="N745" s="10"/>
      <c r="O745" s="10"/>
      <c r="P745" s="10"/>
      <c r="Q745" s="10"/>
      <c r="R745" s="10"/>
      <c r="S745" s="10"/>
      <c r="AL745" s="10">
        <f ca="1">1-INDIRECT(ADDRESS(ROW()-1,COLUMN()+11))</f>
        <v>0</v>
      </c>
      <c r="AM745" s="10">
        <f ca="1">1-INDIRECT(ADDRESS(ROW()-1,COLUMN()+14))</f>
        <v>0</v>
      </c>
      <c r="AN745" s="10">
        <f ca="1">INDIRECT(ADDRESS(ROW()-1,COLUMN()+9))</f>
        <v>1</v>
      </c>
      <c r="AO745" s="10">
        <f ca="1">INDIRECT(ADDRESS(ROW()-1,COLUMN()+12))</f>
        <v>1</v>
      </c>
      <c r="AP745" s="10">
        <f ca="1">(1-INDIRECT(ADDRESS(ROW(),COLUMN()-2)))*INDIRECT(ADDRESS(ROW(),COLUMN()+2))</f>
        <v>0</v>
      </c>
      <c r="AQ745" s="10">
        <f ca="1">(1-INDIRECT(ADDRESS(ROW(),COLUMN()-2)))*INDIRECT(ADDRESS(ROW(),COLUMN()+2))</f>
        <v>0</v>
      </c>
      <c r="AR745" s="10">
        <f ca="1">INDIRECT(ADDRESS(INDIRECT(ADDRESS(ROW(),COLUMN()+3))-INDIRECT(ADDRESS(ROW(),COLUMN()+2)),3))</f>
        <v>0</v>
      </c>
      <c r="AS745" s="10">
        <f ca="1">INDIRECT(ADDRESS(INDIRECT(ADDRESS(ROW(),COLUMN()+2))-INDIRECT(ADDRESS(ROW(),COLUMN()+1)),4))</f>
        <v>1.5</v>
      </c>
      <c r="AT745" s="10">
        <f ca="1">INDIRECT(ADDRESS(ROW()-1,5))</f>
        <v>4</v>
      </c>
      <c r="AU745" s="10">
        <f>ROW()-1</f>
        <v>744</v>
      </c>
      <c r="AV745" s="10">
        <f ca="1">ROW()-INDIRECT(ADDRESS(ROW(),COLUMN()-2))</f>
        <v>741</v>
      </c>
      <c r="AW745" s="10" t="str">
        <f>ADDRESS(ROW()-1,COLUMN()-11)</f>
        <v>$AL$744</v>
      </c>
      <c r="AX745" s="10" t="str">
        <f ca="1">ADDRESS(ROW() -INDIRECT(ADDRESS(ROW(),COLUMN()-4)),COLUMN()-12)</f>
        <v>$AL$741</v>
      </c>
      <c r="AY745" s="10">
        <f ca="1">SUMIF(INDIRECT(INDIRECT(ADDRESS(ROW(),COLUMN()-1))&amp;":"&amp;INDIRECT(ADDRESS(ROW(),COLUMN()-2))),1,INDIRECT(INDIRECT(ADDRESS(ROW(),COLUMN()-1))&amp;":"&amp;INDIRECT(ADDRESS(ROW(),COLUMN()-2))))</f>
        <v>0</v>
      </c>
      <c r="AZ745" s="10" t="str">
        <f>ADDRESS(ROW()-1,COLUMN()-13)</f>
        <v>$AM$744</v>
      </c>
      <c r="BA745" s="10" t="str">
        <f ca="1">ADDRESS(ROW() -INDIRECT(ADDRESS(ROW(),COLUMN()-7)),COLUMN()-14)</f>
        <v>$AM$741</v>
      </c>
      <c r="BB745" s="10">
        <f ca="1">SUM(INDIRECT(INDIRECT(ADDRESS(ROW(),COLUMN()-1))&amp;":"&amp;INDIRECT(ADDRESS(ROW(),COLUMN()-2))))</f>
        <v>0</v>
      </c>
    </row>
    <row r="746" spans="1:54" x14ac:dyDescent="0.2">
      <c r="A746" s="8" t="s">
        <v>119</v>
      </c>
      <c r="B746" s="8" t="s">
        <v>125</v>
      </c>
      <c r="C746" s="8">
        <v>0</v>
      </c>
      <c r="D746" s="8">
        <v>1</v>
      </c>
      <c r="E746" s="8"/>
      <c r="G746" s="10"/>
      <c r="H746" s="10"/>
      <c r="I746" s="10"/>
      <c r="J746" s="10"/>
      <c r="K746" s="10"/>
      <c r="L746" s="10"/>
      <c r="M746" s="10"/>
      <c r="N746" s="10"/>
      <c r="O746" s="10"/>
      <c r="P746" s="10"/>
      <c r="Q746" s="10"/>
      <c r="R746" s="10"/>
      <c r="S746" s="10"/>
    </row>
    <row r="747" spans="1:54" hidden="1" x14ac:dyDescent="0.2">
      <c r="A747" s="8" t="s">
        <v>119</v>
      </c>
      <c r="B747" s="8" t="s">
        <v>125</v>
      </c>
      <c r="C747" s="8">
        <v>2</v>
      </c>
      <c r="D747" s="9" t="s">
        <v>29</v>
      </c>
      <c r="E747" s="9">
        <v>1</v>
      </c>
      <c r="F747">
        <f>COUNTA(G747:AJ747)</f>
        <v>1</v>
      </c>
      <c r="G747" s="10"/>
      <c r="H747" s="10"/>
      <c r="I747" s="10"/>
      <c r="J747" s="10"/>
      <c r="K747" s="10"/>
      <c r="L747" s="10" t="s">
        <v>1376</v>
      </c>
      <c r="M747" s="10"/>
      <c r="N747" s="10"/>
      <c r="O747" s="10"/>
      <c r="P747" s="10"/>
      <c r="Q747" s="10"/>
      <c r="R747" s="10"/>
      <c r="S747" s="10"/>
      <c r="AM747" s="30">
        <f t="shared" ref="AM747:AM750" si="101">IF(COUNTA(I747:AJ747)=0,1,0)</f>
        <v>0</v>
      </c>
    </row>
    <row r="748" spans="1:54" hidden="1" x14ac:dyDescent="0.2">
      <c r="A748" s="8" t="s">
        <v>119</v>
      </c>
      <c r="B748" s="8" t="s">
        <v>125</v>
      </c>
      <c r="C748" s="8">
        <v>2</v>
      </c>
      <c r="D748" s="9" t="s">
        <v>29</v>
      </c>
      <c r="E748" s="9">
        <v>2</v>
      </c>
      <c r="F748">
        <f>COUNTA(G748:AJ748)</f>
        <v>1</v>
      </c>
      <c r="G748" s="10"/>
      <c r="H748" s="10"/>
      <c r="I748" s="10"/>
      <c r="J748" s="10"/>
      <c r="K748" s="10"/>
      <c r="L748" s="10" t="s">
        <v>1376</v>
      </c>
      <c r="M748" s="10"/>
      <c r="N748" s="10"/>
      <c r="O748" s="10"/>
      <c r="P748" s="10"/>
      <c r="Q748" s="10"/>
      <c r="R748" s="10"/>
      <c r="S748" s="10"/>
      <c r="AM748" s="30">
        <f t="shared" si="101"/>
        <v>0</v>
      </c>
    </row>
    <row r="749" spans="1:54" hidden="1" x14ac:dyDescent="0.2">
      <c r="A749" s="8" t="s">
        <v>119</v>
      </c>
      <c r="B749" s="8" t="s">
        <v>125</v>
      </c>
      <c r="C749" s="8">
        <v>2</v>
      </c>
      <c r="D749" s="9" t="s">
        <v>30</v>
      </c>
      <c r="E749" s="9">
        <v>3</v>
      </c>
      <c r="F749">
        <f>COUNTA(G749:AJ749)</f>
        <v>1</v>
      </c>
      <c r="G749" s="10"/>
      <c r="H749" s="10"/>
      <c r="I749" s="10"/>
      <c r="J749" s="10"/>
      <c r="K749" s="10"/>
      <c r="L749" s="10" t="s">
        <v>1376</v>
      </c>
      <c r="M749" s="10"/>
      <c r="N749" s="10"/>
      <c r="O749" s="10"/>
      <c r="P749" s="10"/>
      <c r="Q749" s="10"/>
      <c r="R749" s="10"/>
      <c r="S749" s="10"/>
      <c r="AM749" s="30">
        <f t="shared" si="101"/>
        <v>0</v>
      </c>
    </row>
    <row r="750" spans="1:54" hidden="1" x14ac:dyDescent="0.2">
      <c r="A750" s="8" t="s">
        <v>119</v>
      </c>
      <c r="B750" s="8" t="s">
        <v>125</v>
      </c>
      <c r="C750" s="8">
        <v>2</v>
      </c>
      <c r="D750" s="9" t="s">
        <v>30</v>
      </c>
      <c r="E750" s="9">
        <v>4</v>
      </c>
      <c r="F750">
        <f>COUNTA(G750:AJ750)</f>
        <v>1</v>
      </c>
      <c r="G750" s="10"/>
      <c r="H750" s="10"/>
      <c r="I750" s="10"/>
      <c r="J750" s="10"/>
      <c r="K750" s="10"/>
      <c r="L750" s="10" t="s">
        <v>1376</v>
      </c>
      <c r="M750" s="10"/>
      <c r="N750" s="10"/>
      <c r="O750" s="10"/>
      <c r="P750" s="10"/>
      <c r="Q750" s="10"/>
      <c r="R750" s="10"/>
      <c r="S750" s="10"/>
      <c r="AL750" s="10"/>
      <c r="AM750" s="30">
        <f t="shared" si="101"/>
        <v>0</v>
      </c>
      <c r="AN750" s="10"/>
      <c r="AO750" s="10"/>
      <c r="AP750" s="10"/>
      <c r="AQ750" s="10"/>
      <c r="AR750" s="10"/>
      <c r="AS750" s="10"/>
      <c r="AT750" s="10"/>
      <c r="AU750" s="10">
        <f ca="1">SUMIF(INDIRECT(INDIRECT(ADDRESS(ROW(),COLUMN()+3))&amp;":"&amp;INDIRECT(ADDRESS(ROW(),COLUMN()+5))),"1",INDIRECT(INDIRECT(ADDRESS(ROW(),COLUMN()+3))&amp;":"&amp;INDIRECT(ADDRESS(ROW(),COLUMN()+5))))</f>
        <v>0</v>
      </c>
      <c r="AV750" s="10">
        <f ca="1">SUMIF(INDIRECT(INDIRECT(ADDRESS(ROW(),COLUMN()+2))&amp;":"&amp;INDIRECT(ADDRESS(ROW(),COLUMN()+4))),2,INDIRECT(INDIRECT(ADDRESS(ROW(),COLUMN()+2))&amp;":"&amp;INDIRECT(ADDRESS(ROW(),COLUMN()+4))))/2</f>
        <v>4</v>
      </c>
      <c r="AW750" s="10">
        <f ca="1">IF(INDIRECT(ADDRESS(ROW(),COLUMN()-2))=0,1, (INDIRECT(ADDRESS(ROW(),COLUMN()-2))-INDIRECT(ADDRESS(ROW()+1,COLUMN()+2)))/INDIRECT(ADDRESS(ROW(),COLUMN()-2)))</f>
        <v>1</v>
      </c>
      <c r="AX750" s="10" t="str">
        <f ca="1">ADDRESS(ROW()+1-INDIRECT(ADDRESS(ROW()+1,COLUMN()-4)),3)</f>
        <v>$C$747</v>
      </c>
      <c r="AY750" s="10"/>
      <c r="AZ750" s="10" t="str">
        <f>ADDRESS(ROW(),3)</f>
        <v>$C$750</v>
      </c>
      <c r="BA750" s="10">
        <f ca="1">IF( INDIRECT(ADDRESS(ROW(),COLUMN()-5))=0,1, (INDIRECT(ADDRESS(ROW(),COLUMN()-5))-INDIRECT(ADDRESS(ROW()+1,COLUMN()+1)))/INDIRECT(ADDRESS(ROW(),COLUMN()-5)))</f>
        <v>1</v>
      </c>
      <c r="BB750" s="10"/>
    </row>
    <row r="751" spans="1:54" x14ac:dyDescent="0.2">
      <c r="A751" s="8"/>
      <c r="B751" s="8"/>
      <c r="C751" s="8"/>
      <c r="D751" s="8"/>
      <c r="E751" s="8"/>
      <c r="G751" s="10"/>
      <c r="H751" s="10"/>
      <c r="I751" s="10"/>
      <c r="J751" s="10"/>
      <c r="K751" s="10"/>
      <c r="L751" s="10"/>
      <c r="M751" s="10"/>
      <c r="N751" s="10"/>
      <c r="O751" s="10"/>
      <c r="P751" s="10"/>
      <c r="Q751" s="10"/>
      <c r="R751" s="10"/>
      <c r="S751" s="10"/>
      <c r="AL751" s="10">
        <f ca="1">1-INDIRECT(ADDRESS(ROW()-1,COLUMN()+11))</f>
        <v>0</v>
      </c>
      <c r="AM751" s="10">
        <f ca="1">1-INDIRECT(ADDRESS(ROW()-1,COLUMN()+14))</f>
        <v>0</v>
      </c>
      <c r="AN751" s="10">
        <f ca="1">INDIRECT(ADDRESS(ROW()-1,COLUMN()+9))</f>
        <v>1</v>
      </c>
      <c r="AO751" s="10">
        <f ca="1">INDIRECT(ADDRESS(ROW()-1,COLUMN()+12))</f>
        <v>1</v>
      </c>
      <c r="AP751" s="10">
        <f ca="1">(1-INDIRECT(ADDRESS(ROW(),COLUMN()-2)))*INDIRECT(ADDRESS(ROW(),COLUMN()+2))</f>
        <v>0</v>
      </c>
      <c r="AQ751" s="10">
        <f ca="1">(1-INDIRECT(ADDRESS(ROW(),COLUMN()-2)))*INDIRECT(ADDRESS(ROW(),COLUMN()+2))</f>
        <v>0</v>
      </c>
      <c r="AR751" s="10">
        <f ca="1">INDIRECT(ADDRESS(INDIRECT(ADDRESS(ROW(),COLUMN()+3))-INDIRECT(ADDRESS(ROW(),COLUMN()+2)),3))</f>
        <v>0</v>
      </c>
      <c r="AS751" s="10">
        <f ca="1">INDIRECT(ADDRESS(INDIRECT(ADDRESS(ROW(),COLUMN()+2))-INDIRECT(ADDRESS(ROW(),COLUMN()+1)),4))</f>
        <v>1</v>
      </c>
      <c r="AT751" s="10">
        <f ca="1">INDIRECT(ADDRESS(ROW()-1,5))</f>
        <v>4</v>
      </c>
      <c r="AU751" s="10">
        <f>ROW()-1</f>
        <v>750</v>
      </c>
      <c r="AV751" s="10">
        <f ca="1">ROW()-INDIRECT(ADDRESS(ROW(),COLUMN()-2))</f>
        <v>747</v>
      </c>
      <c r="AW751" s="10" t="str">
        <f>ADDRESS(ROW()-1,COLUMN()-11)</f>
        <v>$AL$750</v>
      </c>
      <c r="AX751" s="10" t="str">
        <f ca="1">ADDRESS(ROW() -INDIRECT(ADDRESS(ROW(),COLUMN()-4)),COLUMN()-12)</f>
        <v>$AL$747</v>
      </c>
      <c r="AY751" s="10">
        <f ca="1">SUMIF(INDIRECT(INDIRECT(ADDRESS(ROW(),COLUMN()-1))&amp;":"&amp;INDIRECT(ADDRESS(ROW(),COLUMN()-2))),1,INDIRECT(INDIRECT(ADDRESS(ROW(),COLUMN()-1))&amp;":"&amp;INDIRECT(ADDRESS(ROW(),COLUMN()-2))))</f>
        <v>0</v>
      </c>
      <c r="AZ751" s="10" t="str">
        <f>ADDRESS(ROW()-1,COLUMN()-13)</f>
        <v>$AM$750</v>
      </c>
      <c r="BA751" s="10" t="str">
        <f ca="1">ADDRESS(ROW() -INDIRECT(ADDRESS(ROW(),COLUMN()-7)),COLUMN()-14)</f>
        <v>$AM$747</v>
      </c>
      <c r="BB751" s="10">
        <f ca="1">SUM(INDIRECT(INDIRECT(ADDRESS(ROW(),COLUMN()-1))&amp;":"&amp;INDIRECT(ADDRESS(ROW(),COLUMN()-2))))</f>
        <v>0</v>
      </c>
    </row>
    <row r="752" spans="1:54" x14ac:dyDescent="0.2">
      <c r="A752" s="8" t="s">
        <v>119</v>
      </c>
      <c r="B752" s="8" t="s">
        <v>126</v>
      </c>
      <c r="C752" s="8">
        <v>0</v>
      </c>
      <c r="D752" s="8">
        <v>1</v>
      </c>
      <c r="E752" s="8"/>
      <c r="G752" s="10"/>
      <c r="H752" s="10"/>
      <c r="I752" s="10"/>
      <c r="J752" s="10"/>
      <c r="K752" s="10"/>
      <c r="L752" s="10"/>
      <c r="M752" s="10"/>
      <c r="N752" s="10"/>
      <c r="O752" s="10"/>
      <c r="P752" s="10"/>
      <c r="Q752" s="10"/>
      <c r="R752" s="10"/>
      <c r="S752" s="10"/>
    </row>
    <row r="753" spans="1:54" hidden="1" x14ac:dyDescent="0.2">
      <c r="A753" s="8" t="s">
        <v>119</v>
      </c>
      <c r="B753" s="8" t="s">
        <v>126</v>
      </c>
      <c r="C753" s="8">
        <v>2</v>
      </c>
      <c r="D753" s="9" t="s">
        <v>29</v>
      </c>
      <c r="E753" s="9">
        <v>1</v>
      </c>
      <c r="F753">
        <f>COUNTA(G753:AJ753)</f>
        <v>1</v>
      </c>
      <c r="G753" s="10"/>
      <c r="H753" s="10"/>
      <c r="I753" s="10"/>
      <c r="J753" s="10"/>
      <c r="K753" s="10"/>
      <c r="L753" s="10" t="s">
        <v>1376</v>
      </c>
      <c r="M753" s="10"/>
      <c r="N753" s="10"/>
      <c r="O753" s="10"/>
      <c r="P753" s="10"/>
      <c r="Q753" s="10"/>
      <c r="R753" s="10"/>
      <c r="S753" s="10"/>
      <c r="AM753" s="30">
        <f t="shared" ref="AM753:AM754" si="102">IF(COUNTA(I753:AJ753)=0,1,0)</f>
        <v>0</v>
      </c>
    </row>
    <row r="754" spans="1:54" hidden="1" x14ac:dyDescent="0.2">
      <c r="A754" s="8" t="s">
        <v>119</v>
      </c>
      <c r="B754" s="8" t="s">
        <v>126</v>
      </c>
      <c r="C754" s="8">
        <v>2</v>
      </c>
      <c r="D754" s="9" t="s">
        <v>29</v>
      </c>
      <c r="E754" s="9">
        <v>2</v>
      </c>
      <c r="F754">
        <f>COUNTA(G754:AJ754)</f>
        <v>1</v>
      </c>
      <c r="G754" s="10"/>
      <c r="H754" s="10"/>
      <c r="I754" s="10"/>
      <c r="J754" s="10"/>
      <c r="K754" s="10"/>
      <c r="L754" s="10" t="s">
        <v>1376</v>
      </c>
      <c r="M754" s="10"/>
      <c r="N754" s="10"/>
      <c r="O754" s="10"/>
      <c r="P754" s="10"/>
      <c r="Q754" s="10"/>
      <c r="R754" s="24"/>
      <c r="S754" s="10"/>
      <c r="AL754" s="10"/>
      <c r="AM754" s="30">
        <f t="shared" si="102"/>
        <v>0</v>
      </c>
      <c r="AN754" s="10"/>
      <c r="AO754" s="10"/>
      <c r="AP754" s="10"/>
      <c r="AQ754" s="10"/>
      <c r="AR754" s="10"/>
      <c r="AS754" s="10"/>
      <c r="AT754" s="10"/>
      <c r="AU754" s="10">
        <f ca="1">SUMIF(INDIRECT(INDIRECT(ADDRESS(ROW(),COLUMN()+3))&amp;":"&amp;INDIRECT(ADDRESS(ROW(),COLUMN()+5))),"1",INDIRECT(INDIRECT(ADDRESS(ROW(),COLUMN()+3))&amp;":"&amp;INDIRECT(ADDRESS(ROW(),COLUMN()+5))))</f>
        <v>0</v>
      </c>
      <c r="AV754" s="10">
        <f ca="1">SUMIF(INDIRECT(INDIRECT(ADDRESS(ROW(),COLUMN()+2))&amp;":"&amp;INDIRECT(ADDRESS(ROW(),COLUMN()+4))),2,INDIRECT(INDIRECT(ADDRESS(ROW(),COLUMN()+2))&amp;":"&amp;INDIRECT(ADDRESS(ROW(),COLUMN()+4))))/2</f>
        <v>2</v>
      </c>
      <c r="AW754" s="10">
        <f ca="1">IF(INDIRECT(ADDRESS(ROW(),COLUMN()-2))=0,1, (INDIRECT(ADDRESS(ROW(),COLUMN()-2))-INDIRECT(ADDRESS(ROW()+1,COLUMN()+2)))/INDIRECT(ADDRESS(ROW(),COLUMN()-2)))</f>
        <v>1</v>
      </c>
      <c r="AX754" s="10" t="str">
        <f ca="1">ADDRESS(ROW()+1-INDIRECT(ADDRESS(ROW()+1,COLUMN()-4)),3)</f>
        <v>$C$753</v>
      </c>
      <c r="AY754" s="10"/>
      <c r="AZ754" s="10" t="str">
        <f>ADDRESS(ROW(),3)</f>
        <v>$C$754</v>
      </c>
      <c r="BA754" s="10">
        <f ca="1">IF( INDIRECT(ADDRESS(ROW(),COLUMN()-5))=0,1, (INDIRECT(ADDRESS(ROW(),COLUMN()-5))-INDIRECT(ADDRESS(ROW()+1,COLUMN()+1)))/INDIRECT(ADDRESS(ROW(),COLUMN()-5)))</f>
        <v>1</v>
      </c>
      <c r="BB754" s="10"/>
    </row>
    <row r="755" spans="1:54" x14ac:dyDescent="0.2">
      <c r="A755" s="8"/>
      <c r="B755" s="8"/>
      <c r="C755" s="8"/>
      <c r="D755" s="8"/>
      <c r="E755" s="8"/>
      <c r="G755" s="10"/>
      <c r="H755" s="10"/>
      <c r="I755" s="10"/>
      <c r="J755" s="10"/>
      <c r="K755" s="10"/>
      <c r="L755" s="10"/>
      <c r="M755" s="10"/>
      <c r="N755" s="10"/>
      <c r="O755" s="10"/>
      <c r="P755" s="10"/>
      <c r="Q755" s="10"/>
      <c r="R755" s="24"/>
      <c r="S755" s="10"/>
      <c r="AL755" s="10">
        <f ca="1">1-INDIRECT(ADDRESS(ROW()-1,COLUMN()+11))</f>
        <v>0</v>
      </c>
      <c r="AM755" s="10">
        <f ca="1">1-INDIRECT(ADDRESS(ROW()-1,COLUMN()+14))</f>
        <v>0</v>
      </c>
      <c r="AN755" s="10">
        <f ca="1">INDIRECT(ADDRESS(ROW()-1,COLUMN()+9))</f>
        <v>1</v>
      </c>
      <c r="AO755" s="10">
        <f ca="1">INDIRECT(ADDRESS(ROW()-1,COLUMN()+12))</f>
        <v>1</v>
      </c>
      <c r="AP755" s="10">
        <f ca="1">(1-INDIRECT(ADDRESS(ROW(),COLUMN()-2)))*INDIRECT(ADDRESS(ROW(),COLUMN()+2))</f>
        <v>0</v>
      </c>
      <c r="AQ755" s="10">
        <f ca="1">(1-INDIRECT(ADDRESS(ROW(),COLUMN()-2)))*INDIRECT(ADDRESS(ROW(),COLUMN()+2))</f>
        <v>0</v>
      </c>
      <c r="AR755" s="10">
        <f ca="1">INDIRECT(ADDRESS(INDIRECT(ADDRESS(ROW(),COLUMN()+3))-INDIRECT(ADDRESS(ROW(),COLUMN()+2)),3))</f>
        <v>0</v>
      </c>
      <c r="AS755" s="10">
        <f ca="1">INDIRECT(ADDRESS(INDIRECT(ADDRESS(ROW(),COLUMN()+2))-INDIRECT(ADDRESS(ROW(),COLUMN()+1)),4))</f>
        <v>1</v>
      </c>
      <c r="AT755" s="10">
        <f ca="1">INDIRECT(ADDRESS(ROW()-1,5))</f>
        <v>2</v>
      </c>
      <c r="AU755" s="10">
        <f>ROW()-1</f>
        <v>754</v>
      </c>
      <c r="AV755" s="10">
        <f ca="1">ROW()-INDIRECT(ADDRESS(ROW(),COLUMN()-2))</f>
        <v>753</v>
      </c>
      <c r="AW755" s="10" t="str">
        <f>ADDRESS(ROW()-1,COLUMN()-11)</f>
        <v>$AL$754</v>
      </c>
      <c r="AX755" s="10" t="str">
        <f ca="1">ADDRESS(ROW() -INDIRECT(ADDRESS(ROW(),COLUMN()-4)),COLUMN()-12)</f>
        <v>$AL$753</v>
      </c>
      <c r="AY755" s="10">
        <f ca="1">SUMIF(INDIRECT(INDIRECT(ADDRESS(ROW(),COLUMN()-1))&amp;":"&amp;INDIRECT(ADDRESS(ROW(),COLUMN()-2))),1,INDIRECT(INDIRECT(ADDRESS(ROW(),COLUMN()-1))&amp;":"&amp;INDIRECT(ADDRESS(ROW(),COLUMN()-2))))</f>
        <v>0</v>
      </c>
      <c r="AZ755" s="10" t="str">
        <f>ADDRESS(ROW()-1,COLUMN()-13)</f>
        <v>$AM$754</v>
      </c>
      <c r="BA755" s="10" t="str">
        <f ca="1">ADDRESS(ROW() -INDIRECT(ADDRESS(ROW(),COLUMN()-7)),COLUMN()-14)</f>
        <v>$AM$753</v>
      </c>
      <c r="BB755" s="10">
        <f ca="1">SUM(INDIRECT(INDIRECT(ADDRESS(ROW(),COLUMN()-1))&amp;":"&amp;INDIRECT(ADDRESS(ROW(),COLUMN()-2))))</f>
        <v>0</v>
      </c>
    </row>
    <row r="756" spans="1:54" x14ac:dyDescent="0.2">
      <c r="A756" s="8" t="s">
        <v>119</v>
      </c>
      <c r="B756" s="8" t="s">
        <v>127</v>
      </c>
      <c r="C756" s="8">
        <v>0</v>
      </c>
      <c r="D756" s="8">
        <v>0</v>
      </c>
      <c r="E756" s="8"/>
      <c r="G756" s="10"/>
      <c r="H756" s="10"/>
      <c r="I756" s="10"/>
      <c r="J756" s="10"/>
      <c r="K756" s="10"/>
      <c r="L756" s="10"/>
      <c r="M756" s="10"/>
      <c r="N756" s="10"/>
      <c r="O756" s="10"/>
      <c r="P756" s="10"/>
      <c r="Q756" s="10"/>
      <c r="R756" s="24"/>
      <c r="S756" s="10"/>
    </row>
    <row r="757" spans="1:54" hidden="1" x14ac:dyDescent="0.2">
      <c r="A757" s="8" t="s">
        <v>119</v>
      </c>
      <c r="B757" s="8" t="s">
        <v>127</v>
      </c>
      <c r="C757" s="8">
        <v>3</v>
      </c>
      <c r="D757" s="9" t="s">
        <v>29</v>
      </c>
      <c r="E757" s="9">
        <v>1</v>
      </c>
      <c r="F757">
        <f>COUNTA(G757:AJ757)</f>
        <v>1</v>
      </c>
      <c r="G757" s="10"/>
      <c r="H757" s="10"/>
      <c r="I757" s="10"/>
      <c r="J757" s="10"/>
      <c r="K757" s="10"/>
      <c r="L757" s="10" t="s">
        <v>1376</v>
      </c>
      <c r="M757" s="10"/>
      <c r="N757" s="10"/>
      <c r="O757" s="10"/>
      <c r="P757" s="10"/>
      <c r="Q757" s="10"/>
      <c r="R757" s="24"/>
      <c r="S757" s="10"/>
    </row>
    <row r="758" spans="1:54" hidden="1" x14ac:dyDescent="0.2">
      <c r="A758" s="8" t="s">
        <v>119</v>
      </c>
      <c r="B758" s="8" t="s">
        <v>127</v>
      </c>
      <c r="C758" s="8">
        <v>3</v>
      </c>
      <c r="D758" s="9" t="s">
        <v>29</v>
      </c>
      <c r="E758" s="9">
        <v>2</v>
      </c>
      <c r="F758">
        <f>COUNTA(G758:AJ758)</f>
        <v>1</v>
      </c>
      <c r="G758" s="10"/>
      <c r="H758" s="10"/>
      <c r="I758" s="10"/>
      <c r="J758" s="10"/>
      <c r="K758" s="10"/>
      <c r="L758" s="10" t="s">
        <v>1376</v>
      </c>
      <c r="M758" s="10"/>
      <c r="N758" s="10"/>
      <c r="O758" s="10"/>
      <c r="P758" s="10"/>
      <c r="Q758" s="10"/>
      <c r="R758" s="24"/>
      <c r="S758" s="10"/>
    </row>
    <row r="759" spans="1:54" hidden="1" x14ac:dyDescent="0.2">
      <c r="A759" s="8" t="s">
        <v>119</v>
      </c>
      <c r="B759" s="8" t="s">
        <v>127</v>
      </c>
      <c r="C759" s="8">
        <v>3</v>
      </c>
      <c r="D759" s="9" t="s">
        <v>31</v>
      </c>
      <c r="E759" s="9">
        <v>3</v>
      </c>
      <c r="F759">
        <f>COUNTA(G759:AJ759)</f>
        <v>1</v>
      </c>
      <c r="G759" s="10"/>
      <c r="H759" s="10"/>
      <c r="I759" s="10"/>
      <c r="J759" s="10"/>
      <c r="K759" s="10"/>
      <c r="L759" s="10" t="s">
        <v>1376</v>
      </c>
      <c r="M759" s="10"/>
      <c r="N759" s="10"/>
      <c r="O759" s="10"/>
      <c r="P759" s="10"/>
      <c r="Q759" s="10"/>
      <c r="R759" s="24"/>
      <c r="S759" s="10"/>
    </row>
    <row r="760" spans="1:54" hidden="1" x14ac:dyDescent="0.2">
      <c r="A760" s="8" t="s">
        <v>119</v>
      </c>
      <c r="B760" s="8" t="s">
        <v>127</v>
      </c>
      <c r="C760" s="8">
        <v>3</v>
      </c>
      <c r="D760" s="9" t="s">
        <v>31</v>
      </c>
      <c r="E760" s="9">
        <v>4</v>
      </c>
      <c r="F760">
        <f>COUNTA(G760:AJ760)</f>
        <v>1</v>
      </c>
      <c r="G760" s="10"/>
      <c r="H760" s="10"/>
      <c r="I760" s="10"/>
      <c r="J760" s="10"/>
      <c r="K760" s="10"/>
      <c r="L760" s="10" t="s">
        <v>1376</v>
      </c>
      <c r="M760" s="10"/>
      <c r="N760" s="10"/>
      <c r="O760" s="10"/>
      <c r="P760" s="10"/>
      <c r="Q760" s="10"/>
      <c r="R760" s="24"/>
      <c r="S760" s="10"/>
    </row>
    <row r="761" spans="1:54" hidden="1" x14ac:dyDescent="0.2">
      <c r="A761" s="8" t="s">
        <v>119</v>
      </c>
      <c r="B761" s="8" t="s">
        <v>127</v>
      </c>
      <c r="C761" s="8">
        <v>3</v>
      </c>
      <c r="D761" s="9" t="s">
        <v>30</v>
      </c>
      <c r="E761" s="9">
        <v>5</v>
      </c>
      <c r="F761">
        <f>COUNTA(G761:AJ761)</f>
        <v>1</v>
      </c>
      <c r="G761" s="10"/>
      <c r="H761" s="10"/>
      <c r="I761" s="10"/>
      <c r="J761" s="10"/>
      <c r="K761" s="10"/>
      <c r="L761" s="10" t="s">
        <v>1376</v>
      </c>
      <c r="M761" s="10"/>
      <c r="N761" s="10"/>
      <c r="O761" s="10"/>
      <c r="P761" s="10"/>
      <c r="Q761" s="10"/>
      <c r="R761" s="24"/>
      <c r="S761" s="10"/>
      <c r="AL761" s="10"/>
      <c r="AN761" s="10"/>
      <c r="AO761" s="10"/>
      <c r="AP761" s="10"/>
      <c r="AQ761" s="10"/>
      <c r="AR761" s="10"/>
      <c r="AS761" s="10"/>
      <c r="AT761" s="10"/>
      <c r="AU761" s="10">
        <f ca="1">SUMIF(INDIRECT(INDIRECT(ADDRESS(ROW(),COLUMN()+3))&amp;":"&amp;INDIRECT(ADDRESS(ROW(),COLUMN()+5))),"1",INDIRECT(INDIRECT(ADDRESS(ROW(),COLUMN()+3))&amp;":"&amp;INDIRECT(ADDRESS(ROW(),COLUMN()+5))))</f>
        <v>0</v>
      </c>
      <c r="AV761" s="10">
        <f ca="1">SUMIF(INDIRECT(INDIRECT(ADDRESS(ROW(),COLUMN()+2))&amp;":"&amp;INDIRECT(ADDRESS(ROW(),COLUMN()+4))),2,INDIRECT(INDIRECT(ADDRESS(ROW(),COLUMN()+2))&amp;":"&amp;INDIRECT(ADDRESS(ROW(),COLUMN()+4))))/2</f>
        <v>0</v>
      </c>
      <c r="AW761" s="10">
        <f ca="1">IF(INDIRECT(ADDRESS(ROW(),COLUMN()-2))=0,1, (INDIRECT(ADDRESS(ROW(),COLUMN()-2))-INDIRECT(ADDRESS(ROW()+1,COLUMN()+2)))/INDIRECT(ADDRESS(ROW(),COLUMN()-2)))</f>
        <v>1</v>
      </c>
      <c r="AX761" s="10" t="str">
        <f ca="1">ADDRESS(ROW()+1-INDIRECT(ADDRESS(ROW()+1,COLUMN()-4)),3)</f>
        <v>$C$757</v>
      </c>
      <c r="AY761" s="10"/>
      <c r="AZ761" s="10" t="str">
        <f>ADDRESS(ROW(),3)</f>
        <v>$C$761</v>
      </c>
      <c r="BA761" s="10">
        <f ca="1">IF( INDIRECT(ADDRESS(ROW(),COLUMN()-5))=0,1, (INDIRECT(ADDRESS(ROW(),COLUMN()-5))-INDIRECT(ADDRESS(ROW()+1,COLUMN()+1)))/INDIRECT(ADDRESS(ROW(),COLUMN()-5)))</f>
        <v>1</v>
      </c>
      <c r="BB761" s="10"/>
    </row>
    <row r="762" spans="1:54" x14ac:dyDescent="0.2">
      <c r="A762" s="8"/>
      <c r="B762" s="8"/>
      <c r="C762" s="8"/>
      <c r="D762" s="8"/>
      <c r="E762" s="8"/>
      <c r="G762" s="10"/>
      <c r="H762" s="10"/>
      <c r="I762" s="10"/>
      <c r="J762" s="10"/>
      <c r="K762" s="10"/>
      <c r="L762" s="10"/>
      <c r="M762" s="10"/>
      <c r="N762" s="10"/>
      <c r="O762" s="10"/>
      <c r="P762" s="10"/>
      <c r="Q762" s="10"/>
      <c r="R762" s="24"/>
      <c r="S762" s="10"/>
      <c r="AL762" s="10">
        <f ca="1">1-INDIRECT(ADDRESS(ROW()-1,COLUMN()+11))</f>
        <v>0</v>
      </c>
      <c r="AM762" s="10">
        <f ca="1">1-INDIRECT(ADDRESS(ROW()-1,COLUMN()+14))</f>
        <v>0</v>
      </c>
      <c r="AN762" s="10">
        <f ca="1">INDIRECT(ADDRESS(ROW()-1,COLUMN()+9))</f>
        <v>1</v>
      </c>
      <c r="AO762" s="10">
        <f ca="1">INDIRECT(ADDRESS(ROW()-1,COLUMN()+12))</f>
        <v>1</v>
      </c>
      <c r="AP762" s="10">
        <f ca="1">(1-INDIRECT(ADDRESS(ROW(),COLUMN()-2)))*INDIRECT(ADDRESS(ROW(),COLUMN()+2))</f>
        <v>0</v>
      </c>
      <c r="AQ762" s="10">
        <f ca="1">(1-INDIRECT(ADDRESS(ROW(),COLUMN()-2)))*INDIRECT(ADDRESS(ROW(),COLUMN()+2))</f>
        <v>0</v>
      </c>
      <c r="AR762" s="10">
        <f ca="1">INDIRECT(ADDRESS(INDIRECT(ADDRESS(ROW(),COLUMN()+3))-INDIRECT(ADDRESS(ROW(),COLUMN()+2)),3))</f>
        <v>0</v>
      </c>
      <c r="AS762" s="10">
        <f ca="1">INDIRECT(ADDRESS(INDIRECT(ADDRESS(ROW(),COLUMN()+2))-INDIRECT(ADDRESS(ROW(),COLUMN()+1)),4))</f>
        <v>0</v>
      </c>
      <c r="AT762" s="10">
        <f ca="1">INDIRECT(ADDRESS(ROW()-1,5))</f>
        <v>5</v>
      </c>
      <c r="AU762" s="10">
        <f>ROW()-1</f>
        <v>761</v>
      </c>
      <c r="AV762" s="10">
        <f ca="1">ROW()-INDIRECT(ADDRESS(ROW(),COLUMN()-2))</f>
        <v>757</v>
      </c>
      <c r="AW762" s="10" t="str">
        <f>ADDRESS(ROW()-1,COLUMN()-11)</f>
        <v>$AL$761</v>
      </c>
      <c r="AX762" s="10" t="str">
        <f ca="1">ADDRESS(ROW() -INDIRECT(ADDRESS(ROW(),COLUMN()-4)),COLUMN()-12)</f>
        <v>$AL$757</v>
      </c>
      <c r="AY762" s="10">
        <f ca="1">SUMIF(INDIRECT(INDIRECT(ADDRESS(ROW(),COLUMN()-1))&amp;":"&amp;INDIRECT(ADDRESS(ROW(),COLUMN()-2))),1,INDIRECT(INDIRECT(ADDRESS(ROW(),COLUMN()-1))&amp;":"&amp;INDIRECT(ADDRESS(ROW(),COLUMN()-2))))</f>
        <v>0</v>
      </c>
      <c r="AZ762" s="10" t="str">
        <f>ADDRESS(ROW()-1,COLUMN()-13)</f>
        <v>$AM$761</v>
      </c>
      <c r="BA762" s="10" t="str">
        <f ca="1">ADDRESS(ROW() -INDIRECT(ADDRESS(ROW(),COLUMN()-7)),COLUMN()-14)</f>
        <v>$AM$757</v>
      </c>
      <c r="BB762" s="10">
        <f ca="1">SUM(INDIRECT(INDIRECT(ADDRESS(ROW(),COLUMN()-1))&amp;":"&amp;INDIRECT(ADDRESS(ROW(),COLUMN()-2))))</f>
        <v>0</v>
      </c>
    </row>
    <row r="763" spans="1:54" x14ac:dyDescent="0.2">
      <c r="A763" s="8" t="s">
        <v>128</v>
      </c>
      <c r="B763" s="8" t="s">
        <v>129</v>
      </c>
      <c r="C763" s="8">
        <v>2</v>
      </c>
      <c r="D763" s="8">
        <v>0</v>
      </c>
      <c r="E763" s="8"/>
      <c r="G763" s="10"/>
      <c r="H763" s="10"/>
      <c r="I763" s="10"/>
      <c r="J763" s="10"/>
      <c r="K763" s="10"/>
      <c r="L763" s="10"/>
      <c r="M763" s="10"/>
      <c r="N763" s="10"/>
      <c r="O763" s="10"/>
      <c r="P763" s="10"/>
      <c r="Q763" s="10"/>
      <c r="R763" s="24"/>
      <c r="S763" s="10"/>
      <c r="AW763" s="10">
        <f ca="1">SUM(AP719:AP762)</f>
        <v>0</v>
      </c>
      <c r="AX763" s="10">
        <f ca="1">SUM(AQ719:AQ762)</f>
        <v>0</v>
      </c>
    </row>
    <row r="764" spans="1:54" hidden="1" x14ac:dyDescent="0.2">
      <c r="A764" s="8" t="s">
        <v>128</v>
      </c>
      <c r="B764" s="8" t="s">
        <v>129</v>
      </c>
      <c r="C764" s="8">
        <v>1</v>
      </c>
      <c r="D764" s="9" t="s">
        <v>29</v>
      </c>
      <c r="E764" s="9">
        <v>1</v>
      </c>
      <c r="F764">
        <f>COUNTA(G764:AJ764)</f>
        <v>1</v>
      </c>
      <c r="G764" s="10"/>
      <c r="H764" s="10"/>
      <c r="I764" s="10"/>
      <c r="J764" s="10" t="s">
        <v>1376</v>
      </c>
      <c r="K764" s="10"/>
      <c r="L764" s="10"/>
      <c r="M764" s="10"/>
      <c r="N764" s="10"/>
      <c r="O764" s="10"/>
      <c r="P764" s="10"/>
      <c r="Q764" s="10"/>
      <c r="R764" s="24"/>
      <c r="S764" s="10"/>
      <c r="AL764" s="10">
        <f t="shared" ref="AL764:AL768" si="103">IF(COUNTA(G764:AJ764)=0,1,0)</f>
        <v>0</v>
      </c>
    </row>
    <row r="765" spans="1:54" hidden="1" x14ac:dyDescent="0.2">
      <c r="A765" s="8" t="s">
        <v>128</v>
      </c>
      <c r="B765" s="8" t="s">
        <v>129</v>
      </c>
      <c r="C765" s="8">
        <v>1</v>
      </c>
      <c r="D765" s="9" t="s">
        <v>31</v>
      </c>
      <c r="E765" s="9">
        <v>2</v>
      </c>
      <c r="F765">
        <f>COUNTA(G765:AJ765)</f>
        <v>1</v>
      </c>
      <c r="G765" s="10"/>
      <c r="H765" s="10"/>
      <c r="I765" s="10"/>
      <c r="J765" s="10" t="s">
        <v>1376</v>
      </c>
      <c r="K765" s="10"/>
      <c r="L765" s="10"/>
      <c r="M765" s="10"/>
      <c r="N765" s="10"/>
      <c r="O765" s="10"/>
      <c r="P765" s="10"/>
      <c r="Q765" s="10"/>
      <c r="R765" s="24"/>
      <c r="S765" s="10"/>
      <c r="AL765" s="10">
        <f t="shared" si="103"/>
        <v>0</v>
      </c>
    </row>
    <row r="766" spans="1:54" hidden="1" x14ac:dyDescent="0.2">
      <c r="A766" s="8" t="s">
        <v>128</v>
      </c>
      <c r="B766" s="8" t="s">
        <v>129</v>
      </c>
      <c r="C766" s="8">
        <v>1</v>
      </c>
      <c r="D766" s="9" t="s">
        <v>29</v>
      </c>
      <c r="E766" s="9">
        <v>3</v>
      </c>
      <c r="F766">
        <f>COUNTA(G766:AJ766)</f>
        <v>1</v>
      </c>
      <c r="G766" s="10"/>
      <c r="H766" s="10"/>
      <c r="I766" s="10"/>
      <c r="J766" s="10" t="s">
        <v>1376</v>
      </c>
      <c r="K766" s="10"/>
      <c r="L766" s="10"/>
      <c r="M766" s="10"/>
      <c r="N766" s="10"/>
      <c r="O766" s="10"/>
      <c r="P766" s="10"/>
      <c r="Q766" s="10"/>
      <c r="R766" s="24"/>
      <c r="S766" s="10"/>
      <c r="AL766" s="10">
        <f t="shared" si="103"/>
        <v>0</v>
      </c>
    </row>
    <row r="767" spans="1:54" x14ac:dyDescent="0.2">
      <c r="A767" s="8" t="s">
        <v>128</v>
      </c>
      <c r="B767" s="8" t="s">
        <v>129</v>
      </c>
      <c r="C767" s="8">
        <v>1</v>
      </c>
      <c r="D767" s="9" t="s">
        <v>29</v>
      </c>
      <c r="E767" s="9">
        <v>4</v>
      </c>
      <c r="F767">
        <f>COUNTA(G767:AJ767)</f>
        <v>0</v>
      </c>
      <c r="G767" s="10"/>
      <c r="H767" s="10"/>
      <c r="I767" s="10"/>
      <c r="J767" s="10"/>
      <c r="K767" s="10"/>
      <c r="L767" s="10"/>
      <c r="M767" s="10"/>
      <c r="N767" s="10"/>
      <c r="O767" s="10"/>
      <c r="P767" s="10"/>
      <c r="Q767" s="10"/>
      <c r="R767" s="24"/>
      <c r="S767" s="10"/>
      <c r="AL767" s="10">
        <f t="shared" si="103"/>
        <v>1</v>
      </c>
    </row>
    <row r="768" spans="1:54" x14ac:dyDescent="0.2">
      <c r="A768" s="8" t="s">
        <v>128</v>
      </c>
      <c r="B768" s="8" t="s">
        <v>129</v>
      </c>
      <c r="C768" s="8">
        <v>1</v>
      </c>
      <c r="D768" s="9" t="s">
        <v>29</v>
      </c>
      <c r="E768" s="9">
        <v>5</v>
      </c>
      <c r="F768">
        <f>COUNTA(G768:AJ768)</f>
        <v>0</v>
      </c>
      <c r="G768" s="10"/>
      <c r="H768" s="10"/>
      <c r="I768" s="10"/>
      <c r="J768" s="10"/>
      <c r="K768" s="10"/>
      <c r="L768" s="10"/>
      <c r="M768" s="10"/>
      <c r="N768" s="10"/>
      <c r="O768" s="10"/>
      <c r="P768" s="10"/>
      <c r="Q768" s="10"/>
      <c r="R768" s="24"/>
      <c r="S768" s="10"/>
      <c r="AL768" s="10">
        <f t="shared" si="103"/>
        <v>1</v>
      </c>
      <c r="AN768" s="10"/>
      <c r="AO768" s="10"/>
      <c r="AP768" s="10"/>
      <c r="AQ768" s="10"/>
      <c r="AR768" s="10"/>
      <c r="AS768" s="10"/>
      <c r="AT768" s="10"/>
      <c r="AU768" s="10">
        <f ca="1">SUMIF(INDIRECT(INDIRECT(ADDRESS(ROW(),COLUMN()+3))&amp;":"&amp;INDIRECT(ADDRESS(ROW(),COLUMN()+5))),"1",INDIRECT(INDIRECT(ADDRESS(ROW(),COLUMN()+3))&amp;":"&amp;INDIRECT(ADDRESS(ROW(),COLUMN()+5))))</f>
        <v>5</v>
      </c>
      <c r="AV768" s="10">
        <f ca="1">SUMIF(INDIRECT(INDIRECT(ADDRESS(ROW(),COLUMN()+2))&amp;":"&amp;INDIRECT(ADDRESS(ROW(),COLUMN()+4))),2,INDIRECT(INDIRECT(ADDRESS(ROW(),COLUMN()+2))&amp;":"&amp;INDIRECT(ADDRESS(ROW(),COLUMN()+4))))/2</f>
        <v>0</v>
      </c>
      <c r="AW768" s="10">
        <f ca="1">IF(INDIRECT(ADDRESS(ROW(),COLUMN()-2))=0,1, (INDIRECT(ADDRESS(ROW(),COLUMN()-2))-INDIRECT(ADDRESS(ROW()+1,COLUMN()+2)))/INDIRECT(ADDRESS(ROW(),COLUMN()-2)))</f>
        <v>0.6</v>
      </c>
      <c r="AX768" s="10" t="str">
        <f ca="1">ADDRESS(ROW()+1-INDIRECT(ADDRESS(ROW()+1,COLUMN()-4)),3)</f>
        <v>$C$764</v>
      </c>
      <c r="AY768" s="10"/>
      <c r="AZ768" s="10" t="str">
        <f>ADDRESS(ROW(),3)</f>
        <v>$C$768</v>
      </c>
      <c r="BA768" s="10">
        <f ca="1">IF( INDIRECT(ADDRESS(ROW(),COLUMN()-5))=0,1, (INDIRECT(ADDRESS(ROW(),COLUMN()-5))-INDIRECT(ADDRESS(ROW()+1,COLUMN()+1)))/INDIRECT(ADDRESS(ROW(),COLUMN()-5)))</f>
        <v>1</v>
      </c>
      <c r="BB768" s="10"/>
    </row>
    <row r="769" spans="1:54" x14ac:dyDescent="0.2">
      <c r="A769" s="8"/>
      <c r="B769" s="8"/>
      <c r="C769" s="8"/>
      <c r="D769" s="8"/>
      <c r="E769" s="8"/>
      <c r="G769" s="10"/>
      <c r="H769" s="10"/>
      <c r="I769" s="10"/>
      <c r="J769" s="10"/>
      <c r="K769" s="10"/>
      <c r="L769" s="10"/>
      <c r="M769" s="10"/>
      <c r="N769" s="10"/>
      <c r="O769" s="10"/>
      <c r="P769" s="10"/>
      <c r="Q769" s="10"/>
      <c r="R769" s="24"/>
      <c r="S769" s="10"/>
      <c r="AL769" s="10">
        <f ca="1">1-INDIRECT(ADDRESS(ROW()-1,COLUMN()+11))</f>
        <v>0.4</v>
      </c>
      <c r="AM769" s="10">
        <f ca="1">1-INDIRECT(ADDRESS(ROW()-1,COLUMN()+14))</f>
        <v>0</v>
      </c>
      <c r="AN769" s="10">
        <f ca="1">INDIRECT(ADDRESS(ROW()-1,COLUMN()+9))</f>
        <v>0.6</v>
      </c>
      <c r="AO769" s="10">
        <f ca="1">INDIRECT(ADDRESS(ROW()-1,COLUMN()+12))</f>
        <v>1</v>
      </c>
      <c r="AP769" s="10">
        <f ca="1">(1-INDIRECT(ADDRESS(ROW(),COLUMN()-2)))*INDIRECT(ADDRESS(ROW(),COLUMN()+2))</f>
        <v>0.8</v>
      </c>
      <c r="AQ769" s="10">
        <f ca="1">(1-INDIRECT(ADDRESS(ROW(),COLUMN()-2)))*INDIRECT(ADDRESS(ROW(),COLUMN()+2))</f>
        <v>0</v>
      </c>
      <c r="AR769" s="10">
        <f ca="1">INDIRECT(ADDRESS(INDIRECT(ADDRESS(ROW(),COLUMN()+3))-INDIRECT(ADDRESS(ROW(),COLUMN()+2)),3))</f>
        <v>2</v>
      </c>
      <c r="AS769" s="10">
        <f ca="1">INDIRECT(ADDRESS(INDIRECT(ADDRESS(ROW(),COLUMN()+2))-INDIRECT(ADDRESS(ROW(),COLUMN()+1)),4))</f>
        <v>0</v>
      </c>
      <c r="AT769" s="10">
        <f ca="1">INDIRECT(ADDRESS(ROW()-1,5))</f>
        <v>5</v>
      </c>
      <c r="AU769" s="10">
        <f>ROW()-1</f>
        <v>768</v>
      </c>
      <c r="AV769" s="10">
        <f ca="1">ROW()-INDIRECT(ADDRESS(ROW(),COLUMN()-2))</f>
        <v>764</v>
      </c>
      <c r="AW769" s="10" t="str">
        <f>ADDRESS(ROW()-1,COLUMN()-11)</f>
        <v>$AL$768</v>
      </c>
      <c r="AX769" s="10" t="str">
        <f ca="1">ADDRESS(ROW() -INDIRECT(ADDRESS(ROW(),COLUMN()-4)),COLUMN()-12)</f>
        <v>$AL$764</v>
      </c>
      <c r="AY769" s="10">
        <f ca="1">SUMIF(INDIRECT(INDIRECT(ADDRESS(ROW(),COLUMN()-1))&amp;":"&amp;INDIRECT(ADDRESS(ROW(),COLUMN()-2))),1,INDIRECT(INDIRECT(ADDRESS(ROW(),COLUMN()-1))&amp;":"&amp;INDIRECT(ADDRESS(ROW(),COLUMN()-2))))</f>
        <v>2</v>
      </c>
      <c r="AZ769" s="10" t="str">
        <f>ADDRESS(ROW()-1,COLUMN()-13)</f>
        <v>$AM$768</v>
      </c>
      <c r="BA769" s="10" t="str">
        <f ca="1">ADDRESS(ROW() -INDIRECT(ADDRESS(ROW(),COLUMN()-7)),COLUMN()-14)</f>
        <v>$AM$764</v>
      </c>
      <c r="BB769" s="10">
        <f ca="1">SUM(INDIRECT(INDIRECT(ADDRESS(ROW(),COLUMN()-1))&amp;":"&amp;INDIRECT(ADDRESS(ROW(),COLUMN()-2))))</f>
        <v>0</v>
      </c>
    </row>
    <row r="770" spans="1:54" x14ac:dyDescent="0.2">
      <c r="A770" s="8" t="s">
        <v>128</v>
      </c>
      <c r="B770" s="8" t="s">
        <v>130</v>
      </c>
      <c r="C770" s="8">
        <v>2</v>
      </c>
      <c r="D770" s="8">
        <v>0</v>
      </c>
      <c r="E770" s="8"/>
      <c r="G770" s="10"/>
      <c r="H770" s="10"/>
      <c r="I770" s="10"/>
      <c r="J770" s="10"/>
      <c r="K770" s="10"/>
      <c r="L770" s="10"/>
      <c r="M770" s="10"/>
      <c r="N770" s="10"/>
      <c r="O770" s="10"/>
      <c r="P770" s="10"/>
      <c r="Q770" s="10"/>
      <c r="R770" s="24"/>
      <c r="S770" s="10"/>
    </row>
    <row r="771" spans="1:54" hidden="1" x14ac:dyDescent="0.2">
      <c r="A771" s="8" t="s">
        <v>128</v>
      </c>
      <c r="B771" s="8" t="s">
        <v>130</v>
      </c>
      <c r="C771" s="8">
        <v>1</v>
      </c>
      <c r="D771" s="9" t="s">
        <v>29</v>
      </c>
      <c r="E771" s="9">
        <v>1</v>
      </c>
      <c r="F771">
        <f t="shared" ref="F771:F777" si="104">COUNTA(G771:AJ771)</f>
        <v>1</v>
      </c>
      <c r="G771" s="10"/>
      <c r="H771" s="10"/>
      <c r="I771" s="10"/>
      <c r="J771" s="10" t="s">
        <v>1376</v>
      </c>
      <c r="K771" s="10"/>
      <c r="L771" s="10"/>
      <c r="M771" s="10"/>
      <c r="N771" s="10"/>
      <c r="O771" s="10"/>
      <c r="P771" s="10"/>
      <c r="Q771" s="10"/>
      <c r="R771" s="24"/>
      <c r="S771" s="10"/>
      <c r="AL771" s="10">
        <f t="shared" ref="AL771:AL777" si="105">IF(COUNTA(G771:AJ771)=0,1,0)</f>
        <v>0</v>
      </c>
    </row>
    <row r="772" spans="1:54" hidden="1" x14ac:dyDescent="0.2">
      <c r="A772" s="8" t="s">
        <v>128</v>
      </c>
      <c r="B772" s="8" t="s">
        <v>130</v>
      </c>
      <c r="C772" s="8">
        <v>1</v>
      </c>
      <c r="D772" s="9" t="s">
        <v>29</v>
      </c>
      <c r="E772" s="9">
        <v>2</v>
      </c>
      <c r="F772">
        <f t="shared" si="104"/>
        <v>1</v>
      </c>
      <c r="G772" s="10"/>
      <c r="H772" s="10"/>
      <c r="I772" s="10"/>
      <c r="J772" s="10" t="s">
        <v>1376</v>
      </c>
      <c r="K772" s="10"/>
      <c r="L772" s="10"/>
      <c r="M772" s="10"/>
      <c r="N772" s="10"/>
      <c r="O772" s="10"/>
      <c r="P772" s="10"/>
      <c r="Q772" s="10"/>
      <c r="R772" s="24"/>
      <c r="S772" s="10"/>
      <c r="AL772" s="10">
        <f t="shared" si="105"/>
        <v>0</v>
      </c>
    </row>
    <row r="773" spans="1:54" hidden="1" x14ac:dyDescent="0.2">
      <c r="A773" s="8" t="s">
        <v>128</v>
      </c>
      <c r="B773" s="8" t="s">
        <v>130</v>
      </c>
      <c r="C773" s="8">
        <v>1</v>
      </c>
      <c r="D773" s="9" t="s">
        <v>30</v>
      </c>
      <c r="E773" s="9">
        <v>3</v>
      </c>
      <c r="F773">
        <f t="shared" si="104"/>
        <v>1</v>
      </c>
      <c r="G773" s="10"/>
      <c r="H773" s="10"/>
      <c r="I773" s="10"/>
      <c r="J773" s="10" t="s">
        <v>1376</v>
      </c>
      <c r="K773" s="10"/>
      <c r="L773" s="10"/>
      <c r="M773" s="10"/>
      <c r="N773" s="10"/>
      <c r="O773" s="10"/>
      <c r="P773" s="10"/>
      <c r="Q773" s="10"/>
      <c r="R773" s="24"/>
      <c r="S773" s="10"/>
      <c r="AL773" s="10">
        <f t="shared" si="105"/>
        <v>0</v>
      </c>
    </row>
    <row r="774" spans="1:54" hidden="1" x14ac:dyDescent="0.2">
      <c r="A774" s="8" t="s">
        <v>128</v>
      </c>
      <c r="B774" s="8" t="s">
        <v>130</v>
      </c>
      <c r="C774" s="8">
        <v>1</v>
      </c>
      <c r="D774" s="9" t="s">
        <v>29</v>
      </c>
      <c r="E774" s="9">
        <v>4</v>
      </c>
      <c r="F774">
        <f t="shared" si="104"/>
        <v>1</v>
      </c>
      <c r="G774" s="10"/>
      <c r="H774" s="10"/>
      <c r="I774" s="10"/>
      <c r="J774" s="10" t="s">
        <v>1376</v>
      </c>
      <c r="K774" s="10"/>
      <c r="L774" s="10"/>
      <c r="M774" s="10"/>
      <c r="N774" s="10"/>
      <c r="O774" s="10"/>
      <c r="P774" s="10"/>
      <c r="Q774" s="10"/>
      <c r="R774" s="24"/>
      <c r="S774" s="10"/>
      <c r="AL774" s="10">
        <f t="shared" si="105"/>
        <v>0</v>
      </c>
    </row>
    <row r="775" spans="1:54" hidden="1" x14ac:dyDescent="0.2">
      <c r="A775" s="8" t="s">
        <v>128</v>
      </c>
      <c r="B775" s="8" t="s">
        <v>130</v>
      </c>
      <c r="C775" s="8">
        <v>1</v>
      </c>
      <c r="D775" s="9" t="s">
        <v>31</v>
      </c>
      <c r="E775" s="9">
        <v>5</v>
      </c>
      <c r="F775">
        <f t="shared" si="104"/>
        <v>1</v>
      </c>
      <c r="G775" s="10"/>
      <c r="H775" s="10"/>
      <c r="I775" s="10"/>
      <c r="J775" s="10" t="s">
        <v>1376</v>
      </c>
      <c r="K775" s="10"/>
      <c r="L775" s="10"/>
      <c r="M775" s="10"/>
      <c r="N775" s="10"/>
      <c r="O775" s="10"/>
      <c r="P775" s="10"/>
      <c r="Q775" s="10"/>
      <c r="R775" s="24"/>
      <c r="S775" s="10"/>
      <c r="AL775" s="10">
        <f t="shared" si="105"/>
        <v>0</v>
      </c>
    </row>
    <row r="776" spans="1:54" hidden="1" x14ac:dyDescent="0.2">
      <c r="A776" s="8" t="s">
        <v>128</v>
      </c>
      <c r="B776" s="8" t="s">
        <v>130</v>
      </c>
      <c r="C776" s="8">
        <v>1</v>
      </c>
      <c r="D776" s="9" t="s">
        <v>29</v>
      </c>
      <c r="E776" s="9">
        <v>6</v>
      </c>
      <c r="F776">
        <f t="shared" si="104"/>
        <v>1</v>
      </c>
      <c r="G776" s="10"/>
      <c r="H776" s="10"/>
      <c r="I776" s="10"/>
      <c r="J776" s="10" t="s">
        <v>1376</v>
      </c>
      <c r="K776" s="10"/>
      <c r="L776" s="10"/>
      <c r="M776" s="10"/>
      <c r="N776" s="10"/>
      <c r="O776" s="10"/>
      <c r="P776" s="10"/>
      <c r="Q776" s="10"/>
      <c r="R776" s="24"/>
      <c r="S776" s="10"/>
      <c r="AL776" s="10">
        <f t="shared" si="105"/>
        <v>0</v>
      </c>
    </row>
    <row r="777" spans="1:54" hidden="1" x14ac:dyDescent="0.2">
      <c r="A777" s="8" t="s">
        <v>128</v>
      </c>
      <c r="B777" s="8" t="s">
        <v>130</v>
      </c>
      <c r="C777" s="8">
        <v>1</v>
      </c>
      <c r="D777" s="9" t="s">
        <v>29</v>
      </c>
      <c r="E777" s="9">
        <v>7</v>
      </c>
      <c r="F777">
        <f t="shared" si="104"/>
        <v>1</v>
      </c>
      <c r="G777" s="10"/>
      <c r="H777" s="10"/>
      <c r="I777" s="10"/>
      <c r="J777" s="10" t="s">
        <v>1376</v>
      </c>
      <c r="K777" s="10"/>
      <c r="L777" s="10"/>
      <c r="M777" s="10"/>
      <c r="N777" s="10"/>
      <c r="O777" s="10"/>
      <c r="P777" s="10"/>
      <c r="Q777" s="10"/>
      <c r="R777" s="24"/>
      <c r="S777" s="10"/>
      <c r="AL777" s="10">
        <f t="shared" si="105"/>
        <v>0</v>
      </c>
      <c r="AN777" s="10"/>
      <c r="AO777" s="10"/>
      <c r="AP777" s="10"/>
      <c r="AQ777" s="10"/>
      <c r="AR777" s="10"/>
      <c r="AS777" s="10"/>
      <c r="AT777" s="10"/>
      <c r="AU777" s="10">
        <f ca="1">SUMIF(INDIRECT(INDIRECT(ADDRESS(ROW(),COLUMN()+3))&amp;":"&amp;INDIRECT(ADDRESS(ROW(),COLUMN()+5))),"1",INDIRECT(INDIRECT(ADDRESS(ROW(),COLUMN()+3))&amp;":"&amp;INDIRECT(ADDRESS(ROW(),COLUMN()+5))))</f>
        <v>7</v>
      </c>
      <c r="AV777" s="10">
        <f ca="1">SUMIF(INDIRECT(INDIRECT(ADDRESS(ROW(),COLUMN()+2))&amp;":"&amp;INDIRECT(ADDRESS(ROW(),COLUMN()+4))),2,INDIRECT(INDIRECT(ADDRESS(ROW(),COLUMN()+2))&amp;":"&amp;INDIRECT(ADDRESS(ROW(),COLUMN()+4))))/2</f>
        <v>0</v>
      </c>
      <c r="AW777" s="10">
        <f ca="1">IF(INDIRECT(ADDRESS(ROW(),COLUMN()-2))=0,1, (INDIRECT(ADDRESS(ROW(),COLUMN()-2))-INDIRECT(ADDRESS(ROW()+1,COLUMN()+2)))/INDIRECT(ADDRESS(ROW(),COLUMN()-2)))</f>
        <v>1</v>
      </c>
      <c r="AX777" s="10" t="str">
        <f ca="1">ADDRESS(ROW()+1-INDIRECT(ADDRESS(ROW()+1,COLUMN()-4)),3)</f>
        <v>$C$771</v>
      </c>
      <c r="AY777" s="10"/>
      <c r="AZ777" s="10" t="str">
        <f>ADDRESS(ROW(),3)</f>
        <v>$C$777</v>
      </c>
      <c r="BA777" s="10">
        <f ca="1">IF( INDIRECT(ADDRESS(ROW(),COLUMN()-5))=0,1, (INDIRECT(ADDRESS(ROW(),COLUMN()-5))-INDIRECT(ADDRESS(ROW()+1,COLUMN()+1)))/INDIRECT(ADDRESS(ROW(),COLUMN()-5)))</f>
        <v>1</v>
      </c>
      <c r="BB777" s="10"/>
    </row>
    <row r="778" spans="1:54" x14ac:dyDescent="0.2">
      <c r="A778" s="8"/>
      <c r="B778" s="8"/>
      <c r="C778" s="8"/>
      <c r="D778" s="8"/>
      <c r="E778" s="8"/>
      <c r="G778" s="10"/>
      <c r="H778" s="10"/>
      <c r="I778" s="10"/>
      <c r="J778" s="10"/>
      <c r="K778" s="10"/>
      <c r="L778" s="10"/>
      <c r="M778" s="10"/>
      <c r="N778" s="10"/>
      <c r="O778" s="10"/>
      <c r="P778" s="10"/>
      <c r="Q778" s="10"/>
      <c r="R778" s="24"/>
      <c r="S778" s="10"/>
      <c r="AL778" s="10">
        <f ca="1">1-INDIRECT(ADDRESS(ROW()-1,COLUMN()+11))</f>
        <v>0</v>
      </c>
      <c r="AM778" s="10">
        <f ca="1">1-INDIRECT(ADDRESS(ROW()-1,COLUMN()+14))</f>
        <v>0</v>
      </c>
      <c r="AN778" s="10">
        <f ca="1">INDIRECT(ADDRESS(ROW()-1,COLUMN()+9))</f>
        <v>1</v>
      </c>
      <c r="AO778" s="10">
        <f ca="1">INDIRECT(ADDRESS(ROW()-1,COLUMN()+12))</f>
        <v>1</v>
      </c>
      <c r="AP778" s="10">
        <f ca="1">(1-INDIRECT(ADDRESS(ROW(),COLUMN()-2)))*INDIRECT(ADDRESS(ROW(),COLUMN()+2))</f>
        <v>0</v>
      </c>
      <c r="AQ778" s="10">
        <f ca="1">(1-INDIRECT(ADDRESS(ROW(),COLUMN()-2)))*INDIRECT(ADDRESS(ROW(),COLUMN()+2))</f>
        <v>0</v>
      </c>
      <c r="AR778" s="10">
        <f ca="1">INDIRECT(ADDRESS(INDIRECT(ADDRESS(ROW(),COLUMN()+3))-INDIRECT(ADDRESS(ROW(),COLUMN()+2)),3))</f>
        <v>2</v>
      </c>
      <c r="AS778" s="10">
        <f ca="1">INDIRECT(ADDRESS(INDIRECT(ADDRESS(ROW(),COLUMN()+2))-INDIRECT(ADDRESS(ROW(),COLUMN()+1)),4))</f>
        <v>0</v>
      </c>
      <c r="AT778" s="10">
        <f ca="1">INDIRECT(ADDRESS(ROW()-1,5))</f>
        <v>7</v>
      </c>
      <c r="AU778" s="10">
        <f>ROW()-1</f>
        <v>777</v>
      </c>
      <c r="AV778" s="10">
        <f ca="1">ROW()-INDIRECT(ADDRESS(ROW(),COLUMN()-2))</f>
        <v>771</v>
      </c>
      <c r="AW778" s="10" t="str">
        <f>ADDRESS(ROW()-1,COLUMN()-11)</f>
        <v>$AL$777</v>
      </c>
      <c r="AX778" s="10" t="str">
        <f ca="1">ADDRESS(ROW() -INDIRECT(ADDRESS(ROW(),COLUMN()-4)),COLUMN()-12)</f>
        <v>$AL$771</v>
      </c>
      <c r="AY778" s="10">
        <f ca="1">SUMIF(INDIRECT(INDIRECT(ADDRESS(ROW(),COLUMN()-1))&amp;":"&amp;INDIRECT(ADDRESS(ROW(),COLUMN()-2))),1,INDIRECT(INDIRECT(ADDRESS(ROW(),COLUMN()-1))&amp;":"&amp;INDIRECT(ADDRESS(ROW(),COLUMN()-2))))</f>
        <v>0</v>
      </c>
      <c r="AZ778" s="10" t="str">
        <f>ADDRESS(ROW()-1,COLUMN()-13)</f>
        <v>$AM$777</v>
      </c>
      <c r="BA778" s="10" t="str">
        <f ca="1">ADDRESS(ROW() -INDIRECT(ADDRESS(ROW(),COLUMN()-7)),COLUMN()-14)</f>
        <v>$AM$771</v>
      </c>
      <c r="BB778" s="10">
        <f ca="1">SUM(INDIRECT(INDIRECT(ADDRESS(ROW(),COLUMN()-1))&amp;":"&amp;INDIRECT(ADDRESS(ROW(),COLUMN()-2))))</f>
        <v>0</v>
      </c>
    </row>
    <row r="779" spans="1:54" x14ac:dyDescent="0.2">
      <c r="A779" s="8" t="s">
        <v>128</v>
      </c>
      <c r="B779" s="8" t="s">
        <v>131</v>
      </c>
      <c r="C779" s="8">
        <v>0</v>
      </c>
      <c r="D779" s="8">
        <v>3</v>
      </c>
      <c r="E779" s="8"/>
      <c r="G779" s="10"/>
      <c r="H779" s="10"/>
      <c r="I779" s="10"/>
      <c r="J779" s="10"/>
      <c r="K779" s="10"/>
      <c r="L779" s="10"/>
      <c r="M779" s="10"/>
      <c r="N779" s="10"/>
      <c r="O779" s="10"/>
      <c r="P779" s="10"/>
      <c r="Q779" s="10"/>
      <c r="R779" s="24"/>
      <c r="S779" s="10"/>
    </row>
    <row r="780" spans="1:54" hidden="1" x14ac:dyDescent="0.2">
      <c r="A780" s="8" t="s">
        <v>128</v>
      </c>
      <c r="B780" s="8" t="s">
        <v>131</v>
      </c>
      <c r="C780" s="8">
        <v>2</v>
      </c>
      <c r="D780" s="9" t="s">
        <v>29</v>
      </c>
      <c r="E780" s="9">
        <v>1</v>
      </c>
      <c r="F780">
        <f t="shared" ref="F780:F786" si="106">COUNTA(G780:AJ780)</f>
        <v>1</v>
      </c>
      <c r="G780" s="10"/>
      <c r="H780" s="10"/>
      <c r="I780" s="10"/>
      <c r="J780" s="10" t="s">
        <v>1376</v>
      </c>
      <c r="K780" s="10"/>
      <c r="L780" s="10"/>
      <c r="M780" s="10"/>
      <c r="N780" s="10"/>
      <c r="O780" s="10"/>
      <c r="P780" s="10"/>
      <c r="Q780" s="10"/>
      <c r="R780" s="24"/>
      <c r="S780" s="10"/>
      <c r="AM780" s="30">
        <f t="shared" ref="AM780:AM786" si="107">IF(COUNTA(I780:AJ780)=0,1,0)</f>
        <v>0</v>
      </c>
    </row>
    <row r="781" spans="1:54" hidden="1" x14ac:dyDescent="0.2">
      <c r="A781" s="8" t="s">
        <v>128</v>
      </c>
      <c r="B781" s="8" t="s">
        <v>131</v>
      </c>
      <c r="C781" s="8">
        <v>2</v>
      </c>
      <c r="D781" s="9" t="s">
        <v>31</v>
      </c>
      <c r="E781" s="9">
        <v>2</v>
      </c>
      <c r="F781">
        <f t="shared" si="106"/>
        <v>1</v>
      </c>
      <c r="G781" s="10"/>
      <c r="H781" s="10"/>
      <c r="I781" s="10"/>
      <c r="J781" s="10" t="s">
        <v>1376</v>
      </c>
      <c r="K781" s="10"/>
      <c r="L781" s="10"/>
      <c r="M781" s="10"/>
      <c r="N781" s="10"/>
      <c r="O781" s="10"/>
      <c r="P781" s="10"/>
      <c r="Q781" s="10"/>
      <c r="R781" s="24"/>
      <c r="S781" s="10"/>
      <c r="AM781" s="30">
        <f t="shared" si="107"/>
        <v>0</v>
      </c>
    </row>
    <row r="782" spans="1:54" hidden="1" x14ac:dyDescent="0.2">
      <c r="A782" s="8" t="s">
        <v>128</v>
      </c>
      <c r="B782" s="8" t="s">
        <v>131</v>
      </c>
      <c r="C782" s="8">
        <v>2</v>
      </c>
      <c r="D782" s="9" t="s">
        <v>29</v>
      </c>
      <c r="E782" s="9">
        <v>3</v>
      </c>
      <c r="F782">
        <f t="shared" si="106"/>
        <v>1</v>
      </c>
      <c r="G782" s="10"/>
      <c r="H782" s="10"/>
      <c r="I782" s="10"/>
      <c r="J782" s="10" t="s">
        <v>1376</v>
      </c>
      <c r="K782" s="10"/>
      <c r="L782" s="10"/>
      <c r="M782" s="10"/>
      <c r="N782" s="10"/>
      <c r="O782" s="10"/>
      <c r="P782" s="10"/>
      <c r="Q782" s="10"/>
      <c r="R782" s="24"/>
      <c r="S782" s="10"/>
      <c r="AM782" s="30">
        <f t="shared" si="107"/>
        <v>0</v>
      </c>
    </row>
    <row r="783" spans="1:54" hidden="1" x14ac:dyDescent="0.2">
      <c r="A783" s="8" t="s">
        <v>128</v>
      </c>
      <c r="B783" s="8" t="s">
        <v>131</v>
      </c>
      <c r="C783" s="8">
        <v>2</v>
      </c>
      <c r="D783" s="9" t="s">
        <v>29</v>
      </c>
      <c r="E783" s="9">
        <v>4</v>
      </c>
      <c r="F783">
        <f t="shared" si="106"/>
        <v>1</v>
      </c>
      <c r="G783" s="10"/>
      <c r="H783" s="10"/>
      <c r="I783" s="10"/>
      <c r="J783" s="10" t="s">
        <v>1376</v>
      </c>
      <c r="K783" s="10"/>
      <c r="L783" s="10"/>
      <c r="M783" s="10"/>
      <c r="N783" s="10"/>
      <c r="O783" s="10"/>
      <c r="P783" s="10"/>
      <c r="Q783" s="10"/>
      <c r="R783" s="24"/>
      <c r="S783" s="10"/>
      <c r="AM783" s="30">
        <f t="shared" si="107"/>
        <v>0</v>
      </c>
    </row>
    <row r="784" spans="1:54" hidden="1" x14ac:dyDescent="0.2">
      <c r="A784" s="8" t="s">
        <v>128</v>
      </c>
      <c r="B784" s="8" t="s">
        <v>131</v>
      </c>
      <c r="C784" s="8">
        <v>2</v>
      </c>
      <c r="D784" s="9" t="s">
        <v>29</v>
      </c>
      <c r="E784" s="9">
        <v>5</v>
      </c>
      <c r="F784">
        <f t="shared" si="106"/>
        <v>1</v>
      </c>
      <c r="G784" s="10"/>
      <c r="H784" s="10"/>
      <c r="I784" s="10"/>
      <c r="J784" s="10" t="s">
        <v>1376</v>
      </c>
      <c r="K784" s="10"/>
      <c r="L784" s="10"/>
      <c r="M784" s="10"/>
      <c r="N784" s="10"/>
      <c r="O784" s="10"/>
      <c r="P784" s="10"/>
      <c r="Q784" s="10"/>
      <c r="R784" s="24"/>
      <c r="S784" s="10"/>
      <c r="AM784" s="30">
        <f t="shared" si="107"/>
        <v>0</v>
      </c>
    </row>
    <row r="785" spans="1:54" hidden="1" x14ac:dyDescent="0.2">
      <c r="A785" s="8" t="s">
        <v>128</v>
      </c>
      <c r="B785" s="8" t="s">
        <v>131</v>
      </c>
      <c r="C785" s="8">
        <v>2</v>
      </c>
      <c r="D785" s="9" t="s">
        <v>29</v>
      </c>
      <c r="E785" s="9">
        <v>6</v>
      </c>
      <c r="F785">
        <f t="shared" si="106"/>
        <v>1</v>
      </c>
      <c r="G785" s="10"/>
      <c r="H785" s="10"/>
      <c r="I785" s="10"/>
      <c r="J785" s="10" t="s">
        <v>1376</v>
      </c>
      <c r="K785" s="10"/>
      <c r="L785" s="10"/>
      <c r="M785" s="10"/>
      <c r="N785" s="10"/>
      <c r="O785" s="10"/>
      <c r="P785" s="10"/>
      <c r="Q785" s="10"/>
      <c r="R785" s="24"/>
      <c r="S785" s="10"/>
      <c r="AM785" s="30">
        <f t="shared" si="107"/>
        <v>0</v>
      </c>
    </row>
    <row r="786" spans="1:54" x14ac:dyDescent="0.2">
      <c r="A786" s="8" t="s">
        <v>128</v>
      </c>
      <c r="B786" s="8" t="s">
        <v>131</v>
      </c>
      <c r="C786" s="8">
        <v>2</v>
      </c>
      <c r="D786" s="9" t="s">
        <v>31</v>
      </c>
      <c r="E786" s="9">
        <v>7</v>
      </c>
      <c r="F786">
        <f t="shared" si="106"/>
        <v>0</v>
      </c>
      <c r="G786" s="10"/>
      <c r="H786" s="10"/>
      <c r="I786" s="10"/>
      <c r="J786" s="10"/>
      <c r="K786" s="10"/>
      <c r="L786" s="10"/>
      <c r="M786" s="10"/>
      <c r="N786" s="10"/>
      <c r="O786" s="10"/>
      <c r="P786" s="10"/>
      <c r="Q786" s="10"/>
      <c r="R786" s="24"/>
      <c r="S786" s="10"/>
      <c r="AL786" s="10"/>
      <c r="AM786" s="30">
        <f t="shared" si="107"/>
        <v>1</v>
      </c>
      <c r="AN786" s="10"/>
      <c r="AO786" s="10"/>
      <c r="AP786" s="10"/>
      <c r="AQ786" s="10"/>
      <c r="AR786" s="10"/>
      <c r="AS786" s="10"/>
      <c r="AT786" s="10"/>
      <c r="AU786" s="10">
        <f ca="1">SUMIF(INDIRECT(INDIRECT(ADDRESS(ROW(),COLUMN()+3))&amp;":"&amp;INDIRECT(ADDRESS(ROW(),COLUMN()+5))),"1",INDIRECT(INDIRECT(ADDRESS(ROW(),COLUMN()+3))&amp;":"&amp;INDIRECT(ADDRESS(ROW(),COLUMN()+5))))</f>
        <v>0</v>
      </c>
      <c r="AV786" s="10">
        <f ca="1">SUMIF(INDIRECT(INDIRECT(ADDRESS(ROW(),COLUMN()+2))&amp;":"&amp;INDIRECT(ADDRESS(ROW(),COLUMN()+4))),2,INDIRECT(INDIRECT(ADDRESS(ROW(),COLUMN()+2))&amp;":"&amp;INDIRECT(ADDRESS(ROW(),COLUMN()+4))))/2</f>
        <v>7</v>
      </c>
      <c r="AW786" s="10">
        <f ca="1">IF(INDIRECT(ADDRESS(ROW(),COLUMN()-2))=0,1, (INDIRECT(ADDRESS(ROW(),COLUMN()-2))-INDIRECT(ADDRESS(ROW()+1,COLUMN()+2)))/INDIRECT(ADDRESS(ROW(),COLUMN()-2)))</f>
        <v>1</v>
      </c>
      <c r="AX786" s="10" t="str">
        <f ca="1">ADDRESS(ROW()+1-INDIRECT(ADDRESS(ROW()+1,COLUMN()-4)),3)</f>
        <v>$C$780</v>
      </c>
      <c r="AY786" s="10"/>
      <c r="AZ786" s="10" t="str">
        <f>ADDRESS(ROW(),3)</f>
        <v>$C$786</v>
      </c>
      <c r="BA786" s="10">
        <f ca="1">IF( INDIRECT(ADDRESS(ROW(),COLUMN()-5))=0,1, (INDIRECT(ADDRESS(ROW(),COLUMN()-5))-INDIRECT(ADDRESS(ROW()+1,COLUMN()+1)))/INDIRECT(ADDRESS(ROW(),COLUMN()-5)))</f>
        <v>0.8571428571428571</v>
      </c>
      <c r="BB786" s="10"/>
    </row>
    <row r="787" spans="1:54" x14ac:dyDescent="0.2">
      <c r="A787" s="8"/>
      <c r="B787" s="8"/>
      <c r="C787" s="8"/>
      <c r="D787" s="8"/>
      <c r="E787" s="8"/>
      <c r="G787" s="10"/>
      <c r="H787" s="10"/>
      <c r="I787" s="10"/>
      <c r="J787" s="10"/>
      <c r="K787" s="10"/>
      <c r="L787" s="10"/>
      <c r="M787" s="10"/>
      <c r="N787" s="10"/>
      <c r="O787" s="10"/>
      <c r="P787" s="10"/>
      <c r="Q787" s="10"/>
      <c r="R787" s="24"/>
      <c r="S787" s="10"/>
      <c r="AL787" s="10">
        <f ca="1">1-INDIRECT(ADDRESS(ROW()-1,COLUMN()+11))</f>
        <v>0</v>
      </c>
      <c r="AM787" s="10">
        <f ca="1">1-INDIRECT(ADDRESS(ROW()-1,COLUMN()+14))</f>
        <v>0.1428571428571429</v>
      </c>
      <c r="AN787" s="10">
        <f ca="1">INDIRECT(ADDRESS(ROW()-1,COLUMN()+9))</f>
        <v>1</v>
      </c>
      <c r="AO787" s="10">
        <f ca="1">INDIRECT(ADDRESS(ROW()-1,COLUMN()+12))</f>
        <v>0.8571428571428571</v>
      </c>
      <c r="AP787" s="10">
        <f ca="1">(1-INDIRECT(ADDRESS(ROW(),COLUMN()-2)))*INDIRECT(ADDRESS(ROW(),COLUMN()+2))</f>
        <v>0</v>
      </c>
      <c r="AQ787" s="10">
        <f ca="1">(1-INDIRECT(ADDRESS(ROW(),COLUMN()-2)))*INDIRECT(ADDRESS(ROW(),COLUMN()+2))</f>
        <v>0.42857142857142871</v>
      </c>
      <c r="AR787" s="10">
        <f ca="1">INDIRECT(ADDRESS(INDIRECT(ADDRESS(ROW(),COLUMN()+3))-INDIRECT(ADDRESS(ROW(),COLUMN()+2)),3))</f>
        <v>0</v>
      </c>
      <c r="AS787" s="10">
        <f ca="1">INDIRECT(ADDRESS(INDIRECT(ADDRESS(ROW(),COLUMN()+2))-INDIRECT(ADDRESS(ROW(),COLUMN()+1)),4))</f>
        <v>3</v>
      </c>
      <c r="AT787" s="10">
        <f ca="1">INDIRECT(ADDRESS(ROW()-1,5))</f>
        <v>7</v>
      </c>
      <c r="AU787" s="10">
        <f>ROW()-1</f>
        <v>786</v>
      </c>
      <c r="AV787" s="10">
        <f ca="1">ROW()-INDIRECT(ADDRESS(ROW(),COLUMN()-2))</f>
        <v>780</v>
      </c>
      <c r="AW787" s="10" t="str">
        <f>ADDRESS(ROW()-1,COLUMN()-11)</f>
        <v>$AL$786</v>
      </c>
      <c r="AX787" s="10" t="str">
        <f ca="1">ADDRESS(ROW() -INDIRECT(ADDRESS(ROW(),COLUMN()-4)),COLUMN()-12)</f>
        <v>$AL$780</v>
      </c>
      <c r="AY787" s="10">
        <f ca="1">SUMIF(INDIRECT(INDIRECT(ADDRESS(ROW(),COLUMN()-1))&amp;":"&amp;INDIRECT(ADDRESS(ROW(),COLUMN()-2))),1,INDIRECT(INDIRECT(ADDRESS(ROW(),COLUMN()-1))&amp;":"&amp;INDIRECT(ADDRESS(ROW(),COLUMN()-2))))</f>
        <v>0</v>
      </c>
      <c r="AZ787" s="10" t="str">
        <f>ADDRESS(ROW()-1,COLUMN()-13)</f>
        <v>$AM$786</v>
      </c>
      <c r="BA787" s="10" t="str">
        <f ca="1">ADDRESS(ROW() -INDIRECT(ADDRESS(ROW(),COLUMN()-7)),COLUMN()-14)</f>
        <v>$AM$780</v>
      </c>
      <c r="BB787" s="10">
        <f ca="1">SUM(INDIRECT(INDIRECT(ADDRESS(ROW(),COLUMN()-1))&amp;":"&amp;INDIRECT(ADDRESS(ROW(),COLUMN()-2))))</f>
        <v>1</v>
      </c>
    </row>
    <row r="788" spans="1:54" x14ac:dyDescent="0.2">
      <c r="A788" s="8" t="s">
        <v>128</v>
      </c>
      <c r="B788" s="8" t="s">
        <v>132</v>
      </c>
      <c r="C788" s="8">
        <v>0</v>
      </c>
      <c r="D788" s="8">
        <v>3</v>
      </c>
      <c r="E788" s="8"/>
      <c r="G788" s="10"/>
      <c r="H788" s="10"/>
      <c r="I788" s="10"/>
      <c r="J788" s="10"/>
      <c r="K788" s="10"/>
      <c r="L788" s="10"/>
      <c r="M788" s="10"/>
      <c r="N788" s="10"/>
      <c r="O788" s="10"/>
      <c r="P788" s="10"/>
      <c r="Q788" s="10"/>
      <c r="R788" s="24"/>
      <c r="S788" s="10"/>
    </row>
    <row r="789" spans="1:54" hidden="1" x14ac:dyDescent="0.2">
      <c r="A789" s="8" t="s">
        <v>128</v>
      </c>
      <c r="B789" s="8" t="s">
        <v>132</v>
      </c>
      <c r="C789" s="8">
        <v>2</v>
      </c>
      <c r="D789" s="9" t="s">
        <v>31</v>
      </c>
      <c r="E789" s="9">
        <v>1</v>
      </c>
      <c r="F789">
        <f t="shared" ref="F789:F795" si="108">COUNTA(G789:AJ789)</f>
        <v>1</v>
      </c>
      <c r="G789" s="10"/>
      <c r="H789" s="10"/>
      <c r="I789" s="10"/>
      <c r="J789" s="10" t="s">
        <v>1376</v>
      </c>
      <c r="K789" s="10"/>
      <c r="L789" s="10"/>
      <c r="M789" s="10"/>
      <c r="N789" s="10"/>
      <c r="O789" s="10"/>
      <c r="P789" s="10"/>
      <c r="Q789" s="10"/>
      <c r="R789" s="24"/>
      <c r="S789" s="10"/>
      <c r="AM789" s="30">
        <f t="shared" ref="AM789:AM795" si="109">IF(COUNTA(I789:AJ789)=0,1,0)</f>
        <v>0</v>
      </c>
    </row>
    <row r="790" spans="1:54" hidden="1" x14ac:dyDescent="0.2">
      <c r="A790" s="8" t="s">
        <v>128</v>
      </c>
      <c r="B790" s="8" t="s">
        <v>132</v>
      </c>
      <c r="C790" s="8">
        <v>2</v>
      </c>
      <c r="D790" s="9" t="s">
        <v>29</v>
      </c>
      <c r="E790" s="9">
        <v>2</v>
      </c>
      <c r="F790">
        <f t="shared" si="108"/>
        <v>1</v>
      </c>
      <c r="G790" s="10"/>
      <c r="H790" s="10"/>
      <c r="I790" s="10"/>
      <c r="J790" s="10" t="s">
        <v>1376</v>
      </c>
      <c r="K790" s="10"/>
      <c r="L790" s="10"/>
      <c r="M790" s="10"/>
      <c r="N790" s="10"/>
      <c r="O790" s="10"/>
      <c r="P790" s="10"/>
      <c r="Q790" s="10"/>
      <c r="R790" s="24"/>
      <c r="S790" s="10"/>
      <c r="AM790" s="30">
        <f t="shared" si="109"/>
        <v>0</v>
      </c>
    </row>
    <row r="791" spans="1:54" hidden="1" x14ac:dyDescent="0.2">
      <c r="A791" s="8" t="s">
        <v>128</v>
      </c>
      <c r="B791" s="8" t="s">
        <v>132</v>
      </c>
      <c r="C791" s="8">
        <v>2</v>
      </c>
      <c r="D791" s="9" t="s">
        <v>29</v>
      </c>
      <c r="E791" s="9">
        <v>3</v>
      </c>
      <c r="F791">
        <f t="shared" si="108"/>
        <v>1</v>
      </c>
      <c r="G791" s="10"/>
      <c r="H791" s="10"/>
      <c r="I791" s="10"/>
      <c r="J791" s="10" t="s">
        <v>1376</v>
      </c>
      <c r="K791" s="10"/>
      <c r="L791" s="10"/>
      <c r="M791" s="10"/>
      <c r="N791" s="10"/>
      <c r="O791" s="10"/>
      <c r="P791" s="10"/>
      <c r="Q791" s="10"/>
      <c r="R791" s="24"/>
      <c r="S791" s="10"/>
      <c r="AM791" s="30">
        <f t="shared" si="109"/>
        <v>0</v>
      </c>
    </row>
    <row r="792" spans="1:54" hidden="1" x14ac:dyDescent="0.2">
      <c r="A792" s="8" t="s">
        <v>128</v>
      </c>
      <c r="B792" s="8" t="s">
        <v>132</v>
      </c>
      <c r="C792" s="8">
        <v>2</v>
      </c>
      <c r="D792" s="9" t="s">
        <v>31</v>
      </c>
      <c r="E792" s="9">
        <v>4</v>
      </c>
      <c r="F792">
        <f t="shared" si="108"/>
        <v>1</v>
      </c>
      <c r="G792" s="10"/>
      <c r="H792" s="10"/>
      <c r="I792" s="10"/>
      <c r="J792" s="10" t="s">
        <v>1376</v>
      </c>
      <c r="K792" s="10"/>
      <c r="L792" s="10"/>
      <c r="M792" s="10"/>
      <c r="N792" s="10"/>
      <c r="O792" s="10"/>
      <c r="P792" s="10"/>
      <c r="Q792" s="10"/>
      <c r="R792" s="24"/>
      <c r="S792" s="10"/>
      <c r="AM792" s="30">
        <f t="shared" si="109"/>
        <v>0</v>
      </c>
    </row>
    <row r="793" spans="1:54" x14ac:dyDescent="0.2">
      <c r="A793" s="8" t="s">
        <v>128</v>
      </c>
      <c r="B793" s="8" t="s">
        <v>132</v>
      </c>
      <c r="C793" s="8">
        <v>2</v>
      </c>
      <c r="D793" s="9" t="s">
        <v>31</v>
      </c>
      <c r="E793" s="9">
        <v>5</v>
      </c>
      <c r="F793">
        <f t="shared" si="108"/>
        <v>0</v>
      </c>
      <c r="G793" s="10"/>
      <c r="H793" s="10"/>
      <c r="I793" s="10"/>
      <c r="J793" s="10"/>
      <c r="K793" s="10"/>
      <c r="L793" s="10"/>
      <c r="M793" s="10"/>
      <c r="N793" s="10"/>
      <c r="O793" s="10"/>
      <c r="P793" s="10"/>
      <c r="Q793" s="10"/>
      <c r="R793" s="24"/>
      <c r="S793" s="10"/>
      <c r="AM793" s="30">
        <f t="shared" si="109"/>
        <v>1</v>
      </c>
    </row>
    <row r="794" spans="1:54" hidden="1" x14ac:dyDescent="0.2">
      <c r="A794" s="8" t="s">
        <v>128</v>
      </c>
      <c r="B794" s="8" t="s">
        <v>132</v>
      </c>
      <c r="C794" s="8">
        <v>2</v>
      </c>
      <c r="D794" s="9" t="s">
        <v>29</v>
      </c>
      <c r="E794" s="9">
        <v>6</v>
      </c>
      <c r="F794">
        <f t="shared" si="108"/>
        <v>1</v>
      </c>
      <c r="G794" s="10"/>
      <c r="H794" s="10"/>
      <c r="I794" s="10"/>
      <c r="J794" s="10" t="s">
        <v>1376</v>
      </c>
      <c r="K794" s="10"/>
      <c r="L794" s="10"/>
      <c r="M794" s="10"/>
      <c r="N794" s="10"/>
      <c r="O794" s="10"/>
      <c r="P794" s="10"/>
      <c r="Q794" s="10"/>
      <c r="R794" s="24"/>
      <c r="S794" s="10"/>
      <c r="AM794" s="30">
        <f t="shared" si="109"/>
        <v>0</v>
      </c>
    </row>
    <row r="795" spans="1:54" hidden="1" x14ac:dyDescent="0.2">
      <c r="A795" s="8" t="s">
        <v>128</v>
      </c>
      <c r="B795" s="8" t="s">
        <v>132</v>
      </c>
      <c r="C795" s="8">
        <v>2</v>
      </c>
      <c r="D795" s="9" t="s">
        <v>31</v>
      </c>
      <c r="E795" s="9">
        <v>7</v>
      </c>
      <c r="F795">
        <f t="shared" si="108"/>
        <v>1</v>
      </c>
      <c r="G795" s="10"/>
      <c r="H795" s="10"/>
      <c r="I795" s="10"/>
      <c r="J795" s="10" t="s">
        <v>1376</v>
      </c>
      <c r="K795" s="10"/>
      <c r="L795" s="10"/>
      <c r="M795" s="10"/>
      <c r="N795" s="10"/>
      <c r="O795" s="10"/>
      <c r="P795" s="10"/>
      <c r="Q795" s="10"/>
      <c r="R795" s="24"/>
      <c r="S795" s="10"/>
      <c r="AL795" s="10"/>
      <c r="AM795" s="30">
        <f t="shared" si="109"/>
        <v>0</v>
      </c>
      <c r="AN795" s="10"/>
      <c r="AO795" s="10"/>
      <c r="AP795" s="10"/>
      <c r="AQ795" s="10"/>
      <c r="AR795" s="10"/>
      <c r="AS795" s="10"/>
      <c r="AT795" s="10"/>
      <c r="AU795" s="10">
        <f ca="1">SUMIF(INDIRECT(INDIRECT(ADDRESS(ROW(),COLUMN()+3))&amp;":"&amp;INDIRECT(ADDRESS(ROW(),COLUMN()+5))),"1",INDIRECT(INDIRECT(ADDRESS(ROW(),COLUMN()+3))&amp;":"&amp;INDIRECT(ADDRESS(ROW(),COLUMN()+5))))</f>
        <v>0</v>
      </c>
      <c r="AV795" s="10">
        <f ca="1">SUMIF(INDIRECT(INDIRECT(ADDRESS(ROW(),COLUMN()+2))&amp;":"&amp;INDIRECT(ADDRESS(ROW(),COLUMN()+4))),2,INDIRECT(INDIRECT(ADDRESS(ROW(),COLUMN()+2))&amp;":"&amp;INDIRECT(ADDRESS(ROW(),COLUMN()+4))))/2</f>
        <v>7</v>
      </c>
      <c r="AW795" s="10">
        <f ca="1">IF(INDIRECT(ADDRESS(ROW(),COLUMN()-2))=0,1, (INDIRECT(ADDRESS(ROW(),COLUMN()-2))-INDIRECT(ADDRESS(ROW()+1,COLUMN()+2)))/INDIRECT(ADDRESS(ROW(),COLUMN()-2)))</f>
        <v>1</v>
      </c>
      <c r="AX795" s="10" t="str">
        <f ca="1">ADDRESS(ROW()+1-INDIRECT(ADDRESS(ROW()+1,COLUMN()-4)),3)</f>
        <v>$C$789</v>
      </c>
      <c r="AY795" s="10"/>
      <c r="AZ795" s="10" t="str">
        <f>ADDRESS(ROW(),3)</f>
        <v>$C$795</v>
      </c>
      <c r="BA795" s="10">
        <f ca="1">IF( INDIRECT(ADDRESS(ROW(),COLUMN()-5))=0,1, (INDIRECT(ADDRESS(ROW(),COLUMN()-5))-INDIRECT(ADDRESS(ROW()+1,COLUMN()+1)))/INDIRECT(ADDRESS(ROW(),COLUMN()-5)))</f>
        <v>0.8571428571428571</v>
      </c>
      <c r="BB795" s="10"/>
    </row>
    <row r="796" spans="1:54" x14ac:dyDescent="0.2">
      <c r="A796" s="8"/>
      <c r="B796" s="8"/>
      <c r="C796" s="8"/>
      <c r="D796" s="8"/>
      <c r="E796" s="8"/>
      <c r="G796" s="10"/>
      <c r="H796" s="10"/>
      <c r="I796" s="10"/>
      <c r="J796" s="10"/>
      <c r="K796" s="10"/>
      <c r="L796" s="10"/>
      <c r="M796" s="10"/>
      <c r="N796" s="10"/>
      <c r="O796" s="10"/>
      <c r="P796" s="10"/>
      <c r="Q796" s="10"/>
      <c r="R796" s="24"/>
      <c r="S796" s="10"/>
      <c r="AL796" s="10">
        <f ca="1">1-INDIRECT(ADDRESS(ROW()-1,COLUMN()+11))</f>
        <v>0</v>
      </c>
      <c r="AM796" s="10">
        <f ca="1">1-INDIRECT(ADDRESS(ROW()-1,COLUMN()+14))</f>
        <v>0.1428571428571429</v>
      </c>
      <c r="AN796" s="10">
        <f ca="1">INDIRECT(ADDRESS(ROW()-1,COLUMN()+9))</f>
        <v>1</v>
      </c>
      <c r="AO796" s="10">
        <f ca="1">INDIRECT(ADDRESS(ROW()-1,COLUMN()+12))</f>
        <v>0.8571428571428571</v>
      </c>
      <c r="AP796" s="10">
        <f ca="1">(1-INDIRECT(ADDRESS(ROW(),COLUMN()-2)))*INDIRECT(ADDRESS(ROW(),COLUMN()+2))</f>
        <v>0</v>
      </c>
      <c r="AQ796" s="10">
        <f ca="1">(1-INDIRECT(ADDRESS(ROW(),COLUMN()-2)))*INDIRECT(ADDRESS(ROW(),COLUMN()+2))</f>
        <v>0.42857142857142871</v>
      </c>
      <c r="AR796" s="10">
        <f ca="1">INDIRECT(ADDRESS(INDIRECT(ADDRESS(ROW(),COLUMN()+3))-INDIRECT(ADDRESS(ROW(),COLUMN()+2)),3))</f>
        <v>0</v>
      </c>
      <c r="AS796" s="10">
        <f ca="1">INDIRECT(ADDRESS(INDIRECT(ADDRESS(ROW(),COLUMN()+2))-INDIRECT(ADDRESS(ROW(),COLUMN()+1)),4))</f>
        <v>3</v>
      </c>
      <c r="AT796" s="10">
        <f ca="1">INDIRECT(ADDRESS(ROW()-1,5))</f>
        <v>7</v>
      </c>
      <c r="AU796" s="10">
        <f>ROW()-1</f>
        <v>795</v>
      </c>
      <c r="AV796" s="10">
        <f ca="1">ROW()-INDIRECT(ADDRESS(ROW(),COLUMN()-2))</f>
        <v>789</v>
      </c>
      <c r="AW796" s="10" t="str">
        <f>ADDRESS(ROW()-1,COLUMN()-11)</f>
        <v>$AL$795</v>
      </c>
      <c r="AX796" s="10" t="str">
        <f ca="1">ADDRESS(ROW() -INDIRECT(ADDRESS(ROW(),COLUMN()-4)),COLUMN()-12)</f>
        <v>$AL$789</v>
      </c>
      <c r="AY796" s="10">
        <f ca="1">SUMIF(INDIRECT(INDIRECT(ADDRESS(ROW(),COLUMN()-1))&amp;":"&amp;INDIRECT(ADDRESS(ROW(),COLUMN()-2))),1,INDIRECT(INDIRECT(ADDRESS(ROW(),COLUMN()-1))&amp;":"&amp;INDIRECT(ADDRESS(ROW(),COLUMN()-2))))</f>
        <v>0</v>
      </c>
      <c r="AZ796" s="10" t="str">
        <f>ADDRESS(ROW()-1,COLUMN()-13)</f>
        <v>$AM$795</v>
      </c>
      <c r="BA796" s="10" t="str">
        <f ca="1">ADDRESS(ROW() -INDIRECT(ADDRESS(ROW(),COLUMN()-7)),COLUMN()-14)</f>
        <v>$AM$789</v>
      </c>
      <c r="BB796" s="10">
        <f ca="1">SUM(INDIRECT(INDIRECT(ADDRESS(ROW(),COLUMN()-1))&amp;":"&amp;INDIRECT(ADDRESS(ROW(),COLUMN()-2))))</f>
        <v>1</v>
      </c>
    </row>
    <row r="797" spans="1:54" x14ac:dyDescent="0.2">
      <c r="A797" s="8" t="s">
        <v>128</v>
      </c>
      <c r="B797" s="8" t="s">
        <v>133</v>
      </c>
      <c r="C797" s="8">
        <v>0</v>
      </c>
      <c r="D797" s="8">
        <v>3</v>
      </c>
      <c r="E797" s="8"/>
      <c r="G797" s="10"/>
      <c r="H797" s="10"/>
      <c r="I797" s="10"/>
      <c r="J797" s="10"/>
      <c r="K797" s="10"/>
      <c r="L797" s="10"/>
      <c r="M797" s="10"/>
      <c r="N797" s="10"/>
      <c r="O797" s="10"/>
      <c r="P797" s="10"/>
      <c r="Q797" s="10"/>
      <c r="R797" s="24"/>
      <c r="S797" s="10"/>
    </row>
    <row r="798" spans="1:54" hidden="1" x14ac:dyDescent="0.2">
      <c r="A798" s="8" t="s">
        <v>128</v>
      </c>
      <c r="B798" s="8" t="s">
        <v>133</v>
      </c>
      <c r="C798" s="8">
        <v>2</v>
      </c>
      <c r="D798" s="9" t="s">
        <v>29</v>
      </c>
      <c r="E798" s="9">
        <v>1</v>
      </c>
      <c r="F798">
        <f t="shared" ref="F798:F803" si="110">COUNTA(G798:AJ798)</f>
        <v>1</v>
      </c>
      <c r="G798" s="10"/>
      <c r="H798" s="10"/>
      <c r="I798" s="10"/>
      <c r="J798" s="10" t="s">
        <v>1376</v>
      </c>
      <c r="K798" s="10"/>
      <c r="L798" s="10"/>
      <c r="M798" s="10"/>
      <c r="N798" s="10"/>
      <c r="O798" s="10"/>
      <c r="P798" s="10"/>
      <c r="Q798" s="10"/>
      <c r="R798" s="24"/>
      <c r="S798" s="10"/>
      <c r="AM798" s="30">
        <f t="shared" ref="AM798:AM803" si="111">IF(COUNTA(I798:AJ798)=0,1,0)</f>
        <v>0</v>
      </c>
    </row>
    <row r="799" spans="1:54" hidden="1" x14ac:dyDescent="0.2">
      <c r="A799" s="8" t="s">
        <v>128</v>
      </c>
      <c r="B799" s="8" t="s">
        <v>133</v>
      </c>
      <c r="C799" s="8">
        <v>2</v>
      </c>
      <c r="D799" s="9" t="s">
        <v>29</v>
      </c>
      <c r="E799" s="9">
        <v>2</v>
      </c>
      <c r="F799">
        <f t="shared" si="110"/>
        <v>1</v>
      </c>
      <c r="G799" s="10"/>
      <c r="H799" s="10"/>
      <c r="I799" s="10"/>
      <c r="J799" s="10" t="s">
        <v>1376</v>
      </c>
      <c r="K799" s="10"/>
      <c r="L799" s="10"/>
      <c r="M799" s="10"/>
      <c r="N799" s="10"/>
      <c r="O799" s="10"/>
      <c r="P799" s="10"/>
      <c r="Q799" s="10"/>
      <c r="R799" s="24"/>
      <c r="S799" s="10"/>
      <c r="AM799" s="30">
        <f t="shared" si="111"/>
        <v>0</v>
      </c>
    </row>
    <row r="800" spans="1:54" hidden="1" x14ac:dyDescent="0.2">
      <c r="A800" s="8" t="s">
        <v>128</v>
      </c>
      <c r="B800" s="8" t="s">
        <v>133</v>
      </c>
      <c r="C800" s="8">
        <v>2</v>
      </c>
      <c r="D800" s="9" t="s">
        <v>30</v>
      </c>
      <c r="E800" s="9">
        <v>3</v>
      </c>
      <c r="F800">
        <f t="shared" si="110"/>
        <v>1</v>
      </c>
      <c r="G800" s="10"/>
      <c r="H800" s="10"/>
      <c r="I800" s="10"/>
      <c r="J800" s="10" t="s">
        <v>1376</v>
      </c>
      <c r="K800" s="10"/>
      <c r="L800" s="10"/>
      <c r="M800" s="10"/>
      <c r="N800" s="10"/>
      <c r="O800" s="10"/>
      <c r="P800" s="10"/>
      <c r="Q800" s="10"/>
      <c r="R800" s="24"/>
      <c r="S800" s="10"/>
      <c r="AM800" s="30">
        <f t="shared" si="111"/>
        <v>0</v>
      </c>
    </row>
    <row r="801" spans="1:54" hidden="1" x14ac:dyDescent="0.2">
      <c r="A801" s="8" t="s">
        <v>128</v>
      </c>
      <c r="B801" s="8" t="s">
        <v>133</v>
      </c>
      <c r="C801" s="8">
        <v>2</v>
      </c>
      <c r="D801" s="9" t="s">
        <v>30</v>
      </c>
      <c r="E801" s="9">
        <v>4</v>
      </c>
      <c r="F801">
        <f t="shared" si="110"/>
        <v>1</v>
      </c>
      <c r="G801" s="10"/>
      <c r="H801" s="10"/>
      <c r="I801" s="10"/>
      <c r="J801" s="10" t="s">
        <v>1376</v>
      </c>
      <c r="K801" s="10"/>
      <c r="L801" s="10"/>
      <c r="M801" s="10"/>
      <c r="N801" s="10"/>
      <c r="O801" s="10"/>
      <c r="P801" s="10"/>
      <c r="Q801" s="10"/>
      <c r="R801" s="24"/>
      <c r="S801" s="10"/>
      <c r="AM801" s="30">
        <f t="shared" si="111"/>
        <v>0</v>
      </c>
    </row>
    <row r="802" spans="1:54" hidden="1" x14ac:dyDescent="0.2">
      <c r="A802" s="8" t="s">
        <v>128</v>
      </c>
      <c r="B802" s="8" t="s">
        <v>133</v>
      </c>
      <c r="C802" s="8">
        <v>2</v>
      </c>
      <c r="D802" s="9" t="s">
        <v>29</v>
      </c>
      <c r="E802" s="9">
        <v>5</v>
      </c>
      <c r="F802">
        <f t="shared" si="110"/>
        <v>1</v>
      </c>
      <c r="G802" s="10"/>
      <c r="H802" s="10"/>
      <c r="I802" s="10"/>
      <c r="J802" s="10" t="s">
        <v>1376</v>
      </c>
      <c r="K802" s="10"/>
      <c r="L802" s="10"/>
      <c r="M802" s="10"/>
      <c r="N802" s="10"/>
      <c r="O802" s="10"/>
      <c r="P802" s="10"/>
      <c r="Q802" s="10"/>
      <c r="R802" s="24"/>
      <c r="S802" s="10"/>
      <c r="AM802" s="30">
        <f t="shared" si="111"/>
        <v>0</v>
      </c>
    </row>
    <row r="803" spans="1:54" hidden="1" x14ac:dyDescent="0.2">
      <c r="A803" s="8" t="s">
        <v>128</v>
      </c>
      <c r="B803" s="8" t="s">
        <v>133</v>
      </c>
      <c r="C803" s="8">
        <v>2</v>
      </c>
      <c r="D803" s="9" t="s">
        <v>29</v>
      </c>
      <c r="E803" s="9">
        <v>6</v>
      </c>
      <c r="F803">
        <f t="shared" si="110"/>
        <v>1</v>
      </c>
      <c r="G803" s="10"/>
      <c r="H803" s="10"/>
      <c r="I803" s="10"/>
      <c r="J803" s="10" t="s">
        <v>1376</v>
      </c>
      <c r="K803" s="10"/>
      <c r="L803" s="10"/>
      <c r="M803" s="10"/>
      <c r="N803" s="10"/>
      <c r="O803" s="10"/>
      <c r="P803" s="10"/>
      <c r="Q803" s="10"/>
      <c r="R803" s="24"/>
      <c r="S803" s="10"/>
      <c r="AL803" s="10"/>
      <c r="AM803" s="30">
        <f t="shared" si="111"/>
        <v>0</v>
      </c>
      <c r="AN803" s="10"/>
      <c r="AO803" s="10"/>
      <c r="AP803" s="10"/>
      <c r="AQ803" s="10"/>
      <c r="AR803" s="10"/>
      <c r="AS803" s="10"/>
      <c r="AT803" s="10"/>
      <c r="AU803" s="10">
        <f ca="1">SUMIF(INDIRECT(INDIRECT(ADDRESS(ROW(),COLUMN()+3))&amp;":"&amp;INDIRECT(ADDRESS(ROW(),COLUMN()+5))),"1",INDIRECT(INDIRECT(ADDRESS(ROW(),COLUMN()+3))&amp;":"&amp;INDIRECT(ADDRESS(ROW(),COLUMN()+5))))</f>
        <v>0</v>
      </c>
      <c r="AV803" s="10">
        <f ca="1">SUMIF(INDIRECT(INDIRECT(ADDRESS(ROW(),COLUMN()+2))&amp;":"&amp;INDIRECT(ADDRESS(ROW(),COLUMN()+4))),2,INDIRECT(INDIRECT(ADDRESS(ROW(),COLUMN()+2))&amp;":"&amp;INDIRECT(ADDRESS(ROW(),COLUMN()+4))))/2</f>
        <v>6</v>
      </c>
      <c r="AW803" s="10">
        <f ca="1">IF(INDIRECT(ADDRESS(ROW(),COLUMN()-2))=0,1, (INDIRECT(ADDRESS(ROW(),COLUMN()-2))-INDIRECT(ADDRESS(ROW()+1,COLUMN()+2)))/INDIRECT(ADDRESS(ROW(),COLUMN()-2)))</f>
        <v>1</v>
      </c>
      <c r="AX803" s="10" t="str">
        <f ca="1">ADDRESS(ROW()+1-INDIRECT(ADDRESS(ROW()+1,COLUMN()-4)),3)</f>
        <v>$C$798</v>
      </c>
      <c r="AY803" s="10"/>
      <c r="AZ803" s="10" t="str">
        <f>ADDRESS(ROW(),3)</f>
        <v>$C$803</v>
      </c>
      <c r="BA803" s="10">
        <f ca="1">IF( INDIRECT(ADDRESS(ROW(),COLUMN()-5))=0,1, (INDIRECT(ADDRESS(ROW(),COLUMN()-5))-INDIRECT(ADDRESS(ROW()+1,COLUMN()+1)))/INDIRECT(ADDRESS(ROW(),COLUMN()-5)))</f>
        <v>1</v>
      </c>
      <c r="BB803" s="10"/>
    </row>
    <row r="804" spans="1:54" x14ac:dyDescent="0.2">
      <c r="A804" s="8"/>
      <c r="B804" s="8"/>
      <c r="C804" s="8"/>
      <c r="D804" s="8"/>
      <c r="E804" s="8"/>
      <c r="G804" s="10"/>
      <c r="H804" s="10"/>
      <c r="I804" s="10"/>
      <c r="J804" s="10"/>
      <c r="K804" s="10"/>
      <c r="L804" s="10"/>
      <c r="M804" s="10"/>
      <c r="N804" s="10"/>
      <c r="O804" s="10"/>
      <c r="P804" s="10"/>
      <c r="Q804" s="10"/>
      <c r="R804" s="24"/>
      <c r="S804" s="10"/>
      <c r="AL804" s="10">
        <f ca="1">1-INDIRECT(ADDRESS(ROW()-1,COLUMN()+11))</f>
        <v>0</v>
      </c>
      <c r="AM804" s="10">
        <f ca="1">1-INDIRECT(ADDRESS(ROW()-1,COLUMN()+14))</f>
        <v>0</v>
      </c>
      <c r="AN804" s="10">
        <f ca="1">INDIRECT(ADDRESS(ROW()-1,COLUMN()+9))</f>
        <v>1</v>
      </c>
      <c r="AO804" s="10">
        <f ca="1">INDIRECT(ADDRESS(ROW()-1,COLUMN()+12))</f>
        <v>1</v>
      </c>
      <c r="AP804" s="10">
        <f ca="1">(1-INDIRECT(ADDRESS(ROW(),COLUMN()-2)))*INDIRECT(ADDRESS(ROW(),COLUMN()+2))</f>
        <v>0</v>
      </c>
      <c r="AQ804" s="10">
        <f ca="1">(1-INDIRECT(ADDRESS(ROW(),COLUMN()-2)))*INDIRECT(ADDRESS(ROW(),COLUMN()+2))</f>
        <v>0</v>
      </c>
      <c r="AR804" s="10">
        <f ca="1">INDIRECT(ADDRESS(INDIRECT(ADDRESS(ROW(),COLUMN()+3))-INDIRECT(ADDRESS(ROW(),COLUMN()+2)),3))</f>
        <v>0</v>
      </c>
      <c r="AS804" s="10">
        <f ca="1">INDIRECT(ADDRESS(INDIRECT(ADDRESS(ROW(),COLUMN()+2))-INDIRECT(ADDRESS(ROW(),COLUMN()+1)),4))</f>
        <v>3</v>
      </c>
      <c r="AT804" s="10">
        <f ca="1">INDIRECT(ADDRESS(ROW()-1,5))</f>
        <v>6</v>
      </c>
      <c r="AU804" s="10">
        <f>ROW()-1</f>
        <v>803</v>
      </c>
      <c r="AV804" s="10">
        <f ca="1">ROW()-INDIRECT(ADDRESS(ROW(),COLUMN()-2))</f>
        <v>798</v>
      </c>
      <c r="AW804" s="10" t="str">
        <f>ADDRESS(ROW()-1,COLUMN()-11)</f>
        <v>$AL$803</v>
      </c>
      <c r="AX804" s="10" t="str">
        <f ca="1">ADDRESS(ROW() -INDIRECT(ADDRESS(ROW(),COLUMN()-4)),COLUMN()-12)</f>
        <v>$AL$798</v>
      </c>
      <c r="AY804" s="10">
        <f ca="1">SUMIF(INDIRECT(INDIRECT(ADDRESS(ROW(),COLUMN()-1))&amp;":"&amp;INDIRECT(ADDRESS(ROW(),COLUMN()-2))),1,INDIRECT(INDIRECT(ADDRESS(ROW(),COLUMN()-1))&amp;":"&amp;INDIRECT(ADDRESS(ROW(),COLUMN()-2))))</f>
        <v>0</v>
      </c>
      <c r="AZ804" s="10" t="str">
        <f>ADDRESS(ROW()-1,COLUMN()-13)</f>
        <v>$AM$803</v>
      </c>
      <c r="BA804" s="10" t="str">
        <f ca="1">ADDRESS(ROW() -INDIRECT(ADDRESS(ROW(),COLUMN()-7)),COLUMN()-14)</f>
        <v>$AM$798</v>
      </c>
      <c r="BB804" s="10">
        <f ca="1">SUM(INDIRECT(INDIRECT(ADDRESS(ROW(),COLUMN()-1))&amp;":"&amp;INDIRECT(ADDRESS(ROW(),COLUMN()-2))))</f>
        <v>0</v>
      </c>
    </row>
    <row r="805" spans="1:54" x14ac:dyDescent="0.2">
      <c r="A805" s="8" t="s">
        <v>128</v>
      </c>
      <c r="B805" s="8" t="s">
        <v>134</v>
      </c>
      <c r="C805" s="8">
        <v>0</v>
      </c>
      <c r="D805" s="8">
        <v>2</v>
      </c>
      <c r="E805" s="8"/>
      <c r="G805" s="10"/>
      <c r="H805" s="10"/>
      <c r="I805" s="10"/>
      <c r="J805" s="10"/>
      <c r="K805" s="10"/>
      <c r="L805" s="10"/>
      <c r="M805" s="10"/>
      <c r="N805" s="10"/>
      <c r="O805" s="10"/>
      <c r="P805" s="10"/>
      <c r="Q805" s="10"/>
      <c r="R805" s="24"/>
      <c r="S805" s="10"/>
    </row>
    <row r="806" spans="1:54" hidden="1" x14ac:dyDescent="0.2">
      <c r="A806" s="8" t="s">
        <v>128</v>
      </c>
      <c r="B806" s="8" t="s">
        <v>134</v>
      </c>
      <c r="C806" s="8">
        <v>2</v>
      </c>
      <c r="D806" s="9" t="s">
        <v>30</v>
      </c>
      <c r="E806" s="9">
        <v>1</v>
      </c>
      <c r="F806">
        <f>COUNTA(G806:AJ806)</f>
        <v>1</v>
      </c>
      <c r="G806" s="10"/>
      <c r="H806" s="10"/>
      <c r="I806" s="10"/>
      <c r="J806" s="10" t="s">
        <v>1376</v>
      </c>
      <c r="K806" s="10"/>
      <c r="L806" s="10"/>
      <c r="M806" s="10"/>
      <c r="N806" s="10"/>
      <c r="O806" s="10"/>
      <c r="P806" s="10"/>
      <c r="Q806" s="10"/>
      <c r="R806" s="24"/>
      <c r="S806" s="10"/>
      <c r="AM806" s="30">
        <f t="shared" ref="AM806:AM809" si="112">IF(COUNTA(I806:AJ806)=0,1,0)</f>
        <v>0</v>
      </c>
    </row>
    <row r="807" spans="1:54" hidden="1" x14ac:dyDescent="0.2">
      <c r="A807" s="8" t="s">
        <v>128</v>
      </c>
      <c r="B807" s="8" t="s">
        <v>134</v>
      </c>
      <c r="C807" s="8">
        <v>2</v>
      </c>
      <c r="D807" s="9" t="s">
        <v>29</v>
      </c>
      <c r="E807" s="9">
        <v>2</v>
      </c>
      <c r="F807">
        <f>COUNTA(G807:AJ807)</f>
        <v>1</v>
      </c>
      <c r="G807" s="10"/>
      <c r="H807" s="10"/>
      <c r="I807" s="10"/>
      <c r="J807" s="10" t="s">
        <v>1376</v>
      </c>
      <c r="K807" s="10"/>
      <c r="L807" s="10"/>
      <c r="M807" s="10"/>
      <c r="N807" s="10"/>
      <c r="O807" s="10"/>
      <c r="P807" s="10"/>
      <c r="Q807" s="10"/>
      <c r="R807" s="24"/>
      <c r="S807" s="10"/>
      <c r="AM807" s="30">
        <f t="shared" si="112"/>
        <v>0</v>
      </c>
    </row>
    <row r="808" spans="1:54" hidden="1" x14ac:dyDescent="0.2">
      <c r="A808" s="8" t="s">
        <v>128</v>
      </c>
      <c r="B808" s="8" t="s">
        <v>134</v>
      </c>
      <c r="C808" s="8">
        <v>2</v>
      </c>
      <c r="D808" s="9" t="s">
        <v>29</v>
      </c>
      <c r="E808" s="9">
        <v>3</v>
      </c>
      <c r="F808">
        <f>COUNTA(G808:AJ808)</f>
        <v>1</v>
      </c>
      <c r="G808" s="10"/>
      <c r="H808" s="10"/>
      <c r="I808" s="10"/>
      <c r="J808" s="10" t="s">
        <v>1376</v>
      </c>
      <c r="K808" s="10"/>
      <c r="L808" s="10"/>
      <c r="M808" s="10"/>
      <c r="N808" s="10"/>
      <c r="O808" s="10"/>
      <c r="P808" s="10"/>
      <c r="Q808" s="10"/>
      <c r="R808" s="24"/>
      <c r="S808" s="10"/>
      <c r="AM808" s="30">
        <f t="shared" si="112"/>
        <v>0</v>
      </c>
    </row>
    <row r="809" spans="1:54" x14ac:dyDescent="0.2">
      <c r="A809" s="8" t="s">
        <v>128</v>
      </c>
      <c r="B809" s="8" t="s">
        <v>134</v>
      </c>
      <c r="C809" s="8">
        <v>2</v>
      </c>
      <c r="D809" s="9" t="s">
        <v>31</v>
      </c>
      <c r="E809" s="9">
        <v>4</v>
      </c>
      <c r="F809">
        <f>COUNTA(G809:AJ809)</f>
        <v>0</v>
      </c>
      <c r="G809" s="10"/>
      <c r="H809" s="10"/>
      <c r="I809" s="10"/>
      <c r="J809" s="10"/>
      <c r="K809" s="10"/>
      <c r="L809" s="10"/>
      <c r="M809" s="10"/>
      <c r="N809" s="10"/>
      <c r="O809" s="10"/>
      <c r="P809" s="10"/>
      <c r="Q809" s="10"/>
      <c r="R809" s="24"/>
      <c r="S809" s="10"/>
      <c r="AL809" s="10"/>
      <c r="AM809" s="30">
        <f t="shared" si="112"/>
        <v>1</v>
      </c>
      <c r="AN809" s="10"/>
      <c r="AO809" s="10"/>
      <c r="AP809" s="10"/>
      <c r="AQ809" s="10"/>
      <c r="AR809" s="10"/>
      <c r="AS809" s="10"/>
      <c r="AT809" s="10"/>
      <c r="AU809" s="10">
        <f ca="1">SUMIF(INDIRECT(INDIRECT(ADDRESS(ROW(),COLUMN()+3))&amp;":"&amp;INDIRECT(ADDRESS(ROW(),COLUMN()+5))),"1",INDIRECT(INDIRECT(ADDRESS(ROW(),COLUMN()+3))&amp;":"&amp;INDIRECT(ADDRESS(ROW(),COLUMN()+5))))</f>
        <v>0</v>
      </c>
      <c r="AV809" s="10">
        <f ca="1">SUMIF(INDIRECT(INDIRECT(ADDRESS(ROW(),COLUMN()+2))&amp;":"&amp;INDIRECT(ADDRESS(ROW(),COLUMN()+4))),2,INDIRECT(INDIRECT(ADDRESS(ROW(),COLUMN()+2))&amp;":"&amp;INDIRECT(ADDRESS(ROW(),COLUMN()+4))))/2</f>
        <v>4</v>
      </c>
      <c r="AW809" s="10">
        <f ca="1">IF(INDIRECT(ADDRESS(ROW(),COLUMN()-2))=0,1, (INDIRECT(ADDRESS(ROW(),COLUMN()-2))-INDIRECT(ADDRESS(ROW()+1,COLUMN()+2)))/INDIRECT(ADDRESS(ROW(),COLUMN()-2)))</f>
        <v>1</v>
      </c>
      <c r="AX809" s="10" t="str">
        <f ca="1">ADDRESS(ROW()+1-INDIRECT(ADDRESS(ROW()+1,COLUMN()-4)),3)</f>
        <v>$C$806</v>
      </c>
      <c r="AY809" s="10"/>
      <c r="AZ809" s="10" t="str">
        <f>ADDRESS(ROW(),3)</f>
        <v>$C$809</v>
      </c>
      <c r="BA809" s="10">
        <f ca="1">IF( INDIRECT(ADDRESS(ROW(),COLUMN()-5))=0,1, (INDIRECT(ADDRESS(ROW(),COLUMN()-5))-INDIRECT(ADDRESS(ROW()+1,COLUMN()+1)))/INDIRECT(ADDRESS(ROW(),COLUMN()-5)))</f>
        <v>0.75</v>
      </c>
      <c r="BB809" s="10"/>
    </row>
    <row r="810" spans="1:54" x14ac:dyDescent="0.2">
      <c r="A810" s="8"/>
      <c r="B810" s="8"/>
      <c r="C810" s="8"/>
      <c r="D810" s="8"/>
      <c r="E810" s="8"/>
      <c r="G810" s="10"/>
      <c r="H810" s="10"/>
      <c r="I810" s="10"/>
      <c r="J810" s="10"/>
      <c r="K810" s="10"/>
      <c r="L810" s="10"/>
      <c r="M810" s="10"/>
      <c r="N810" s="10"/>
      <c r="O810" s="10"/>
      <c r="P810" s="10"/>
      <c r="Q810" s="10"/>
      <c r="R810" s="24"/>
      <c r="S810" s="10"/>
      <c r="AL810" s="10">
        <f ca="1">1-INDIRECT(ADDRESS(ROW()-1,COLUMN()+11))</f>
        <v>0</v>
      </c>
      <c r="AM810" s="10">
        <f ca="1">1-INDIRECT(ADDRESS(ROW()-1,COLUMN()+14))</f>
        <v>0.25</v>
      </c>
      <c r="AN810" s="10">
        <f ca="1">INDIRECT(ADDRESS(ROW()-1,COLUMN()+9))</f>
        <v>1</v>
      </c>
      <c r="AO810" s="10">
        <f ca="1">INDIRECT(ADDRESS(ROW()-1,COLUMN()+12))</f>
        <v>0.75</v>
      </c>
      <c r="AP810" s="10">
        <f ca="1">(1-INDIRECT(ADDRESS(ROW(),COLUMN()-2)))*INDIRECT(ADDRESS(ROW(),COLUMN()+2))</f>
        <v>0</v>
      </c>
      <c r="AQ810" s="10">
        <f ca="1">(1-INDIRECT(ADDRESS(ROW(),COLUMN()-2)))*INDIRECT(ADDRESS(ROW(),COLUMN()+2))</f>
        <v>0.5</v>
      </c>
      <c r="AR810" s="10">
        <f ca="1">INDIRECT(ADDRESS(INDIRECT(ADDRESS(ROW(),COLUMN()+3))-INDIRECT(ADDRESS(ROW(),COLUMN()+2)),3))</f>
        <v>0</v>
      </c>
      <c r="AS810" s="10">
        <f ca="1">INDIRECT(ADDRESS(INDIRECT(ADDRESS(ROW(),COLUMN()+2))-INDIRECT(ADDRESS(ROW(),COLUMN()+1)),4))</f>
        <v>2</v>
      </c>
      <c r="AT810" s="10">
        <f ca="1">INDIRECT(ADDRESS(ROW()-1,5))</f>
        <v>4</v>
      </c>
      <c r="AU810" s="10">
        <f>ROW()-1</f>
        <v>809</v>
      </c>
      <c r="AV810" s="10">
        <f ca="1">ROW()-INDIRECT(ADDRESS(ROW(),COLUMN()-2))</f>
        <v>806</v>
      </c>
      <c r="AW810" s="10" t="str">
        <f>ADDRESS(ROW()-1,COLUMN()-11)</f>
        <v>$AL$809</v>
      </c>
      <c r="AX810" s="10" t="str">
        <f ca="1">ADDRESS(ROW() -INDIRECT(ADDRESS(ROW(),COLUMN()-4)),COLUMN()-12)</f>
        <v>$AL$806</v>
      </c>
      <c r="AY810" s="10">
        <f ca="1">SUMIF(INDIRECT(INDIRECT(ADDRESS(ROW(),COLUMN()-1))&amp;":"&amp;INDIRECT(ADDRESS(ROW(),COLUMN()-2))),1,INDIRECT(INDIRECT(ADDRESS(ROW(),COLUMN()-1))&amp;":"&amp;INDIRECT(ADDRESS(ROW(),COLUMN()-2))))</f>
        <v>0</v>
      </c>
      <c r="AZ810" s="10" t="str">
        <f>ADDRESS(ROW()-1,COLUMN()-13)</f>
        <v>$AM$809</v>
      </c>
      <c r="BA810" s="10" t="str">
        <f ca="1">ADDRESS(ROW() -INDIRECT(ADDRESS(ROW(),COLUMN()-7)),COLUMN()-14)</f>
        <v>$AM$806</v>
      </c>
      <c r="BB810" s="10">
        <f ca="1">SUM(INDIRECT(INDIRECT(ADDRESS(ROW(),COLUMN()-1))&amp;":"&amp;INDIRECT(ADDRESS(ROW(),COLUMN()-2))))</f>
        <v>1</v>
      </c>
    </row>
    <row r="811" spans="1:54" x14ac:dyDescent="0.2">
      <c r="A811" s="8" t="s">
        <v>128</v>
      </c>
      <c r="B811" s="8" t="s">
        <v>135</v>
      </c>
      <c r="C811" s="8">
        <v>0</v>
      </c>
      <c r="D811" s="8">
        <v>0</v>
      </c>
      <c r="E811" s="8"/>
      <c r="G811" s="10"/>
      <c r="H811" s="10"/>
      <c r="I811" s="10"/>
      <c r="J811" s="10"/>
      <c r="K811" s="10"/>
      <c r="L811" s="10"/>
      <c r="M811" s="10"/>
      <c r="N811" s="10"/>
      <c r="O811" s="10"/>
      <c r="P811" s="10"/>
      <c r="Q811" s="10"/>
      <c r="R811" s="24"/>
      <c r="S811" s="10"/>
    </row>
    <row r="812" spans="1:54" hidden="1" x14ac:dyDescent="0.2">
      <c r="A812" s="8" t="s">
        <v>128</v>
      </c>
      <c r="B812" s="8" t="s">
        <v>135</v>
      </c>
      <c r="C812" s="8">
        <v>3</v>
      </c>
      <c r="D812" s="9" t="s">
        <v>29</v>
      </c>
      <c r="E812" s="9">
        <v>1</v>
      </c>
      <c r="F812">
        <f>COUNTA(G812:AJ812)</f>
        <v>1</v>
      </c>
      <c r="G812" s="10"/>
      <c r="H812" s="10"/>
      <c r="I812" s="10"/>
      <c r="J812" s="10" t="s">
        <v>1376</v>
      </c>
      <c r="K812" s="10"/>
      <c r="L812" s="10"/>
      <c r="M812" s="10"/>
      <c r="N812" s="10"/>
      <c r="O812" s="10"/>
      <c r="P812" s="10"/>
      <c r="Q812" s="10"/>
      <c r="R812" s="24"/>
      <c r="S812" s="10"/>
    </row>
    <row r="813" spans="1:54" hidden="1" x14ac:dyDescent="0.2">
      <c r="A813" s="8" t="s">
        <v>128</v>
      </c>
      <c r="B813" s="8" t="s">
        <v>135</v>
      </c>
      <c r="C813" s="8">
        <v>3</v>
      </c>
      <c r="D813" s="9" t="s">
        <v>29</v>
      </c>
      <c r="E813" s="9">
        <v>2</v>
      </c>
      <c r="F813">
        <f>COUNTA(G813:AJ813)</f>
        <v>0</v>
      </c>
      <c r="G813" s="10"/>
      <c r="H813" s="10"/>
      <c r="I813" s="10"/>
      <c r="J813" s="10"/>
      <c r="K813" s="10"/>
      <c r="L813" s="10"/>
      <c r="M813" s="10"/>
      <c r="N813" s="10"/>
      <c r="O813" s="10"/>
      <c r="P813" s="10"/>
      <c r="Q813" s="10"/>
      <c r="R813" s="24"/>
      <c r="S813" s="10"/>
    </row>
    <row r="814" spans="1:54" hidden="1" x14ac:dyDescent="0.2">
      <c r="A814" s="8" t="s">
        <v>128</v>
      </c>
      <c r="B814" s="8" t="s">
        <v>135</v>
      </c>
      <c r="C814" s="8">
        <v>3</v>
      </c>
      <c r="D814" s="9" t="s">
        <v>30</v>
      </c>
      <c r="E814" s="9">
        <v>3</v>
      </c>
      <c r="F814">
        <f>COUNTA(G814:AJ814)</f>
        <v>0</v>
      </c>
      <c r="G814" s="10"/>
      <c r="H814" s="10"/>
      <c r="I814" s="10"/>
      <c r="J814" s="10"/>
      <c r="K814" s="10"/>
      <c r="L814" s="10"/>
      <c r="M814" s="10"/>
      <c r="N814" s="10"/>
      <c r="O814" s="10"/>
      <c r="P814" s="10"/>
      <c r="Q814" s="10"/>
      <c r="R814" s="24"/>
      <c r="S814" s="10"/>
    </row>
    <row r="815" spans="1:54" hidden="1" x14ac:dyDescent="0.2">
      <c r="A815" s="8" t="s">
        <v>128</v>
      </c>
      <c r="B815" s="8" t="s">
        <v>135</v>
      </c>
      <c r="C815" s="8">
        <v>3</v>
      </c>
      <c r="D815" s="9" t="s">
        <v>31</v>
      </c>
      <c r="E815" s="9">
        <v>4</v>
      </c>
      <c r="F815">
        <f>COUNTA(G815:AJ815)</f>
        <v>0</v>
      </c>
      <c r="G815" s="10"/>
      <c r="H815" s="10"/>
      <c r="I815" s="10"/>
      <c r="J815" s="10"/>
      <c r="K815" s="10"/>
      <c r="L815" s="10"/>
      <c r="M815" s="10"/>
      <c r="N815" s="10"/>
      <c r="O815" s="10"/>
      <c r="P815" s="10"/>
      <c r="Q815" s="10"/>
      <c r="R815" s="24"/>
      <c r="S815" s="10"/>
      <c r="AL815" s="10"/>
      <c r="AN815" s="10"/>
      <c r="AO815" s="10"/>
      <c r="AP815" s="10"/>
      <c r="AQ815" s="10"/>
      <c r="AR815" s="10"/>
      <c r="AS815" s="10"/>
      <c r="AT815" s="10"/>
      <c r="AU815" s="10">
        <f ca="1">SUMIF(INDIRECT(INDIRECT(ADDRESS(ROW(),COLUMN()+3))&amp;":"&amp;INDIRECT(ADDRESS(ROW(),COLUMN()+5))),"1",INDIRECT(INDIRECT(ADDRESS(ROW(),COLUMN()+3))&amp;":"&amp;INDIRECT(ADDRESS(ROW(),COLUMN()+5))))</f>
        <v>0</v>
      </c>
      <c r="AV815" s="10">
        <f ca="1">SUMIF(INDIRECT(INDIRECT(ADDRESS(ROW(),COLUMN()+2))&amp;":"&amp;INDIRECT(ADDRESS(ROW(),COLUMN()+4))),2,INDIRECT(INDIRECT(ADDRESS(ROW(),COLUMN()+2))&amp;":"&amp;INDIRECT(ADDRESS(ROW(),COLUMN()+4))))/2</f>
        <v>0</v>
      </c>
      <c r="AW815" s="10">
        <f ca="1">IF(INDIRECT(ADDRESS(ROW(),COLUMN()-2))=0,1, (INDIRECT(ADDRESS(ROW(),COLUMN()-2))-INDIRECT(ADDRESS(ROW()+1,COLUMN()+2)))/INDIRECT(ADDRESS(ROW(),COLUMN()-2)))</f>
        <v>1</v>
      </c>
      <c r="AX815" s="10" t="str">
        <f ca="1">ADDRESS(ROW()+1-INDIRECT(ADDRESS(ROW()+1,COLUMN()-4)),3)</f>
        <v>$C$812</v>
      </c>
      <c r="AY815" s="10"/>
      <c r="AZ815" s="10" t="str">
        <f>ADDRESS(ROW(),3)</f>
        <v>$C$815</v>
      </c>
      <c r="BA815" s="10">
        <f ca="1">IF( INDIRECT(ADDRESS(ROW(),COLUMN()-5))=0,1, (INDIRECT(ADDRESS(ROW(),COLUMN()-5))-INDIRECT(ADDRESS(ROW()+1,COLUMN()+1)))/INDIRECT(ADDRESS(ROW(),COLUMN()-5)))</f>
        <v>1</v>
      </c>
      <c r="BB815" s="10"/>
    </row>
    <row r="816" spans="1:54" x14ac:dyDescent="0.2">
      <c r="A816" s="8"/>
      <c r="B816" s="8"/>
      <c r="C816" s="8"/>
      <c r="D816" s="8"/>
      <c r="E816" s="8"/>
      <c r="G816" s="10"/>
      <c r="H816" s="10"/>
      <c r="I816" s="10"/>
      <c r="J816" s="10"/>
      <c r="K816" s="10"/>
      <c r="L816" s="10"/>
      <c r="M816" s="10"/>
      <c r="N816" s="10"/>
      <c r="O816" s="10"/>
      <c r="P816" s="10"/>
      <c r="Q816" s="10"/>
      <c r="R816" s="24"/>
      <c r="S816" s="10"/>
      <c r="AL816" s="10">
        <f ca="1">1-INDIRECT(ADDRESS(ROW()-1,COLUMN()+11))</f>
        <v>0</v>
      </c>
      <c r="AM816" s="10">
        <f ca="1">1-INDIRECT(ADDRESS(ROW()-1,COLUMN()+14))</f>
        <v>0</v>
      </c>
      <c r="AN816" s="10">
        <f ca="1">INDIRECT(ADDRESS(ROW()-1,COLUMN()+9))</f>
        <v>1</v>
      </c>
      <c r="AO816" s="10">
        <f ca="1">INDIRECT(ADDRESS(ROW()-1,COLUMN()+12))</f>
        <v>1</v>
      </c>
      <c r="AP816" s="10">
        <f ca="1">(1-INDIRECT(ADDRESS(ROW(),COLUMN()-2)))*INDIRECT(ADDRESS(ROW(),COLUMN()+2))</f>
        <v>0</v>
      </c>
      <c r="AQ816" s="10">
        <f ca="1">(1-INDIRECT(ADDRESS(ROW(),COLUMN()-2)))*INDIRECT(ADDRESS(ROW(),COLUMN()+2))</f>
        <v>0</v>
      </c>
      <c r="AR816" s="10">
        <f ca="1">INDIRECT(ADDRESS(INDIRECT(ADDRESS(ROW(),COLUMN()+3))-INDIRECT(ADDRESS(ROW(),COLUMN()+2)),3))</f>
        <v>0</v>
      </c>
      <c r="AS816" s="10">
        <f ca="1">INDIRECT(ADDRESS(INDIRECT(ADDRESS(ROW(),COLUMN()+2))-INDIRECT(ADDRESS(ROW(),COLUMN()+1)),4))</f>
        <v>0</v>
      </c>
      <c r="AT816" s="10">
        <f ca="1">INDIRECT(ADDRESS(ROW()-1,5))</f>
        <v>4</v>
      </c>
      <c r="AU816" s="10">
        <f>ROW()-1</f>
        <v>815</v>
      </c>
      <c r="AV816" s="10">
        <f ca="1">ROW()-INDIRECT(ADDRESS(ROW(),COLUMN()-2))</f>
        <v>812</v>
      </c>
      <c r="AW816" s="10" t="str">
        <f>ADDRESS(ROW()-1,COLUMN()-11)</f>
        <v>$AL$815</v>
      </c>
      <c r="AX816" s="10" t="str">
        <f ca="1">ADDRESS(ROW() -INDIRECT(ADDRESS(ROW(),COLUMN()-4)),COLUMN()-12)</f>
        <v>$AL$812</v>
      </c>
      <c r="AY816" s="10">
        <f ca="1">SUMIF(INDIRECT(INDIRECT(ADDRESS(ROW(),COLUMN()-1))&amp;":"&amp;INDIRECT(ADDRESS(ROW(),COLUMN()-2))),1,INDIRECT(INDIRECT(ADDRESS(ROW(),COLUMN()-1))&amp;":"&amp;INDIRECT(ADDRESS(ROW(),COLUMN()-2))))</f>
        <v>0</v>
      </c>
      <c r="AZ816" s="10" t="str">
        <f>ADDRESS(ROW()-1,COLUMN()-13)</f>
        <v>$AM$815</v>
      </c>
      <c r="BA816" s="10" t="str">
        <f ca="1">ADDRESS(ROW() -INDIRECT(ADDRESS(ROW(),COLUMN()-7)),COLUMN()-14)</f>
        <v>$AM$812</v>
      </c>
      <c r="BB816" s="10">
        <f ca="1">SUM(INDIRECT(INDIRECT(ADDRESS(ROW(),COLUMN()-1))&amp;":"&amp;INDIRECT(ADDRESS(ROW(),COLUMN()-2))))</f>
        <v>0</v>
      </c>
    </row>
    <row r="817" spans="1:55" x14ac:dyDescent="0.2">
      <c r="A817" s="8" t="s">
        <v>128</v>
      </c>
      <c r="B817" s="8" t="s">
        <v>136</v>
      </c>
      <c r="C817" s="8">
        <v>0</v>
      </c>
      <c r="D817" s="8">
        <v>0</v>
      </c>
      <c r="E817" s="8"/>
      <c r="G817" s="10"/>
      <c r="H817" s="10"/>
      <c r="I817" s="10"/>
      <c r="J817" s="10"/>
      <c r="K817" s="10"/>
      <c r="L817" s="10"/>
      <c r="M817" s="10"/>
      <c r="N817" s="10"/>
      <c r="O817" s="10"/>
      <c r="P817" s="10"/>
      <c r="Q817" s="10"/>
      <c r="R817" s="24"/>
      <c r="S817" s="10"/>
    </row>
    <row r="818" spans="1:55" hidden="1" x14ac:dyDescent="0.2">
      <c r="A818" s="8" t="s">
        <v>128</v>
      </c>
      <c r="B818" s="8" t="s">
        <v>136</v>
      </c>
      <c r="C818" s="8">
        <v>3</v>
      </c>
      <c r="D818" s="9" t="s">
        <v>29</v>
      </c>
      <c r="E818" s="9">
        <v>1</v>
      </c>
      <c r="F818">
        <f t="shared" ref="F818:F824" si="113">COUNTA(G818:AJ818)</f>
        <v>0</v>
      </c>
      <c r="G818" s="10"/>
      <c r="H818" s="10"/>
      <c r="I818" s="10"/>
      <c r="J818" s="10"/>
      <c r="K818" s="10"/>
      <c r="L818" s="10"/>
      <c r="M818" s="10"/>
      <c r="N818" s="10"/>
      <c r="O818" s="10"/>
      <c r="P818" s="10"/>
      <c r="Q818" s="10"/>
      <c r="R818" s="24"/>
      <c r="S818" s="10"/>
    </row>
    <row r="819" spans="1:55" hidden="1" x14ac:dyDescent="0.2">
      <c r="A819" s="8" t="s">
        <v>128</v>
      </c>
      <c r="B819" s="8" t="s">
        <v>136</v>
      </c>
      <c r="C819" s="8">
        <v>3</v>
      </c>
      <c r="D819" s="9" t="s">
        <v>31</v>
      </c>
      <c r="E819" s="9">
        <v>2</v>
      </c>
      <c r="F819">
        <f t="shared" si="113"/>
        <v>0</v>
      </c>
      <c r="G819" s="10"/>
      <c r="H819" s="10"/>
      <c r="I819" s="10"/>
      <c r="J819" s="10"/>
      <c r="K819" s="10"/>
      <c r="L819" s="10"/>
      <c r="M819" s="10"/>
      <c r="N819" s="10"/>
      <c r="O819" s="10"/>
      <c r="P819" s="10"/>
      <c r="Q819" s="10"/>
      <c r="R819" s="24"/>
      <c r="S819" s="10"/>
    </row>
    <row r="820" spans="1:55" hidden="1" x14ac:dyDescent="0.2">
      <c r="A820" s="8" t="s">
        <v>128</v>
      </c>
      <c r="B820" s="8" t="s">
        <v>136</v>
      </c>
      <c r="C820" s="8">
        <v>3</v>
      </c>
      <c r="D820" s="9" t="s">
        <v>29</v>
      </c>
      <c r="E820" s="9">
        <v>3</v>
      </c>
      <c r="F820">
        <f t="shared" si="113"/>
        <v>0</v>
      </c>
      <c r="G820" s="10"/>
      <c r="H820" s="10"/>
      <c r="I820" s="10"/>
      <c r="J820" s="10"/>
      <c r="K820" s="10"/>
      <c r="L820" s="10"/>
      <c r="M820" s="10"/>
      <c r="N820" s="10"/>
      <c r="O820" s="10"/>
      <c r="P820" s="10"/>
      <c r="Q820" s="10"/>
      <c r="R820" s="24"/>
      <c r="S820" s="10"/>
    </row>
    <row r="821" spans="1:55" hidden="1" x14ac:dyDescent="0.2">
      <c r="A821" s="8" t="s">
        <v>128</v>
      </c>
      <c r="B821" s="8" t="s">
        <v>136</v>
      </c>
      <c r="C821" s="8">
        <v>3</v>
      </c>
      <c r="D821" s="9" t="s">
        <v>31</v>
      </c>
      <c r="E821" s="9">
        <v>4</v>
      </c>
      <c r="F821">
        <f t="shared" si="113"/>
        <v>0</v>
      </c>
      <c r="G821" s="10"/>
      <c r="H821" s="10"/>
      <c r="I821" s="10"/>
      <c r="J821" s="10"/>
      <c r="K821" s="10"/>
      <c r="L821" s="10"/>
      <c r="M821" s="10"/>
      <c r="N821" s="10"/>
      <c r="O821" s="10"/>
      <c r="P821" s="10"/>
      <c r="Q821" s="10"/>
      <c r="R821" s="24"/>
      <c r="S821" s="10"/>
    </row>
    <row r="822" spans="1:55" hidden="1" x14ac:dyDescent="0.2">
      <c r="A822" s="8" t="s">
        <v>128</v>
      </c>
      <c r="B822" s="8" t="s">
        <v>136</v>
      </c>
      <c r="C822" s="8">
        <v>3</v>
      </c>
      <c r="D822" s="9" t="s">
        <v>31</v>
      </c>
      <c r="E822" s="9">
        <v>5</v>
      </c>
      <c r="F822">
        <f t="shared" si="113"/>
        <v>1</v>
      </c>
      <c r="G822" s="10"/>
      <c r="H822" s="10"/>
      <c r="I822" s="10"/>
      <c r="J822" s="10" t="s">
        <v>1376</v>
      </c>
      <c r="K822" s="10"/>
      <c r="L822" s="10"/>
      <c r="M822" s="10"/>
      <c r="N822" s="10"/>
      <c r="O822" s="10"/>
      <c r="P822" s="10"/>
      <c r="Q822" s="10"/>
      <c r="R822" s="24"/>
      <c r="S822" s="10"/>
    </row>
    <row r="823" spans="1:55" hidden="1" x14ac:dyDescent="0.2">
      <c r="A823" s="8" t="s">
        <v>128</v>
      </c>
      <c r="B823" s="8" t="s">
        <v>136</v>
      </c>
      <c r="C823" s="8">
        <v>3</v>
      </c>
      <c r="D823" s="9" t="s">
        <v>29</v>
      </c>
      <c r="E823" s="9">
        <v>6</v>
      </c>
      <c r="F823">
        <f t="shared" si="113"/>
        <v>0</v>
      </c>
      <c r="G823" s="10"/>
      <c r="H823" s="10"/>
      <c r="I823" s="10"/>
      <c r="J823" s="10"/>
      <c r="K823" s="10"/>
      <c r="L823" s="10"/>
      <c r="M823" s="10"/>
      <c r="N823" s="10"/>
      <c r="O823" s="10"/>
      <c r="P823" s="10"/>
      <c r="Q823" s="10"/>
      <c r="R823" s="24"/>
      <c r="S823" s="10"/>
    </row>
    <row r="824" spans="1:55" hidden="1" x14ac:dyDescent="0.2">
      <c r="A824" s="8" t="s">
        <v>128</v>
      </c>
      <c r="B824" s="8" t="s">
        <v>136</v>
      </c>
      <c r="C824" s="8">
        <v>3</v>
      </c>
      <c r="D824" s="9" t="s">
        <v>31</v>
      </c>
      <c r="E824" s="9">
        <v>7</v>
      </c>
      <c r="F824">
        <f t="shared" si="113"/>
        <v>0</v>
      </c>
      <c r="G824" s="10"/>
      <c r="H824" s="10"/>
      <c r="I824" s="10"/>
      <c r="J824" s="10"/>
      <c r="K824" s="10"/>
      <c r="L824" s="10"/>
      <c r="M824" s="10"/>
      <c r="N824" s="10"/>
      <c r="O824" s="10"/>
      <c r="P824" s="10"/>
      <c r="Q824" s="10"/>
      <c r="R824" s="24"/>
      <c r="S824" s="10"/>
      <c r="AL824" s="10"/>
      <c r="AN824" s="10"/>
      <c r="AO824" s="10"/>
      <c r="AP824" s="10"/>
      <c r="AQ824" s="10"/>
      <c r="AR824" s="10"/>
      <c r="AS824" s="10"/>
      <c r="AT824" s="10"/>
      <c r="AU824" s="10">
        <f ca="1">SUMIF(INDIRECT(INDIRECT(ADDRESS(ROW(),COLUMN()+3))&amp;":"&amp;INDIRECT(ADDRESS(ROW(),COLUMN()+5))),"1",INDIRECT(INDIRECT(ADDRESS(ROW(),COLUMN()+3))&amp;":"&amp;INDIRECT(ADDRESS(ROW(),COLUMN()+5))))</f>
        <v>0</v>
      </c>
      <c r="AV824" s="10">
        <f ca="1">SUMIF(INDIRECT(INDIRECT(ADDRESS(ROW(),COLUMN()+2))&amp;":"&amp;INDIRECT(ADDRESS(ROW(),COLUMN()+4))),2,INDIRECT(INDIRECT(ADDRESS(ROW(),COLUMN()+2))&amp;":"&amp;INDIRECT(ADDRESS(ROW(),COLUMN()+4))))/2</f>
        <v>0</v>
      </c>
      <c r="AW824" s="10">
        <f ca="1">IF(INDIRECT(ADDRESS(ROW(),COLUMN()-2))=0,1, (INDIRECT(ADDRESS(ROW(),COLUMN()-2))-INDIRECT(ADDRESS(ROW()+1,COLUMN()+2)))/INDIRECT(ADDRESS(ROW(),COLUMN()-2)))</f>
        <v>1</v>
      </c>
      <c r="AX824" s="10" t="str">
        <f ca="1">ADDRESS(ROW()+1-INDIRECT(ADDRESS(ROW()+1,COLUMN()-4)),3)</f>
        <v>$C$818</v>
      </c>
      <c r="AY824" s="10"/>
      <c r="AZ824" s="10" t="str">
        <f>ADDRESS(ROW(),3)</f>
        <v>$C$824</v>
      </c>
      <c r="BA824" s="10">
        <f ca="1">IF( INDIRECT(ADDRESS(ROW(),COLUMN()-5))=0,1, (INDIRECT(ADDRESS(ROW(),COLUMN()-5))-INDIRECT(ADDRESS(ROW()+1,COLUMN()+1)))/INDIRECT(ADDRESS(ROW(),COLUMN()-5)))</f>
        <v>1</v>
      </c>
      <c r="BB824" s="10"/>
    </row>
    <row r="825" spans="1:55" x14ac:dyDescent="0.2">
      <c r="A825" s="8"/>
      <c r="B825" s="8"/>
      <c r="C825" s="8"/>
      <c r="D825" s="8"/>
      <c r="E825" s="8"/>
      <c r="G825" s="10"/>
      <c r="H825" s="10"/>
      <c r="I825" s="10"/>
      <c r="J825" s="10"/>
      <c r="K825" s="10"/>
      <c r="L825" s="10"/>
      <c r="M825" s="10"/>
      <c r="N825" s="10"/>
      <c r="O825" s="10"/>
      <c r="P825" s="10"/>
      <c r="Q825" s="10"/>
      <c r="R825" s="24"/>
      <c r="S825" s="10"/>
      <c r="AL825" s="10">
        <f ca="1">1-INDIRECT(ADDRESS(ROW()-1,COLUMN()+11))</f>
        <v>0</v>
      </c>
      <c r="AM825" s="10">
        <f ca="1">1-INDIRECT(ADDRESS(ROW()-1,COLUMN()+14))</f>
        <v>0</v>
      </c>
      <c r="AN825" s="10">
        <f ca="1">INDIRECT(ADDRESS(ROW()-1,COLUMN()+9))</f>
        <v>1</v>
      </c>
      <c r="AO825" s="10">
        <f ca="1">INDIRECT(ADDRESS(ROW()-1,COLUMN()+12))</f>
        <v>1</v>
      </c>
      <c r="AP825" s="10">
        <f ca="1">(1-INDIRECT(ADDRESS(ROW(),COLUMN()-2)))*INDIRECT(ADDRESS(ROW(),COLUMN()+2))</f>
        <v>0</v>
      </c>
      <c r="AQ825" s="10">
        <f ca="1">(1-INDIRECT(ADDRESS(ROW(),COLUMN()-2)))*INDIRECT(ADDRESS(ROW(),COLUMN()+2))</f>
        <v>0</v>
      </c>
      <c r="AR825" s="10">
        <f ca="1">INDIRECT(ADDRESS(INDIRECT(ADDRESS(ROW(),COLUMN()+3))-INDIRECT(ADDRESS(ROW(),COLUMN()+2)),3))</f>
        <v>0</v>
      </c>
      <c r="AS825" s="10">
        <f ca="1">INDIRECT(ADDRESS(INDIRECT(ADDRESS(ROW(),COLUMN()+2))-INDIRECT(ADDRESS(ROW(),COLUMN()+1)),4))</f>
        <v>0</v>
      </c>
      <c r="AT825" s="10">
        <f ca="1">INDIRECT(ADDRESS(ROW()-1,5))</f>
        <v>7</v>
      </c>
      <c r="AU825" s="10">
        <f>ROW()-1</f>
        <v>824</v>
      </c>
      <c r="AV825" s="10">
        <f ca="1">ROW()-INDIRECT(ADDRESS(ROW(),COLUMN()-2))</f>
        <v>818</v>
      </c>
      <c r="AW825" s="10" t="str">
        <f>ADDRESS(ROW()-1,COLUMN()-11)</f>
        <v>$AL$824</v>
      </c>
      <c r="AX825" s="10" t="str">
        <f ca="1">ADDRESS(ROW() -INDIRECT(ADDRESS(ROW(),COLUMN()-4)),COLUMN()-12)</f>
        <v>$AL$818</v>
      </c>
      <c r="AY825" s="10">
        <f ca="1">SUMIF(INDIRECT(INDIRECT(ADDRESS(ROW(),COLUMN()-1))&amp;":"&amp;INDIRECT(ADDRESS(ROW(),COLUMN()-2))),1,INDIRECT(INDIRECT(ADDRESS(ROW(),COLUMN()-1))&amp;":"&amp;INDIRECT(ADDRESS(ROW(),COLUMN()-2))))</f>
        <v>0</v>
      </c>
      <c r="AZ825" s="10" t="str">
        <f>ADDRESS(ROW()-1,COLUMN()-13)</f>
        <v>$AM$824</v>
      </c>
      <c r="BA825" s="10" t="str">
        <f ca="1">ADDRESS(ROW() -INDIRECT(ADDRESS(ROW(),COLUMN()-7)),COLUMN()-14)</f>
        <v>$AM$818</v>
      </c>
      <c r="BB825" s="10">
        <f ca="1">SUM(INDIRECT(INDIRECT(ADDRESS(ROW(),COLUMN()-1))&amp;":"&amp;INDIRECT(ADDRESS(ROW(),COLUMN()-2))))</f>
        <v>0</v>
      </c>
    </row>
    <row r="826" spans="1:55" x14ac:dyDescent="0.2">
      <c r="A826" s="8" t="s">
        <v>128</v>
      </c>
      <c r="B826" s="8" t="s">
        <v>137</v>
      </c>
      <c r="C826" s="8">
        <v>0</v>
      </c>
      <c r="D826" s="8">
        <v>0</v>
      </c>
      <c r="E826" s="8"/>
      <c r="G826" s="10"/>
      <c r="H826" s="10"/>
      <c r="I826" s="10"/>
      <c r="J826" s="10"/>
      <c r="K826" s="10"/>
      <c r="L826" s="10"/>
      <c r="M826" s="10"/>
      <c r="N826" s="10"/>
      <c r="O826" s="10"/>
      <c r="P826" s="10"/>
      <c r="Q826" s="10"/>
      <c r="R826" s="24"/>
      <c r="S826" s="10"/>
    </row>
    <row r="827" spans="1:55" hidden="1" x14ac:dyDescent="0.2">
      <c r="A827" s="8" t="s">
        <v>128</v>
      </c>
      <c r="B827" s="8" t="s">
        <v>137</v>
      </c>
      <c r="C827" s="8">
        <v>3</v>
      </c>
      <c r="D827" s="9" t="s">
        <v>29</v>
      </c>
      <c r="E827" s="9">
        <v>1</v>
      </c>
      <c r="F827">
        <f>COUNTA(G827:AJ827)</f>
        <v>1</v>
      </c>
      <c r="G827" s="10"/>
      <c r="H827" s="10"/>
      <c r="I827" s="10"/>
      <c r="J827" s="10" t="s">
        <v>1376</v>
      </c>
      <c r="K827" s="10"/>
      <c r="L827" s="10"/>
      <c r="M827" s="10"/>
      <c r="N827" s="10"/>
      <c r="O827" s="10"/>
      <c r="P827" s="10"/>
      <c r="Q827" s="10"/>
      <c r="R827" s="24"/>
      <c r="S827" s="10"/>
    </row>
    <row r="828" spans="1:55" hidden="1" x14ac:dyDescent="0.2">
      <c r="A828" s="8" t="s">
        <v>128</v>
      </c>
      <c r="B828" s="8" t="s">
        <v>137</v>
      </c>
      <c r="C828" s="8">
        <v>3</v>
      </c>
      <c r="D828" s="9" t="s">
        <v>31</v>
      </c>
      <c r="E828" s="9">
        <v>2</v>
      </c>
      <c r="F828">
        <f>COUNTA(G828:AJ828)</f>
        <v>1</v>
      </c>
      <c r="G828" s="10"/>
      <c r="H828" s="10"/>
      <c r="I828" s="10"/>
      <c r="J828" s="10" t="s">
        <v>1376</v>
      </c>
      <c r="K828" s="10"/>
      <c r="L828" s="10"/>
      <c r="M828" s="10"/>
      <c r="N828" s="10"/>
      <c r="O828" s="10"/>
      <c r="P828" s="10"/>
      <c r="Q828" s="10"/>
      <c r="R828" s="24"/>
      <c r="S828" s="10"/>
    </row>
    <row r="829" spans="1:55" hidden="1" x14ac:dyDescent="0.2">
      <c r="A829" s="8" t="s">
        <v>128</v>
      </c>
      <c r="B829" s="8" t="s">
        <v>137</v>
      </c>
      <c r="C829" s="8">
        <v>3</v>
      </c>
      <c r="D829" s="9" t="s">
        <v>29</v>
      </c>
      <c r="E829" s="9">
        <v>3</v>
      </c>
      <c r="F829">
        <f>COUNTA(G829:AJ829)</f>
        <v>0</v>
      </c>
      <c r="G829" s="10"/>
      <c r="H829" s="10"/>
      <c r="I829" s="10"/>
      <c r="J829" s="10"/>
      <c r="K829" s="10"/>
      <c r="L829" s="10"/>
      <c r="M829" s="10"/>
      <c r="N829" s="10"/>
      <c r="O829" s="10"/>
      <c r="P829" s="10"/>
      <c r="Q829" s="10"/>
      <c r="R829" s="24"/>
      <c r="S829" s="10"/>
    </row>
    <row r="830" spans="1:55" hidden="1" x14ac:dyDescent="0.2">
      <c r="A830" s="8" t="s">
        <v>128</v>
      </c>
      <c r="B830" s="8" t="s">
        <v>137</v>
      </c>
      <c r="C830" s="8">
        <v>3</v>
      </c>
      <c r="D830" s="9" t="s">
        <v>29</v>
      </c>
      <c r="E830" s="9">
        <v>4</v>
      </c>
      <c r="F830">
        <f>COUNTA(G830:AJ830)</f>
        <v>0</v>
      </c>
      <c r="G830" s="10"/>
      <c r="H830" s="10"/>
      <c r="I830" s="10"/>
      <c r="J830" s="10"/>
      <c r="K830" s="10"/>
      <c r="L830" s="10"/>
      <c r="M830" s="10"/>
      <c r="N830" s="10"/>
      <c r="O830" s="10"/>
      <c r="P830" s="10"/>
      <c r="Q830" s="10"/>
      <c r="R830" s="24"/>
      <c r="S830" s="10"/>
      <c r="AL830" s="10"/>
      <c r="AM830" s="10"/>
      <c r="AN830" s="30"/>
      <c r="AO830" s="10"/>
      <c r="AP830" s="10"/>
      <c r="AQ830" s="10"/>
      <c r="AR830" s="10"/>
      <c r="AS830" s="10"/>
      <c r="AT830" s="10"/>
      <c r="AU830" s="10"/>
      <c r="AV830" s="10">
        <f ca="1">SUMIF(INDIRECT(INDIRECT(ADDRESS(ROW(),COLUMN()+3))&amp;":"&amp;INDIRECT(ADDRESS(ROW(),COLUMN()+5))),"1",INDIRECT(INDIRECT(ADDRESS(ROW(),COLUMN()+3))&amp;":"&amp;INDIRECT(ADDRESS(ROW(),COLUMN()+5))))</f>
        <v>0</v>
      </c>
      <c r="AW830" s="10">
        <f ca="1">SUMIF(INDIRECT(INDIRECT(ADDRESS(ROW(),COLUMN()+2))&amp;":"&amp;INDIRECT(ADDRESS(ROW(),COLUMN()+4))),2,INDIRECT(INDIRECT(ADDRESS(ROW(),COLUMN()+2))&amp;":"&amp;INDIRECT(ADDRESS(ROW(),COLUMN()+4))))/2</f>
        <v>0</v>
      </c>
      <c r="AX830" s="10">
        <f ca="1">IF(INDIRECT(ADDRESS(ROW(),COLUMN()-2))=0,1, (INDIRECT(ADDRESS(ROW(),COLUMN()-2))-INDIRECT(ADDRESS(ROW()+1,COLUMN()+2)))/INDIRECT(ADDRESS(ROW(),COLUMN()-2)))</f>
        <v>1</v>
      </c>
      <c r="AY830" s="10" t="str">
        <f ca="1">ADDRESS(ROW()+1-INDIRECT(ADDRESS(ROW()+1,COLUMN()-4)),3)</f>
        <v>$C$827</v>
      </c>
      <c r="AZ830" s="10"/>
      <c r="BA830" s="10" t="str">
        <f>ADDRESS(ROW(),3)</f>
        <v>$C$830</v>
      </c>
      <c r="BB830" s="10">
        <f ca="1">IF( INDIRECT(ADDRESS(ROW(),COLUMN()-5))=0,1, (INDIRECT(ADDRESS(ROW(),COLUMN()-5))-INDIRECT(ADDRESS(ROW()+1,COLUMN()+1)))/INDIRECT(ADDRESS(ROW(),COLUMN()-5)))</f>
        <v>1</v>
      </c>
      <c r="BC830" s="10"/>
    </row>
    <row r="831" spans="1:55" x14ac:dyDescent="0.2">
      <c r="A831" s="8"/>
      <c r="B831" s="8"/>
      <c r="C831" s="8"/>
      <c r="D831" s="8"/>
      <c r="E831" s="8"/>
      <c r="G831" s="10"/>
      <c r="H831" s="10"/>
      <c r="I831" s="10"/>
      <c r="J831" s="10"/>
      <c r="K831" s="10"/>
      <c r="L831" s="10"/>
      <c r="M831" s="10"/>
      <c r="N831" s="10"/>
      <c r="O831" s="10"/>
      <c r="P831" s="10"/>
      <c r="Q831" s="10"/>
      <c r="R831" s="24"/>
      <c r="S831" s="10"/>
      <c r="AL831" s="10">
        <f ca="1">1-INDIRECT(ADDRESS(ROW()-1,COLUMN()+11))</f>
        <v>1</v>
      </c>
      <c r="AM831" s="10">
        <f ca="1">1-INDIRECT(ADDRESS(ROW()-1,COLUMN()+11))</f>
        <v>0</v>
      </c>
      <c r="AN831" s="10">
        <f ca="1">1-INDIRECT(ADDRESS(ROW()-1,COLUMN()+14))</f>
        <v>0</v>
      </c>
      <c r="AO831" s="10">
        <f ca="1">INDIRECT(ADDRESS(ROW()-1,COLUMN()+9))</f>
        <v>1</v>
      </c>
      <c r="AP831" s="10">
        <f ca="1">INDIRECT(ADDRESS(ROW()-1,COLUMN()+12))</f>
        <v>1</v>
      </c>
      <c r="AQ831" s="10">
        <f ca="1">(1-INDIRECT(ADDRESS(ROW(),COLUMN()-2)))*INDIRECT(ADDRESS(ROW(),COLUMN()+2))</f>
        <v>0</v>
      </c>
      <c r="AR831" s="10">
        <f ca="1">(1-INDIRECT(ADDRESS(ROW(),COLUMN()-2)))*INDIRECT(ADDRESS(ROW(),COLUMN()+2))</f>
        <v>0</v>
      </c>
      <c r="AS831" s="10">
        <f ca="1">INDIRECT(ADDRESS(INDIRECT(ADDRESS(ROW(),COLUMN()+3))-INDIRECT(ADDRESS(ROW(),COLUMN()+2)),3))</f>
        <v>0</v>
      </c>
      <c r="AT831" s="10">
        <f ca="1">INDIRECT(ADDRESS(INDIRECT(ADDRESS(ROW(),COLUMN()+2))-INDIRECT(ADDRESS(ROW(),COLUMN()+1)),4))</f>
        <v>0</v>
      </c>
      <c r="AU831" s="10">
        <f ca="1">INDIRECT(ADDRESS(ROW()-1,5))</f>
        <v>4</v>
      </c>
      <c r="AV831" s="10">
        <f>ROW()-1</f>
        <v>830</v>
      </c>
      <c r="AW831" s="10">
        <f ca="1">ROW()-INDIRECT(ADDRESS(ROW(),COLUMN()-2))</f>
        <v>827</v>
      </c>
      <c r="AX831" s="10" t="str">
        <f>ADDRESS(ROW()-1,COLUMN()-11)</f>
        <v>$AM$830</v>
      </c>
      <c r="AY831" s="10" t="str">
        <f ca="1">ADDRESS(ROW() -INDIRECT(ADDRESS(ROW(),COLUMN()-4)),COLUMN()-12)</f>
        <v>$AM$827</v>
      </c>
      <c r="AZ831" s="10">
        <f ca="1">SUMIF(INDIRECT(INDIRECT(ADDRESS(ROW(),COLUMN()-1))&amp;":"&amp;INDIRECT(ADDRESS(ROW(),COLUMN()-2))),1,INDIRECT(INDIRECT(ADDRESS(ROW(),COLUMN()-1))&amp;":"&amp;INDIRECT(ADDRESS(ROW(),COLUMN()-2))))</f>
        <v>0</v>
      </c>
      <c r="BA831" s="10" t="str">
        <f>ADDRESS(ROW()-1,COLUMN()-13)</f>
        <v>$AN$830</v>
      </c>
      <c r="BB831" s="10" t="str">
        <f ca="1">ADDRESS(ROW() -INDIRECT(ADDRESS(ROW(),COLUMN()-7)),COLUMN()-14)</f>
        <v>$AN$827</v>
      </c>
      <c r="BC831" s="10">
        <f ca="1">SUM(INDIRECT(INDIRECT(ADDRESS(ROW(),COLUMN()-1))&amp;":"&amp;INDIRECT(ADDRESS(ROW(),COLUMN()-2))))</f>
        <v>0</v>
      </c>
    </row>
    <row r="832" spans="1:55" x14ac:dyDescent="0.2">
      <c r="A832" s="8" t="s">
        <v>128</v>
      </c>
      <c r="B832" s="8" t="s">
        <v>138</v>
      </c>
      <c r="C832" s="8">
        <v>0</v>
      </c>
      <c r="D832" s="8">
        <v>0</v>
      </c>
      <c r="E832" s="8"/>
      <c r="G832" s="10"/>
      <c r="H832" s="10"/>
      <c r="I832" s="10"/>
      <c r="J832" s="10"/>
      <c r="K832" s="10"/>
      <c r="L832" s="10"/>
      <c r="M832" s="10"/>
      <c r="N832" s="10"/>
      <c r="O832" s="10"/>
      <c r="P832" s="10"/>
      <c r="Q832" s="10"/>
      <c r="R832" s="24"/>
      <c r="S832" s="10"/>
    </row>
    <row r="833" spans="1:54" hidden="1" x14ac:dyDescent="0.2">
      <c r="A833" s="8" t="s">
        <v>128</v>
      </c>
      <c r="B833" s="8" t="s">
        <v>138</v>
      </c>
      <c r="C833" s="8">
        <v>3</v>
      </c>
      <c r="D833" s="9" t="s">
        <v>29</v>
      </c>
      <c r="E833" s="9">
        <v>1</v>
      </c>
      <c r="F833">
        <f>COUNTA(G833:AJ833)</f>
        <v>0</v>
      </c>
      <c r="G833" s="10"/>
      <c r="H833" s="10"/>
      <c r="I833" s="10"/>
      <c r="J833" s="10"/>
      <c r="K833" s="10"/>
      <c r="L833" s="10"/>
      <c r="M833" s="10"/>
      <c r="N833" s="10"/>
      <c r="O833" s="10"/>
      <c r="P833" s="10"/>
      <c r="Q833" s="10"/>
      <c r="R833" s="24"/>
      <c r="S833" s="10"/>
    </row>
    <row r="834" spans="1:54" hidden="1" x14ac:dyDescent="0.2">
      <c r="A834" s="8" t="s">
        <v>128</v>
      </c>
      <c r="B834" s="8" t="s">
        <v>138</v>
      </c>
      <c r="C834" s="8">
        <v>3</v>
      </c>
      <c r="D834" s="9" t="s">
        <v>29</v>
      </c>
      <c r="E834" s="9">
        <v>2</v>
      </c>
      <c r="F834">
        <f>COUNTA(G834:AJ834)</f>
        <v>0</v>
      </c>
      <c r="G834" s="10"/>
      <c r="H834" s="10"/>
      <c r="I834" s="10"/>
      <c r="J834" s="10"/>
      <c r="K834" s="10"/>
      <c r="L834" s="10"/>
      <c r="M834" s="10"/>
      <c r="N834" s="10"/>
      <c r="O834" s="10"/>
      <c r="P834" s="10"/>
      <c r="Q834" s="10"/>
      <c r="R834" s="24"/>
      <c r="S834" s="10"/>
    </row>
    <row r="835" spans="1:54" hidden="1" x14ac:dyDescent="0.2">
      <c r="A835" s="8" t="s">
        <v>128</v>
      </c>
      <c r="B835" s="8" t="s">
        <v>138</v>
      </c>
      <c r="C835" s="8">
        <v>3</v>
      </c>
      <c r="D835" s="9" t="s">
        <v>29</v>
      </c>
      <c r="E835" s="9">
        <v>3</v>
      </c>
      <c r="F835">
        <f>COUNTA(G835:AJ835)</f>
        <v>0</v>
      </c>
      <c r="G835" s="10"/>
      <c r="H835" s="10"/>
      <c r="I835" s="10"/>
      <c r="J835" s="10"/>
      <c r="K835" s="10"/>
      <c r="L835" s="10"/>
      <c r="M835" s="10"/>
      <c r="N835" s="10"/>
      <c r="O835" s="10"/>
      <c r="P835" s="10"/>
      <c r="Q835" s="10"/>
      <c r="R835" s="24"/>
      <c r="S835" s="10"/>
      <c r="AL835" s="10"/>
      <c r="AN835" s="10"/>
      <c r="AO835" s="10"/>
      <c r="AP835" s="10"/>
      <c r="AQ835" s="10"/>
      <c r="AR835" s="10"/>
      <c r="AS835" s="10"/>
      <c r="AT835" s="10"/>
      <c r="AU835" s="10">
        <f ca="1">SUMIF(INDIRECT(INDIRECT(ADDRESS(ROW(),COLUMN()+3))&amp;":"&amp;INDIRECT(ADDRESS(ROW(),COLUMN()+5))),"1",INDIRECT(INDIRECT(ADDRESS(ROW(),COLUMN()+3))&amp;":"&amp;INDIRECT(ADDRESS(ROW(),COLUMN()+5))))</f>
        <v>0</v>
      </c>
      <c r="AV835" s="10">
        <f ca="1">SUMIF(INDIRECT(INDIRECT(ADDRESS(ROW(),COLUMN()+2))&amp;":"&amp;INDIRECT(ADDRESS(ROW(),COLUMN()+4))),2,INDIRECT(INDIRECT(ADDRESS(ROW(),COLUMN()+2))&amp;":"&amp;INDIRECT(ADDRESS(ROW(),COLUMN()+4))))/2</f>
        <v>0</v>
      </c>
      <c r="AW835" s="10">
        <f ca="1">IF(INDIRECT(ADDRESS(ROW(),COLUMN()-2))=0,1, (INDIRECT(ADDRESS(ROW(),COLUMN()-2))-INDIRECT(ADDRESS(ROW()+1,COLUMN()+2)))/INDIRECT(ADDRESS(ROW(),COLUMN()-2)))</f>
        <v>1</v>
      </c>
      <c r="AX835" s="10" t="str">
        <f ca="1">ADDRESS(ROW()+1-INDIRECT(ADDRESS(ROW()+1,COLUMN()-4)),3)</f>
        <v>$C$833</v>
      </c>
      <c r="AY835" s="10"/>
      <c r="AZ835" s="10" t="str">
        <f>ADDRESS(ROW(),3)</f>
        <v>$C$835</v>
      </c>
      <c r="BA835" s="10">
        <f ca="1">IF( INDIRECT(ADDRESS(ROW(),COLUMN()-5))=0,1, (INDIRECT(ADDRESS(ROW(),COLUMN()-5))-INDIRECT(ADDRESS(ROW()+1,COLUMN()+1)))/INDIRECT(ADDRESS(ROW(),COLUMN()-5)))</f>
        <v>1</v>
      </c>
      <c r="BB835" s="10"/>
    </row>
    <row r="836" spans="1:54" x14ac:dyDescent="0.2">
      <c r="A836" s="8"/>
      <c r="B836" s="8"/>
      <c r="C836" s="8"/>
      <c r="D836" s="8"/>
      <c r="E836" s="8"/>
      <c r="G836" s="10"/>
      <c r="H836" s="10"/>
      <c r="I836" s="10"/>
      <c r="J836" s="10"/>
      <c r="K836" s="10"/>
      <c r="L836" s="10"/>
      <c r="M836" s="10"/>
      <c r="N836" s="10"/>
      <c r="O836" s="10"/>
      <c r="P836" s="10"/>
      <c r="Q836" s="10"/>
      <c r="R836" s="24"/>
      <c r="S836" s="10"/>
      <c r="AL836" s="10">
        <f ca="1">1-INDIRECT(ADDRESS(ROW()-1,COLUMN()+11))</f>
        <v>0</v>
      </c>
      <c r="AM836" s="10">
        <f ca="1">1-INDIRECT(ADDRESS(ROW()-1,COLUMN()+14))</f>
        <v>0</v>
      </c>
      <c r="AN836" s="10">
        <f ca="1">INDIRECT(ADDRESS(ROW()-1,COLUMN()+9))</f>
        <v>1</v>
      </c>
      <c r="AO836" s="10">
        <f ca="1">INDIRECT(ADDRESS(ROW()-1,COLUMN()+12))</f>
        <v>1</v>
      </c>
      <c r="AP836" s="10">
        <f ca="1">(1-INDIRECT(ADDRESS(ROW(),COLUMN()-2)))*INDIRECT(ADDRESS(ROW(),COLUMN()+2))</f>
        <v>0</v>
      </c>
      <c r="AQ836" s="10">
        <f ca="1">(1-INDIRECT(ADDRESS(ROW(),COLUMN()-2)))*INDIRECT(ADDRESS(ROW(),COLUMN()+2))</f>
        <v>0</v>
      </c>
      <c r="AR836" s="10">
        <f ca="1">INDIRECT(ADDRESS(INDIRECT(ADDRESS(ROW(),COLUMN()+3))-INDIRECT(ADDRESS(ROW(),COLUMN()+2)),3))</f>
        <v>0</v>
      </c>
      <c r="AS836" s="10">
        <f ca="1">INDIRECT(ADDRESS(INDIRECT(ADDRESS(ROW(),COLUMN()+2))-INDIRECT(ADDRESS(ROW(),COLUMN()+1)),4))</f>
        <v>0</v>
      </c>
      <c r="AT836" s="10">
        <f ca="1">INDIRECT(ADDRESS(ROW()-1,5))</f>
        <v>3</v>
      </c>
      <c r="AU836" s="10">
        <f>ROW()-1</f>
        <v>835</v>
      </c>
      <c r="AV836" s="10">
        <f ca="1">ROW()-INDIRECT(ADDRESS(ROW(),COLUMN()-2))</f>
        <v>833</v>
      </c>
      <c r="AW836" s="10" t="str">
        <f>ADDRESS(ROW()-1,COLUMN()-11)</f>
        <v>$AL$835</v>
      </c>
      <c r="AX836" s="10" t="str">
        <f ca="1">ADDRESS(ROW() -INDIRECT(ADDRESS(ROW(),COLUMN()-4)),COLUMN()-12)</f>
        <v>$AL$833</v>
      </c>
      <c r="AY836" s="10">
        <f ca="1">SUMIF(INDIRECT(INDIRECT(ADDRESS(ROW(),COLUMN()-1))&amp;":"&amp;INDIRECT(ADDRESS(ROW(),COLUMN()-2))),1,INDIRECT(INDIRECT(ADDRESS(ROW(),COLUMN()-1))&amp;":"&amp;INDIRECT(ADDRESS(ROW(),COLUMN()-2))))</f>
        <v>0</v>
      </c>
      <c r="AZ836" s="10" t="str">
        <f>ADDRESS(ROW()-1,COLUMN()-13)</f>
        <v>$AM$835</v>
      </c>
      <c r="BA836" s="10" t="str">
        <f ca="1">ADDRESS(ROW() -INDIRECT(ADDRESS(ROW(),COLUMN()-7)),COLUMN()-14)</f>
        <v>$AM$833</v>
      </c>
      <c r="BB836" s="10">
        <f ca="1">SUM(INDIRECT(INDIRECT(ADDRESS(ROW(),COLUMN()-1))&amp;":"&amp;INDIRECT(ADDRESS(ROW(),COLUMN()-2))))</f>
        <v>0</v>
      </c>
    </row>
    <row r="837" spans="1:54" x14ac:dyDescent="0.2">
      <c r="A837" s="8" t="s">
        <v>128</v>
      </c>
      <c r="B837" s="8" t="s">
        <v>139</v>
      </c>
      <c r="C837" s="8">
        <v>0</v>
      </c>
      <c r="D837" s="8">
        <v>0</v>
      </c>
      <c r="E837" s="8"/>
      <c r="G837" s="10"/>
      <c r="H837" s="10"/>
      <c r="I837" s="10"/>
      <c r="J837" s="10"/>
      <c r="K837" s="10"/>
      <c r="L837" s="10"/>
      <c r="M837" s="10"/>
      <c r="N837" s="10"/>
      <c r="O837" s="10"/>
      <c r="P837" s="10"/>
      <c r="Q837" s="10"/>
      <c r="R837" s="24"/>
      <c r="S837" s="10"/>
    </row>
    <row r="838" spans="1:54" hidden="1" x14ac:dyDescent="0.2">
      <c r="A838" s="8" t="s">
        <v>128</v>
      </c>
      <c r="B838" s="8" t="s">
        <v>139</v>
      </c>
      <c r="C838" s="8">
        <v>3</v>
      </c>
      <c r="D838" s="9" t="s">
        <v>29</v>
      </c>
      <c r="E838" s="9">
        <v>1</v>
      </c>
      <c r="F838">
        <f>COUNTA(G838:AJ838)</f>
        <v>0</v>
      </c>
      <c r="G838" s="10"/>
      <c r="H838" s="10"/>
      <c r="I838" s="10"/>
      <c r="J838" s="10"/>
      <c r="K838" s="10"/>
      <c r="L838" s="10"/>
      <c r="M838" s="10"/>
      <c r="N838" s="10"/>
      <c r="O838" s="10"/>
      <c r="P838" s="10"/>
      <c r="Q838" s="10"/>
      <c r="R838" s="24"/>
      <c r="S838" s="10"/>
    </row>
    <row r="839" spans="1:54" hidden="1" x14ac:dyDescent="0.2">
      <c r="A839" s="8" t="s">
        <v>128</v>
      </c>
      <c r="B839" s="8" t="s">
        <v>139</v>
      </c>
      <c r="C839" s="8">
        <v>3</v>
      </c>
      <c r="D839" s="9" t="s">
        <v>29</v>
      </c>
      <c r="E839" s="9">
        <v>2</v>
      </c>
      <c r="F839">
        <f>COUNTA(G839:AJ839)</f>
        <v>0</v>
      </c>
      <c r="G839" s="10"/>
      <c r="H839" s="10"/>
      <c r="I839" s="10"/>
      <c r="J839" s="10"/>
      <c r="K839" s="10"/>
      <c r="L839" s="10"/>
      <c r="M839" s="10"/>
      <c r="N839" s="10"/>
      <c r="O839" s="10"/>
      <c r="P839" s="10"/>
      <c r="Q839" s="10"/>
      <c r="R839" s="24"/>
      <c r="S839" s="10"/>
    </row>
    <row r="840" spans="1:54" hidden="1" x14ac:dyDescent="0.2">
      <c r="A840" s="8" t="s">
        <v>128</v>
      </c>
      <c r="B840" s="8" t="s">
        <v>139</v>
      </c>
      <c r="C840" s="8">
        <v>3</v>
      </c>
      <c r="D840" s="9" t="s">
        <v>29</v>
      </c>
      <c r="E840" s="9">
        <v>3</v>
      </c>
      <c r="F840">
        <f>COUNTA(G840:AJ840)</f>
        <v>0</v>
      </c>
      <c r="G840" s="10"/>
      <c r="H840" s="10"/>
      <c r="I840" s="10"/>
      <c r="J840" s="10"/>
      <c r="K840" s="10"/>
      <c r="L840" s="10"/>
      <c r="M840" s="10"/>
      <c r="N840" s="10"/>
      <c r="O840" s="10"/>
      <c r="P840" s="10"/>
      <c r="Q840" s="10"/>
      <c r="R840" s="24"/>
      <c r="S840" s="10"/>
      <c r="AL840" s="10"/>
      <c r="AN840" s="10"/>
      <c r="AO840" s="10"/>
      <c r="AP840" s="10"/>
      <c r="AQ840" s="10"/>
      <c r="AR840" s="10"/>
      <c r="AS840" s="10"/>
      <c r="AT840" s="10"/>
      <c r="AU840" s="10">
        <f ca="1">SUMIF(INDIRECT(INDIRECT(ADDRESS(ROW(),COLUMN()+3))&amp;":"&amp;INDIRECT(ADDRESS(ROW(),COLUMN()+5))),"1",INDIRECT(INDIRECT(ADDRESS(ROW(),COLUMN()+3))&amp;":"&amp;INDIRECT(ADDRESS(ROW(),COLUMN()+5))))</f>
        <v>0</v>
      </c>
      <c r="AV840" s="10">
        <f ca="1">SUMIF(INDIRECT(INDIRECT(ADDRESS(ROW(),COLUMN()+2))&amp;":"&amp;INDIRECT(ADDRESS(ROW(),COLUMN()+4))),2,INDIRECT(INDIRECT(ADDRESS(ROW(),COLUMN()+2))&amp;":"&amp;INDIRECT(ADDRESS(ROW(),COLUMN()+4))))/2</f>
        <v>0</v>
      </c>
      <c r="AW840" s="10">
        <f ca="1">IF(INDIRECT(ADDRESS(ROW(),COLUMN()-2))=0,1, (INDIRECT(ADDRESS(ROW(),COLUMN()-2))-INDIRECT(ADDRESS(ROW()+1,COLUMN()+2)))/INDIRECT(ADDRESS(ROW(),COLUMN()-2)))</f>
        <v>1</v>
      </c>
      <c r="AX840" s="10" t="str">
        <f ca="1">ADDRESS(ROW()+1-INDIRECT(ADDRESS(ROW()+1,COLUMN()-4)),3)</f>
        <v>$C$838</v>
      </c>
      <c r="AY840" s="10"/>
      <c r="AZ840" s="10" t="str">
        <f>ADDRESS(ROW(),3)</f>
        <v>$C$840</v>
      </c>
      <c r="BA840" s="10">
        <f ca="1">IF( INDIRECT(ADDRESS(ROW(),COLUMN()-5))=0,1, (INDIRECT(ADDRESS(ROW(),COLUMN()-5))-INDIRECT(ADDRESS(ROW()+1,COLUMN()+1)))/INDIRECT(ADDRESS(ROW(),COLUMN()-5)))</f>
        <v>1</v>
      </c>
      <c r="BB840" s="10"/>
    </row>
    <row r="841" spans="1:54" x14ac:dyDescent="0.2">
      <c r="A841" s="8"/>
      <c r="B841" s="8"/>
      <c r="C841" s="8"/>
      <c r="D841" s="8"/>
      <c r="E841" s="8"/>
      <c r="G841" s="10"/>
      <c r="H841" s="10"/>
      <c r="I841" s="10"/>
      <c r="J841" s="10"/>
      <c r="K841" s="10"/>
      <c r="L841" s="10"/>
      <c r="M841" s="10"/>
      <c r="N841" s="10"/>
      <c r="O841" s="10"/>
      <c r="P841" s="10"/>
      <c r="Q841" s="10"/>
      <c r="R841" s="24"/>
      <c r="S841" s="10"/>
      <c r="AL841" s="10">
        <f ca="1">1-INDIRECT(ADDRESS(ROW()-1,COLUMN()+11))</f>
        <v>0</v>
      </c>
      <c r="AM841" s="10">
        <f ca="1">1-INDIRECT(ADDRESS(ROW()-1,COLUMN()+14))</f>
        <v>0</v>
      </c>
      <c r="AN841" s="10">
        <f ca="1">INDIRECT(ADDRESS(ROW()-1,COLUMN()+9))</f>
        <v>1</v>
      </c>
      <c r="AO841" s="10">
        <f ca="1">INDIRECT(ADDRESS(ROW()-1,COLUMN()+12))</f>
        <v>1</v>
      </c>
      <c r="AP841" s="10">
        <f ca="1">(1-INDIRECT(ADDRESS(ROW(),COLUMN()-2)))*INDIRECT(ADDRESS(ROW(),COLUMN()+2))</f>
        <v>0</v>
      </c>
      <c r="AQ841" s="10">
        <f ca="1">(1-INDIRECT(ADDRESS(ROW(),COLUMN()-2)))*INDIRECT(ADDRESS(ROW(),COLUMN()+2))</f>
        <v>0</v>
      </c>
      <c r="AR841" s="10">
        <f ca="1">INDIRECT(ADDRESS(INDIRECT(ADDRESS(ROW(),COLUMN()+3))-INDIRECT(ADDRESS(ROW(),COLUMN()+2)),3))</f>
        <v>0</v>
      </c>
      <c r="AS841" s="10">
        <f ca="1">INDIRECT(ADDRESS(INDIRECT(ADDRESS(ROW(),COLUMN()+2))-INDIRECT(ADDRESS(ROW(),COLUMN()+1)),4))</f>
        <v>0</v>
      </c>
      <c r="AT841" s="10">
        <f ca="1">INDIRECT(ADDRESS(ROW()-1,5))</f>
        <v>3</v>
      </c>
      <c r="AU841" s="10">
        <f>ROW()-1</f>
        <v>840</v>
      </c>
      <c r="AV841" s="10">
        <f ca="1">ROW()-INDIRECT(ADDRESS(ROW(),COLUMN()-2))</f>
        <v>838</v>
      </c>
      <c r="AW841" s="10" t="str">
        <f>ADDRESS(ROW()-1,COLUMN()-11)</f>
        <v>$AL$840</v>
      </c>
      <c r="AX841" s="10" t="str">
        <f ca="1">ADDRESS(ROW() -INDIRECT(ADDRESS(ROW(),COLUMN()-4)),COLUMN()-12)</f>
        <v>$AL$838</v>
      </c>
      <c r="AY841" s="10">
        <f ca="1">SUMIF(INDIRECT(INDIRECT(ADDRESS(ROW(),COLUMN()-1))&amp;":"&amp;INDIRECT(ADDRESS(ROW(),COLUMN()-2))),1,INDIRECT(INDIRECT(ADDRESS(ROW(),COLUMN()-1))&amp;":"&amp;INDIRECT(ADDRESS(ROW(),COLUMN()-2))))</f>
        <v>0</v>
      </c>
      <c r="AZ841" s="10" t="str">
        <f>ADDRESS(ROW()-1,COLUMN()-13)</f>
        <v>$AM$840</v>
      </c>
      <c r="BA841" s="10" t="str">
        <f ca="1">ADDRESS(ROW() -INDIRECT(ADDRESS(ROW(),COLUMN()-7)),COLUMN()-14)</f>
        <v>$AM$838</v>
      </c>
      <c r="BB841" s="10">
        <f ca="1">SUM(INDIRECT(INDIRECT(ADDRESS(ROW(),COLUMN()-1))&amp;":"&amp;INDIRECT(ADDRESS(ROW(),COLUMN()-2))))</f>
        <v>0</v>
      </c>
    </row>
    <row r="842" spans="1:54" x14ac:dyDescent="0.2">
      <c r="A842" s="8" t="s">
        <v>128</v>
      </c>
      <c r="B842" s="8" t="s">
        <v>140</v>
      </c>
      <c r="C842" s="8">
        <v>0</v>
      </c>
      <c r="D842" s="8">
        <v>0</v>
      </c>
      <c r="E842" s="8"/>
      <c r="G842" s="10"/>
      <c r="H842" s="10"/>
      <c r="I842" s="10"/>
      <c r="J842" s="10"/>
      <c r="K842" s="10"/>
      <c r="L842" s="10"/>
      <c r="M842" s="10"/>
      <c r="N842" s="10"/>
      <c r="O842" s="10"/>
      <c r="P842" s="10"/>
      <c r="Q842" s="10"/>
      <c r="R842" s="24"/>
      <c r="S842" s="10"/>
    </row>
    <row r="843" spans="1:54" hidden="1" x14ac:dyDescent="0.2">
      <c r="A843" s="8" t="s">
        <v>128</v>
      </c>
      <c r="B843" s="8" t="s">
        <v>140</v>
      </c>
      <c r="C843" s="8">
        <v>3</v>
      </c>
      <c r="D843" s="9" t="s">
        <v>29</v>
      </c>
      <c r="E843" s="9">
        <v>1</v>
      </c>
      <c r="F843">
        <f>COUNTA(G843:AJ843)</f>
        <v>0</v>
      </c>
      <c r="G843" s="10"/>
      <c r="H843" s="10"/>
      <c r="I843" s="10"/>
      <c r="J843" s="10"/>
      <c r="K843" s="10"/>
      <c r="L843" s="10"/>
      <c r="M843" s="10"/>
      <c r="N843" s="10"/>
      <c r="O843" s="10"/>
      <c r="P843" s="10"/>
      <c r="Q843" s="10"/>
      <c r="R843" s="24"/>
      <c r="S843" s="10"/>
    </row>
    <row r="844" spans="1:54" hidden="1" x14ac:dyDescent="0.2">
      <c r="A844" s="8" t="s">
        <v>128</v>
      </c>
      <c r="B844" s="8" t="s">
        <v>140</v>
      </c>
      <c r="C844" s="8">
        <v>3</v>
      </c>
      <c r="D844" s="9" t="s">
        <v>29</v>
      </c>
      <c r="E844" s="9">
        <v>2</v>
      </c>
      <c r="F844">
        <f>COUNTA(G844:AJ844)</f>
        <v>0</v>
      </c>
      <c r="G844" s="10"/>
      <c r="H844" s="10"/>
      <c r="I844" s="10"/>
      <c r="J844" s="10"/>
      <c r="K844" s="10"/>
      <c r="L844" s="10"/>
      <c r="M844" s="10"/>
      <c r="N844" s="10"/>
      <c r="O844" s="10"/>
      <c r="P844" s="10"/>
      <c r="Q844" s="10"/>
      <c r="R844" s="24"/>
      <c r="S844" s="10"/>
      <c r="AL844" s="10"/>
      <c r="AN844" s="10"/>
      <c r="AO844" s="10"/>
      <c r="AP844" s="10"/>
      <c r="AQ844" s="10"/>
      <c r="AR844" s="10"/>
      <c r="AS844" s="10"/>
      <c r="AT844" s="10"/>
      <c r="AU844" s="10">
        <f ca="1">SUMIF(INDIRECT(INDIRECT(ADDRESS(ROW(),COLUMN()+3))&amp;":"&amp;INDIRECT(ADDRESS(ROW(),COLUMN()+5))),"1",INDIRECT(INDIRECT(ADDRESS(ROW(),COLUMN()+3))&amp;":"&amp;INDIRECT(ADDRESS(ROW(),COLUMN()+5))))</f>
        <v>0</v>
      </c>
      <c r="AV844" s="10">
        <f ca="1">SUMIF(INDIRECT(INDIRECT(ADDRESS(ROW(),COLUMN()+2))&amp;":"&amp;INDIRECT(ADDRESS(ROW(),COLUMN()+4))),2,INDIRECT(INDIRECT(ADDRESS(ROW(),COLUMN()+2))&amp;":"&amp;INDIRECT(ADDRESS(ROW(),COLUMN()+4))))/2</f>
        <v>0</v>
      </c>
      <c r="AW844" s="10">
        <f ca="1">IF(INDIRECT(ADDRESS(ROW(),COLUMN()-2))=0,1, (INDIRECT(ADDRESS(ROW(),COLUMN()-2))-INDIRECT(ADDRESS(ROW()+1,COLUMN()+2)))/INDIRECT(ADDRESS(ROW(),COLUMN()-2)))</f>
        <v>1</v>
      </c>
      <c r="AX844" s="10" t="str">
        <f ca="1">ADDRESS(ROW()+1-INDIRECT(ADDRESS(ROW()+1,COLUMN()-4)),3)</f>
        <v>$C$843</v>
      </c>
      <c r="AY844" s="10"/>
      <c r="AZ844" s="10" t="str">
        <f>ADDRESS(ROW(),3)</f>
        <v>$C$844</v>
      </c>
      <c r="BA844" s="10">
        <f ca="1">IF( INDIRECT(ADDRESS(ROW(),COLUMN()-5))=0,1, (INDIRECT(ADDRESS(ROW(),COLUMN()-5))-INDIRECT(ADDRESS(ROW()+1,COLUMN()+1)))/INDIRECT(ADDRESS(ROW(),COLUMN()-5)))</f>
        <v>1</v>
      </c>
      <c r="BB844" s="10"/>
    </row>
    <row r="845" spans="1:54" x14ac:dyDescent="0.2">
      <c r="A845" s="8"/>
      <c r="B845" s="8"/>
      <c r="C845" s="8"/>
      <c r="D845" s="8"/>
      <c r="E845" s="8"/>
      <c r="G845" s="10"/>
      <c r="H845" s="10"/>
      <c r="I845" s="10"/>
      <c r="J845" s="10"/>
      <c r="K845" s="10"/>
      <c r="L845" s="10"/>
      <c r="M845" s="10"/>
      <c r="N845" s="10"/>
      <c r="O845" s="10"/>
      <c r="P845" s="10"/>
      <c r="Q845" s="10"/>
      <c r="R845" s="24"/>
      <c r="S845" s="10"/>
      <c r="AL845" s="10">
        <f ca="1">1-INDIRECT(ADDRESS(ROW()-1,COLUMN()+11))</f>
        <v>0</v>
      </c>
      <c r="AM845" s="10">
        <f ca="1">1-INDIRECT(ADDRESS(ROW()-1,COLUMN()+14))</f>
        <v>0</v>
      </c>
      <c r="AN845" s="10">
        <f ca="1">INDIRECT(ADDRESS(ROW()-1,COLUMN()+9))</f>
        <v>1</v>
      </c>
      <c r="AO845" s="10">
        <f ca="1">INDIRECT(ADDRESS(ROW()-1,COLUMN()+12))</f>
        <v>1</v>
      </c>
      <c r="AP845" s="10">
        <f ca="1">(1-INDIRECT(ADDRESS(ROW(),COLUMN()-2)))*INDIRECT(ADDRESS(ROW(),COLUMN()+2))</f>
        <v>0</v>
      </c>
      <c r="AQ845" s="10">
        <f ca="1">(1-INDIRECT(ADDRESS(ROW(),COLUMN()-2)))*INDIRECT(ADDRESS(ROW(),COLUMN()+2))</f>
        <v>0</v>
      </c>
      <c r="AR845" s="10">
        <f ca="1">INDIRECT(ADDRESS(INDIRECT(ADDRESS(ROW(),COLUMN()+3))-INDIRECT(ADDRESS(ROW(),COLUMN()+2)),3))</f>
        <v>0</v>
      </c>
      <c r="AS845" s="10">
        <f ca="1">INDIRECT(ADDRESS(INDIRECT(ADDRESS(ROW(),COLUMN()+2))-INDIRECT(ADDRESS(ROW(),COLUMN()+1)),4))</f>
        <v>0</v>
      </c>
      <c r="AT845" s="10">
        <f ca="1">INDIRECT(ADDRESS(ROW()-1,5))</f>
        <v>2</v>
      </c>
      <c r="AU845" s="10">
        <f>ROW()-1</f>
        <v>844</v>
      </c>
      <c r="AV845" s="10">
        <f ca="1">ROW()-INDIRECT(ADDRESS(ROW(),COLUMN()-2))</f>
        <v>843</v>
      </c>
      <c r="AW845" s="10" t="str">
        <f>ADDRESS(ROW()-1,COLUMN()-11)</f>
        <v>$AL$844</v>
      </c>
      <c r="AX845" s="10" t="str">
        <f ca="1">ADDRESS(ROW() -INDIRECT(ADDRESS(ROW(),COLUMN()-4)),COLUMN()-12)</f>
        <v>$AL$843</v>
      </c>
      <c r="AY845" s="10">
        <f ca="1">SUMIF(INDIRECT(INDIRECT(ADDRESS(ROW(),COLUMN()-1))&amp;":"&amp;INDIRECT(ADDRESS(ROW(),COLUMN()-2))),1,INDIRECT(INDIRECT(ADDRESS(ROW(),COLUMN()-1))&amp;":"&amp;INDIRECT(ADDRESS(ROW(),COLUMN()-2))))</f>
        <v>0</v>
      </c>
      <c r="AZ845" s="10" t="str">
        <f>ADDRESS(ROW()-1,COLUMN()-13)</f>
        <v>$AM$844</v>
      </c>
      <c r="BA845" s="10" t="str">
        <f ca="1">ADDRESS(ROW() -INDIRECT(ADDRESS(ROW(),COLUMN()-7)),COLUMN()-14)</f>
        <v>$AM$843</v>
      </c>
      <c r="BB845" s="10">
        <f ca="1">SUM(INDIRECT(INDIRECT(ADDRESS(ROW(),COLUMN()-1))&amp;":"&amp;INDIRECT(ADDRESS(ROW(),COLUMN()-2))))</f>
        <v>0</v>
      </c>
    </row>
    <row r="846" spans="1:54" x14ac:dyDescent="0.2">
      <c r="A846" s="8" t="s">
        <v>141</v>
      </c>
      <c r="B846" s="8" t="s">
        <v>120</v>
      </c>
      <c r="C846" s="8">
        <v>0</v>
      </c>
      <c r="D846" s="8">
        <v>0</v>
      </c>
      <c r="E846" s="8"/>
      <c r="G846" s="10"/>
      <c r="H846" s="10"/>
      <c r="I846" s="10"/>
      <c r="J846" s="10"/>
      <c r="K846" s="10"/>
      <c r="L846" s="10"/>
      <c r="M846" s="10"/>
      <c r="N846" s="10"/>
      <c r="O846" s="10"/>
      <c r="P846" s="10"/>
      <c r="Q846" s="10"/>
      <c r="R846" s="24"/>
      <c r="S846" s="10"/>
      <c r="AW846" s="10">
        <f ca="1">SUM(AP767:AP845)</f>
        <v>1.8</v>
      </c>
      <c r="AX846" s="10">
        <f ca="1">SUM(AQ767:AQ845)</f>
        <v>1.3571428571428574</v>
      </c>
    </row>
    <row r="847" spans="1:54" hidden="1" x14ac:dyDescent="0.2">
      <c r="A847" s="8" t="s">
        <v>141</v>
      </c>
      <c r="B847" s="8" t="s">
        <v>120</v>
      </c>
      <c r="C847" s="8">
        <v>3</v>
      </c>
      <c r="D847" s="9" t="s">
        <v>29</v>
      </c>
      <c r="E847" s="9">
        <v>1</v>
      </c>
      <c r="F847">
        <f>COUNTA(G847:AJ847)</f>
        <v>0</v>
      </c>
      <c r="G847" s="10"/>
      <c r="H847" s="10"/>
      <c r="I847" s="10"/>
      <c r="J847" s="10"/>
      <c r="K847" s="10"/>
      <c r="L847" s="10"/>
      <c r="M847" s="10"/>
      <c r="N847" s="10"/>
      <c r="O847" s="10"/>
      <c r="P847" s="10"/>
      <c r="Q847" s="10"/>
      <c r="R847" s="24"/>
      <c r="S847" s="10"/>
    </row>
    <row r="848" spans="1:54" hidden="1" x14ac:dyDescent="0.2">
      <c r="A848" s="8" t="s">
        <v>141</v>
      </c>
      <c r="B848" s="8" t="s">
        <v>120</v>
      </c>
      <c r="C848" s="8">
        <v>3</v>
      </c>
      <c r="D848" s="9" t="s">
        <v>29</v>
      </c>
      <c r="E848" s="9">
        <v>2</v>
      </c>
      <c r="F848">
        <f>COUNTA(G848:AJ848)</f>
        <v>0</v>
      </c>
      <c r="G848" s="10"/>
      <c r="H848" s="10"/>
      <c r="I848" s="10"/>
      <c r="J848" s="10"/>
      <c r="K848" s="10"/>
      <c r="L848" s="10"/>
      <c r="M848" s="10"/>
      <c r="N848" s="10"/>
      <c r="O848" s="10"/>
      <c r="P848" s="10"/>
      <c r="Q848" s="10"/>
      <c r="R848" s="24"/>
      <c r="S848" s="10"/>
    </row>
    <row r="849" spans="1:54" hidden="1" x14ac:dyDescent="0.2">
      <c r="A849" s="8" t="s">
        <v>141</v>
      </c>
      <c r="B849" s="8" t="s">
        <v>120</v>
      </c>
      <c r="C849" s="8">
        <v>3</v>
      </c>
      <c r="D849" s="9" t="s">
        <v>31</v>
      </c>
      <c r="E849" s="9">
        <v>3</v>
      </c>
      <c r="F849">
        <f>COUNTA(G849:AJ849)</f>
        <v>0</v>
      </c>
      <c r="G849" s="10"/>
      <c r="H849" s="10"/>
      <c r="I849" s="10"/>
      <c r="J849" s="10"/>
      <c r="K849" s="10"/>
      <c r="L849" s="10"/>
      <c r="M849" s="10"/>
      <c r="N849" s="10"/>
      <c r="O849" s="10"/>
      <c r="P849" s="10"/>
      <c r="Q849" s="10"/>
      <c r="R849" s="24"/>
      <c r="S849" s="10"/>
    </row>
    <row r="850" spans="1:54" hidden="1" x14ac:dyDescent="0.2">
      <c r="A850" s="8" t="s">
        <v>141</v>
      </c>
      <c r="B850" s="8" t="s">
        <v>120</v>
      </c>
      <c r="C850" s="8">
        <v>3</v>
      </c>
      <c r="D850" s="9" t="s">
        <v>29</v>
      </c>
      <c r="E850" s="9">
        <v>4</v>
      </c>
      <c r="F850">
        <f>COUNTA(G850:AJ850)</f>
        <v>0</v>
      </c>
      <c r="G850" s="10"/>
      <c r="H850" s="10"/>
      <c r="I850" s="10"/>
      <c r="J850" s="10"/>
      <c r="K850" s="10"/>
      <c r="L850" s="10"/>
      <c r="M850" s="10"/>
      <c r="N850" s="10"/>
      <c r="O850" s="10"/>
      <c r="P850" s="10"/>
      <c r="Q850" s="10"/>
      <c r="R850" s="10"/>
      <c r="S850" s="10"/>
      <c r="AL850" s="10"/>
      <c r="AN850" s="10"/>
      <c r="AO850" s="10"/>
      <c r="AP850" s="10"/>
      <c r="AQ850" s="10"/>
      <c r="AR850" s="10"/>
      <c r="AS850" s="10"/>
      <c r="AT850" s="10"/>
      <c r="AU850" s="10">
        <f ca="1">SUMIF(INDIRECT(INDIRECT(ADDRESS(ROW(),COLUMN()+3))&amp;":"&amp;INDIRECT(ADDRESS(ROW(),COLUMN()+5))),"1",INDIRECT(INDIRECT(ADDRESS(ROW(),COLUMN()+3))&amp;":"&amp;INDIRECT(ADDRESS(ROW(),COLUMN()+5))))</f>
        <v>0</v>
      </c>
      <c r="AV850" s="10">
        <f ca="1">SUMIF(INDIRECT(INDIRECT(ADDRESS(ROW(),COLUMN()+2))&amp;":"&amp;INDIRECT(ADDRESS(ROW(),COLUMN()+4))),2,INDIRECT(INDIRECT(ADDRESS(ROW(),COLUMN()+2))&amp;":"&amp;INDIRECT(ADDRESS(ROW(),COLUMN()+4))))/2</f>
        <v>0</v>
      </c>
      <c r="AW850" s="10">
        <f ca="1">IF(INDIRECT(ADDRESS(ROW(),COLUMN()-2))=0,1, (INDIRECT(ADDRESS(ROW(),COLUMN()-2))-INDIRECT(ADDRESS(ROW()+1,COLUMN()+2)))/INDIRECT(ADDRESS(ROW(),COLUMN()-2)))</f>
        <v>1</v>
      </c>
      <c r="AX850" s="10" t="str">
        <f ca="1">ADDRESS(ROW()+1-INDIRECT(ADDRESS(ROW()+1,COLUMN()-4)),3)</f>
        <v>$C$847</v>
      </c>
      <c r="AY850" s="10"/>
      <c r="AZ850" s="10" t="str">
        <f>ADDRESS(ROW(),3)</f>
        <v>$C$850</v>
      </c>
      <c r="BA850" s="10">
        <f ca="1">IF( INDIRECT(ADDRESS(ROW(),COLUMN()-5))=0,1, (INDIRECT(ADDRESS(ROW(),COLUMN()-5))-INDIRECT(ADDRESS(ROW()+1,COLUMN()+1)))/INDIRECT(ADDRESS(ROW(),COLUMN()-5)))</f>
        <v>1</v>
      </c>
      <c r="BB850" s="10"/>
    </row>
    <row r="851" spans="1:54" x14ac:dyDescent="0.2">
      <c r="A851" s="8"/>
      <c r="B851" s="8"/>
      <c r="C851" s="8"/>
      <c r="D851" s="8"/>
      <c r="E851" s="8"/>
      <c r="G851" s="10"/>
      <c r="H851" s="10"/>
      <c r="I851" s="10"/>
      <c r="J851" s="10"/>
      <c r="K851" s="10"/>
      <c r="L851" s="10"/>
      <c r="M851" s="10"/>
      <c r="N851" s="10"/>
      <c r="O851" s="10"/>
      <c r="P851" s="10"/>
      <c r="Q851" s="10"/>
      <c r="R851" s="10"/>
      <c r="S851" s="10"/>
      <c r="AL851" s="10">
        <f ca="1">1-INDIRECT(ADDRESS(ROW()-1,COLUMN()+11))</f>
        <v>0</v>
      </c>
      <c r="AM851" s="10">
        <f ca="1">1-INDIRECT(ADDRESS(ROW()-1,COLUMN()+14))</f>
        <v>0</v>
      </c>
      <c r="AN851" s="10">
        <f ca="1">INDIRECT(ADDRESS(ROW()-1,COLUMN()+9))</f>
        <v>1</v>
      </c>
      <c r="AO851" s="10">
        <f ca="1">INDIRECT(ADDRESS(ROW()-1,COLUMN()+12))</f>
        <v>1</v>
      </c>
      <c r="AP851" s="10">
        <f ca="1">(1-INDIRECT(ADDRESS(ROW(),COLUMN()-2)))*INDIRECT(ADDRESS(ROW(),COLUMN()+2))</f>
        <v>0</v>
      </c>
      <c r="AQ851" s="10">
        <f ca="1">(1-INDIRECT(ADDRESS(ROW(),COLUMN()-2)))*INDIRECT(ADDRESS(ROW(),COLUMN()+2))</f>
        <v>0</v>
      </c>
      <c r="AR851" s="10">
        <f ca="1">INDIRECT(ADDRESS(INDIRECT(ADDRESS(ROW(),COLUMN()+3))-INDIRECT(ADDRESS(ROW(),COLUMN()+2)),3))</f>
        <v>0</v>
      </c>
      <c r="AS851" s="10">
        <f ca="1">INDIRECT(ADDRESS(INDIRECT(ADDRESS(ROW(),COLUMN()+2))-INDIRECT(ADDRESS(ROW(),COLUMN()+1)),4))</f>
        <v>0</v>
      </c>
      <c r="AT851" s="10">
        <f ca="1">INDIRECT(ADDRESS(ROW()-1,5))</f>
        <v>4</v>
      </c>
      <c r="AU851" s="10">
        <f>ROW()-1</f>
        <v>850</v>
      </c>
      <c r="AV851" s="10">
        <f ca="1">ROW()-INDIRECT(ADDRESS(ROW(),COLUMN()-2))</f>
        <v>847</v>
      </c>
      <c r="AW851" s="10" t="str">
        <f>ADDRESS(ROW()-1,COLUMN()-11)</f>
        <v>$AL$850</v>
      </c>
      <c r="AX851" s="10" t="str">
        <f ca="1">ADDRESS(ROW() -INDIRECT(ADDRESS(ROW(),COLUMN()-4)),COLUMN()-12)</f>
        <v>$AL$847</v>
      </c>
      <c r="AY851" s="10">
        <f ca="1">SUMIF(INDIRECT(INDIRECT(ADDRESS(ROW(),COLUMN()-1))&amp;":"&amp;INDIRECT(ADDRESS(ROW(),COLUMN()-2))),1,INDIRECT(INDIRECT(ADDRESS(ROW(),COLUMN()-1))&amp;":"&amp;INDIRECT(ADDRESS(ROW(),COLUMN()-2))))</f>
        <v>0</v>
      </c>
      <c r="AZ851" s="10" t="str">
        <f>ADDRESS(ROW()-1,COLUMN()-13)</f>
        <v>$AM$850</v>
      </c>
      <c r="BA851" s="10" t="str">
        <f ca="1">ADDRESS(ROW() -INDIRECT(ADDRESS(ROW(),COLUMN()-7)),COLUMN()-14)</f>
        <v>$AM$847</v>
      </c>
      <c r="BB851" s="10">
        <f ca="1">SUM(INDIRECT(INDIRECT(ADDRESS(ROW(),COLUMN()-1))&amp;":"&amp;INDIRECT(ADDRESS(ROW(),COLUMN()-2))))</f>
        <v>0</v>
      </c>
    </row>
    <row r="852" spans="1:54" x14ac:dyDescent="0.2">
      <c r="A852" s="8" t="s">
        <v>141</v>
      </c>
      <c r="B852" s="8" t="s">
        <v>142</v>
      </c>
      <c r="C852" s="8">
        <v>0</v>
      </c>
      <c r="D852" s="8">
        <v>0</v>
      </c>
      <c r="E852" s="8"/>
      <c r="G852" s="10"/>
      <c r="H852" s="10"/>
      <c r="I852" s="10"/>
      <c r="J852" s="10"/>
      <c r="K852" s="10"/>
      <c r="L852" s="10"/>
      <c r="M852" s="10"/>
      <c r="N852" s="10"/>
      <c r="O852" s="10"/>
      <c r="P852" s="10"/>
      <c r="Q852" s="10"/>
      <c r="R852" s="10"/>
      <c r="S852" s="10"/>
    </row>
    <row r="853" spans="1:54" hidden="1" x14ac:dyDescent="0.2">
      <c r="A853" s="8" t="s">
        <v>141</v>
      </c>
      <c r="B853" s="8" t="s">
        <v>142</v>
      </c>
      <c r="C853" s="8">
        <v>3</v>
      </c>
      <c r="D853" s="9" t="s">
        <v>31</v>
      </c>
      <c r="E853" s="9">
        <v>1</v>
      </c>
      <c r="F853">
        <f t="shared" ref="F853:F858" si="114">COUNTA(G853:AJ853)</f>
        <v>0</v>
      </c>
      <c r="G853" s="10"/>
      <c r="H853" s="10"/>
      <c r="I853" s="10"/>
      <c r="J853" s="10"/>
      <c r="K853" s="10"/>
      <c r="L853" s="10"/>
      <c r="M853" s="10"/>
      <c r="N853" s="10"/>
      <c r="O853" s="10"/>
      <c r="P853" s="10"/>
      <c r="Q853" s="10"/>
      <c r="R853" s="10"/>
      <c r="S853" s="10"/>
    </row>
    <row r="854" spans="1:54" hidden="1" x14ac:dyDescent="0.2">
      <c r="A854" s="8" t="s">
        <v>141</v>
      </c>
      <c r="B854" s="8" t="s">
        <v>142</v>
      </c>
      <c r="C854" s="8">
        <v>3</v>
      </c>
      <c r="D854" s="9" t="s">
        <v>29</v>
      </c>
      <c r="E854" s="9">
        <v>2</v>
      </c>
      <c r="F854">
        <f t="shared" si="114"/>
        <v>0</v>
      </c>
      <c r="G854" s="10"/>
      <c r="H854" s="10"/>
      <c r="I854" s="10"/>
      <c r="J854" s="10"/>
      <c r="K854" s="10"/>
      <c r="L854" s="10"/>
      <c r="M854" s="10"/>
      <c r="N854" s="10"/>
      <c r="O854" s="10"/>
      <c r="P854" s="10"/>
      <c r="Q854" s="10"/>
      <c r="R854" s="10"/>
      <c r="S854" s="10"/>
    </row>
    <row r="855" spans="1:54" hidden="1" x14ac:dyDescent="0.2">
      <c r="A855" s="8" t="s">
        <v>141</v>
      </c>
      <c r="B855" s="8" t="s">
        <v>142</v>
      </c>
      <c r="C855" s="8">
        <v>3</v>
      </c>
      <c r="D855" s="9" t="s">
        <v>30</v>
      </c>
      <c r="E855" s="9">
        <v>3</v>
      </c>
      <c r="F855">
        <f t="shared" si="114"/>
        <v>0</v>
      </c>
      <c r="G855" s="10"/>
      <c r="H855" s="10"/>
      <c r="I855" s="10"/>
      <c r="J855" s="10"/>
      <c r="K855" s="10"/>
      <c r="L855" s="10"/>
      <c r="M855" s="10"/>
      <c r="N855" s="10"/>
      <c r="O855" s="10"/>
      <c r="P855" s="10"/>
      <c r="Q855" s="10"/>
      <c r="R855" s="10"/>
      <c r="S855" s="10"/>
    </row>
    <row r="856" spans="1:54" hidden="1" x14ac:dyDescent="0.2">
      <c r="A856" s="8" t="s">
        <v>141</v>
      </c>
      <c r="B856" s="8" t="s">
        <v>142</v>
      </c>
      <c r="C856" s="8">
        <v>3</v>
      </c>
      <c r="D856" s="9" t="s">
        <v>29</v>
      </c>
      <c r="E856" s="9">
        <v>4</v>
      </c>
      <c r="F856">
        <f t="shared" si="114"/>
        <v>0</v>
      </c>
      <c r="G856" s="10"/>
      <c r="H856" s="10"/>
      <c r="I856" s="10"/>
      <c r="J856" s="10"/>
      <c r="K856" s="10"/>
      <c r="L856" s="10"/>
      <c r="M856" s="10"/>
      <c r="N856" s="10"/>
      <c r="O856" s="10"/>
      <c r="P856" s="10"/>
      <c r="Q856" s="10"/>
      <c r="R856" s="10"/>
      <c r="S856" s="10"/>
    </row>
    <row r="857" spans="1:54" hidden="1" x14ac:dyDescent="0.2">
      <c r="A857" s="8" t="s">
        <v>141</v>
      </c>
      <c r="B857" s="8" t="s">
        <v>142</v>
      </c>
      <c r="C857" s="8">
        <v>3</v>
      </c>
      <c r="D857" s="9" t="s">
        <v>29</v>
      </c>
      <c r="E857" s="9">
        <v>5</v>
      </c>
      <c r="F857">
        <f t="shared" si="114"/>
        <v>0</v>
      </c>
      <c r="G857" s="10"/>
      <c r="H857" s="10"/>
      <c r="I857" s="10"/>
      <c r="J857" s="10"/>
      <c r="K857" s="10"/>
      <c r="L857" s="10"/>
      <c r="M857" s="10"/>
      <c r="N857" s="10"/>
      <c r="O857" s="10"/>
      <c r="P857" s="10"/>
      <c r="Q857" s="10"/>
      <c r="R857" s="10"/>
      <c r="S857" s="10"/>
    </row>
    <row r="858" spans="1:54" hidden="1" x14ac:dyDescent="0.2">
      <c r="A858" s="8" t="s">
        <v>141</v>
      </c>
      <c r="B858" s="8" t="s">
        <v>142</v>
      </c>
      <c r="C858" s="8">
        <v>3</v>
      </c>
      <c r="D858" s="9" t="s">
        <v>30</v>
      </c>
      <c r="E858" s="9">
        <v>6</v>
      </c>
      <c r="F858">
        <f t="shared" si="114"/>
        <v>0</v>
      </c>
      <c r="G858" s="10"/>
      <c r="H858" s="10"/>
      <c r="I858" s="10"/>
      <c r="J858" s="10"/>
      <c r="K858" s="10"/>
      <c r="L858" s="10"/>
      <c r="M858" s="10"/>
      <c r="N858" s="10"/>
      <c r="O858" s="10"/>
      <c r="P858" s="10"/>
      <c r="Q858" s="10"/>
      <c r="R858" s="10"/>
      <c r="S858" s="10"/>
      <c r="AL858" s="10"/>
      <c r="AN858" s="10"/>
      <c r="AO858" s="10"/>
      <c r="AP858" s="10"/>
      <c r="AQ858" s="10"/>
      <c r="AR858" s="10"/>
      <c r="AS858" s="10"/>
      <c r="AT858" s="10"/>
      <c r="AU858" s="10">
        <f ca="1">SUMIF(INDIRECT(INDIRECT(ADDRESS(ROW(),COLUMN()+3))&amp;":"&amp;INDIRECT(ADDRESS(ROW(),COLUMN()+5))),"1",INDIRECT(INDIRECT(ADDRESS(ROW(),COLUMN()+3))&amp;":"&amp;INDIRECT(ADDRESS(ROW(),COLUMN()+5))))</f>
        <v>0</v>
      </c>
      <c r="AV858" s="10">
        <f ca="1">SUMIF(INDIRECT(INDIRECT(ADDRESS(ROW(),COLUMN()+2))&amp;":"&amp;INDIRECT(ADDRESS(ROW(),COLUMN()+4))),2,INDIRECT(INDIRECT(ADDRESS(ROW(),COLUMN()+2))&amp;":"&amp;INDIRECT(ADDRESS(ROW(),COLUMN()+4))))/2</f>
        <v>0</v>
      </c>
      <c r="AW858" s="10">
        <f ca="1">IF(INDIRECT(ADDRESS(ROW(),COLUMN()-2))=0,1, (INDIRECT(ADDRESS(ROW(),COLUMN()-2))-INDIRECT(ADDRESS(ROW()+1,COLUMN()+2)))/INDIRECT(ADDRESS(ROW(),COLUMN()-2)))</f>
        <v>1</v>
      </c>
      <c r="AX858" s="10" t="str">
        <f ca="1">ADDRESS(ROW()+1-INDIRECT(ADDRESS(ROW()+1,COLUMN()-4)),3)</f>
        <v>$C$853</v>
      </c>
      <c r="AY858" s="10"/>
      <c r="AZ858" s="10" t="str">
        <f>ADDRESS(ROW(),3)</f>
        <v>$C$858</v>
      </c>
      <c r="BA858" s="10">
        <f ca="1">IF( INDIRECT(ADDRESS(ROW(),COLUMN()-5))=0,1, (INDIRECT(ADDRESS(ROW(),COLUMN()-5))-INDIRECT(ADDRESS(ROW()+1,COLUMN()+1)))/INDIRECT(ADDRESS(ROW(),COLUMN()-5)))</f>
        <v>1</v>
      </c>
      <c r="BB858" s="10"/>
    </row>
    <row r="859" spans="1:54" x14ac:dyDescent="0.2">
      <c r="A859" s="8"/>
      <c r="B859" s="8"/>
      <c r="C859" s="8"/>
      <c r="D859" s="8"/>
      <c r="E859" s="8"/>
      <c r="G859" s="10"/>
      <c r="H859" s="10"/>
      <c r="I859" s="10"/>
      <c r="J859" s="10"/>
      <c r="K859" s="10"/>
      <c r="L859" s="10"/>
      <c r="M859" s="10"/>
      <c r="N859" s="10"/>
      <c r="O859" s="10"/>
      <c r="P859" s="10"/>
      <c r="Q859" s="10"/>
      <c r="R859" s="10"/>
      <c r="S859" s="10"/>
      <c r="AL859" s="10">
        <f ca="1">1-INDIRECT(ADDRESS(ROW()-1,COLUMN()+11))</f>
        <v>0</v>
      </c>
      <c r="AM859" s="10">
        <f ca="1">1-INDIRECT(ADDRESS(ROW()-1,COLUMN()+14))</f>
        <v>0</v>
      </c>
      <c r="AN859" s="10">
        <f ca="1">INDIRECT(ADDRESS(ROW()-1,COLUMN()+9))</f>
        <v>1</v>
      </c>
      <c r="AO859" s="10">
        <f ca="1">INDIRECT(ADDRESS(ROW()-1,COLUMN()+12))</f>
        <v>1</v>
      </c>
      <c r="AP859" s="10">
        <f ca="1">(1-INDIRECT(ADDRESS(ROW(),COLUMN()-2)))*INDIRECT(ADDRESS(ROW(),COLUMN()+2))</f>
        <v>0</v>
      </c>
      <c r="AQ859" s="10">
        <f ca="1">(1-INDIRECT(ADDRESS(ROW(),COLUMN()-2)))*INDIRECT(ADDRESS(ROW(),COLUMN()+2))</f>
        <v>0</v>
      </c>
      <c r="AR859" s="10">
        <f ca="1">INDIRECT(ADDRESS(INDIRECT(ADDRESS(ROW(),COLUMN()+3))-INDIRECT(ADDRESS(ROW(),COLUMN()+2)),3))</f>
        <v>0</v>
      </c>
      <c r="AS859" s="10">
        <f ca="1">INDIRECT(ADDRESS(INDIRECT(ADDRESS(ROW(),COLUMN()+2))-INDIRECT(ADDRESS(ROW(),COLUMN()+1)),4))</f>
        <v>0</v>
      </c>
      <c r="AT859" s="10">
        <f ca="1">INDIRECT(ADDRESS(ROW()-1,5))</f>
        <v>6</v>
      </c>
      <c r="AU859" s="10">
        <f>ROW()-1</f>
        <v>858</v>
      </c>
      <c r="AV859" s="10">
        <f ca="1">ROW()-INDIRECT(ADDRESS(ROW(),COLUMN()-2))</f>
        <v>853</v>
      </c>
      <c r="AW859" s="10" t="str">
        <f>ADDRESS(ROW()-1,COLUMN()-11)</f>
        <v>$AL$858</v>
      </c>
      <c r="AX859" s="10" t="str">
        <f ca="1">ADDRESS(ROW() -INDIRECT(ADDRESS(ROW(),COLUMN()-4)),COLUMN()-12)</f>
        <v>$AL$853</v>
      </c>
      <c r="AY859" s="10">
        <f ca="1">SUMIF(INDIRECT(INDIRECT(ADDRESS(ROW(),COLUMN()-1))&amp;":"&amp;INDIRECT(ADDRESS(ROW(),COLUMN()-2))),1,INDIRECT(INDIRECT(ADDRESS(ROW(),COLUMN()-1))&amp;":"&amp;INDIRECT(ADDRESS(ROW(),COLUMN()-2))))</f>
        <v>0</v>
      </c>
      <c r="AZ859" s="10" t="str">
        <f>ADDRESS(ROW()-1,COLUMN()-13)</f>
        <v>$AM$858</v>
      </c>
      <c r="BA859" s="10" t="str">
        <f ca="1">ADDRESS(ROW() -INDIRECT(ADDRESS(ROW(),COLUMN()-7)),COLUMN()-14)</f>
        <v>$AM$853</v>
      </c>
      <c r="BB859" s="10">
        <f ca="1">SUM(INDIRECT(INDIRECT(ADDRESS(ROW(),COLUMN()-1))&amp;":"&amp;INDIRECT(ADDRESS(ROW(),COLUMN()-2))))</f>
        <v>0</v>
      </c>
    </row>
    <row r="860" spans="1:54" x14ac:dyDescent="0.2">
      <c r="A860" s="8" t="s">
        <v>141</v>
      </c>
      <c r="B860" s="8" t="s">
        <v>143</v>
      </c>
      <c r="C860" s="8">
        <v>0</v>
      </c>
      <c r="D860" s="8">
        <v>0</v>
      </c>
      <c r="E860" s="8"/>
      <c r="G860" s="10"/>
      <c r="H860" s="10"/>
      <c r="I860" s="10"/>
      <c r="J860" s="10"/>
      <c r="K860" s="10"/>
      <c r="L860" s="10"/>
      <c r="M860" s="10"/>
      <c r="N860" s="10"/>
      <c r="O860" s="10"/>
      <c r="P860" s="10"/>
      <c r="Q860" s="10"/>
      <c r="R860" s="10"/>
      <c r="S860" s="10"/>
    </row>
    <row r="861" spans="1:54" hidden="1" x14ac:dyDescent="0.2">
      <c r="A861" s="8" t="s">
        <v>141</v>
      </c>
      <c r="B861" s="8" t="s">
        <v>143</v>
      </c>
      <c r="C861" s="8">
        <v>3</v>
      </c>
      <c r="D861" s="9" t="s">
        <v>31</v>
      </c>
      <c r="E861" s="9">
        <v>1</v>
      </c>
      <c r="F861">
        <f>COUNTA(G861:AJ861)</f>
        <v>0</v>
      </c>
      <c r="G861" s="10"/>
      <c r="H861" s="10"/>
      <c r="I861" s="10"/>
      <c r="J861" s="10"/>
      <c r="K861" s="10"/>
      <c r="L861" s="10"/>
      <c r="M861" s="10"/>
      <c r="N861" s="10"/>
      <c r="O861" s="10"/>
      <c r="P861" s="10"/>
      <c r="Q861" s="10"/>
      <c r="R861" s="10"/>
      <c r="S861" s="10"/>
    </row>
    <row r="862" spans="1:54" hidden="1" x14ac:dyDescent="0.2">
      <c r="A862" s="8" t="s">
        <v>141</v>
      </c>
      <c r="B862" s="8" t="s">
        <v>143</v>
      </c>
      <c r="C862" s="8">
        <v>3</v>
      </c>
      <c r="D862" s="9" t="s">
        <v>29</v>
      </c>
      <c r="E862" s="9">
        <v>2</v>
      </c>
      <c r="F862">
        <f>COUNTA(G862:AJ862)</f>
        <v>0</v>
      </c>
      <c r="G862" s="10"/>
      <c r="H862" s="10"/>
      <c r="I862" s="10"/>
      <c r="J862" s="10"/>
      <c r="K862" s="10"/>
      <c r="L862" s="10"/>
      <c r="M862" s="10"/>
      <c r="N862" s="10"/>
      <c r="O862" s="10"/>
      <c r="P862" s="10"/>
      <c r="Q862" s="10"/>
      <c r="R862" s="10"/>
      <c r="S862" s="10"/>
    </row>
    <row r="863" spans="1:54" hidden="1" x14ac:dyDescent="0.2">
      <c r="A863" s="8" t="s">
        <v>141</v>
      </c>
      <c r="B863" s="8" t="s">
        <v>143</v>
      </c>
      <c r="C863" s="8">
        <v>3</v>
      </c>
      <c r="D863" s="9" t="s">
        <v>29</v>
      </c>
      <c r="E863" s="9">
        <v>3</v>
      </c>
      <c r="F863">
        <f>COUNTA(G863:AJ863)</f>
        <v>0</v>
      </c>
      <c r="G863" s="10"/>
      <c r="H863" s="10"/>
      <c r="I863" s="10"/>
      <c r="J863" s="10"/>
      <c r="K863" s="10"/>
      <c r="L863" s="10"/>
      <c r="M863" s="10"/>
      <c r="N863" s="10"/>
      <c r="O863" s="10"/>
      <c r="P863" s="10"/>
      <c r="Q863" s="10"/>
      <c r="R863" s="10"/>
      <c r="S863" s="10"/>
    </row>
    <row r="864" spans="1:54" hidden="1" x14ac:dyDescent="0.2">
      <c r="A864" s="8" t="s">
        <v>141</v>
      </c>
      <c r="B864" s="8" t="s">
        <v>143</v>
      </c>
      <c r="C864" s="8">
        <v>3</v>
      </c>
      <c r="D864" s="9" t="s">
        <v>30</v>
      </c>
      <c r="E864" s="9">
        <v>4</v>
      </c>
      <c r="F864">
        <f>COUNTA(G864:AJ864)</f>
        <v>0</v>
      </c>
      <c r="G864" s="10"/>
      <c r="H864" s="10"/>
      <c r="I864" s="10"/>
      <c r="J864" s="10"/>
      <c r="K864" s="10"/>
      <c r="L864" s="10"/>
      <c r="M864" s="10"/>
      <c r="N864" s="10"/>
      <c r="O864" s="10"/>
      <c r="P864" s="10"/>
      <c r="Q864" s="10"/>
      <c r="R864" s="10"/>
      <c r="S864" s="10"/>
      <c r="AL864" s="10"/>
      <c r="AN864" s="10"/>
      <c r="AO864" s="10"/>
      <c r="AP864" s="10"/>
      <c r="AQ864" s="10"/>
      <c r="AR864" s="10"/>
      <c r="AS864" s="10"/>
      <c r="AT864" s="10"/>
      <c r="AU864" s="10">
        <f ca="1">SUMIF(INDIRECT(INDIRECT(ADDRESS(ROW(),COLUMN()+3))&amp;":"&amp;INDIRECT(ADDRESS(ROW(),COLUMN()+5))),"1",INDIRECT(INDIRECT(ADDRESS(ROW(),COLUMN()+3))&amp;":"&amp;INDIRECT(ADDRESS(ROW(),COLUMN()+5))))</f>
        <v>0</v>
      </c>
      <c r="AV864" s="10">
        <f ca="1">SUMIF(INDIRECT(INDIRECT(ADDRESS(ROW(),COLUMN()+2))&amp;":"&amp;INDIRECT(ADDRESS(ROW(),COLUMN()+4))),2,INDIRECT(INDIRECT(ADDRESS(ROW(),COLUMN()+2))&amp;":"&amp;INDIRECT(ADDRESS(ROW(),COLUMN()+4))))/2</f>
        <v>0</v>
      </c>
      <c r="AW864" s="10">
        <f ca="1">IF(INDIRECT(ADDRESS(ROW(),COLUMN()-2))=0,1, (INDIRECT(ADDRESS(ROW(),COLUMN()-2))-INDIRECT(ADDRESS(ROW()+1,COLUMN()+2)))/INDIRECT(ADDRESS(ROW(),COLUMN()-2)))</f>
        <v>1</v>
      </c>
      <c r="AX864" s="10" t="str">
        <f ca="1">ADDRESS(ROW()+1-INDIRECT(ADDRESS(ROW()+1,COLUMN()-4)),3)</f>
        <v>$C$861</v>
      </c>
      <c r="AY864" s="10"/>
      <c r="AZ864" s="10" t="str">
        <f>ADDRESS(ROW(),3)</f>
        <v>$C$864</v>
      </c>
      <c r="BA864" s="10">
        <f ca="1">IF( INDIRECT(ADDRESS(ROW(),COLUMN()-5))=0,1, (INDIRECT(ADDRESS(ROW(),COLUMN()-5))-INDIRECT(ADDRESS(ROW()+1,COLUMN()+1)))/INDIRECT(ADDRESS(ROW(),COLUMN()-5)))</f>
        <v>1</v>
      </c>
      <c r="BB864" s="10"/>
    </row>
    <row r="865" spans="1:54" x14ac:dyDescent="0.2">
      <c r="A865" s="8"/>
      <c r="B865" s="8"/>
      <c r="C865" s="8"/>
      <c r="D865" s="8"/>
      <c r="E865" s="8"/>
      <c r="G865" s="10"/>
      <c r="H865" s="10"/>
      <c r="I865" s="10"/>
      <c r="J865" s="10"/>
      <c r="K865" s="10"/>
      <c r="L865" s="10"/>
      <c r="M865" s="10"/>
      <c r="N865" s="10"/>
      <c r="O865" s="10"/>
      <c r="P865" s="10"/>
      <c r="Q865" s="10"/>
      <c r="R865" s="10"/>
      <c r="S865" s="10"/>
      <c r="AL865" s="10">
        <f ca="1">1-INDIRECT(ADDRESS(ROW()-1,COLUMN()+11))</f>
        <v>0</v>
      </c>
      <c r="AM865" s="10">
        <f ca="1">1-INDIRECT(ADDRESS(ROW()-1,COLUMN()+14))</f>
        <v>0</v>
      </c>
      <c r="AN865" s="10">
        <f ca="1">INDIRECT(ADDRESS(ROW()-1,COLUMN()+9))</f>
        <v>1</v>
      </c>
      <c r="AO865" s="10">
        <f ca="1">INDIRECT(ADDRESS(ROW()-1,COLUMN()+12))</f>
        <v>1</v>
      </c>
      <c r="AP865" s="10">
        <f ca="1">(1-INDIRECT(ADDRESS(ROW(),COLUMN()-2)))*INDIRECT(ADDRESS(ROW(),COLUMN()+2))</f>
        <v>0</v>
      </c>
      <c r="AQ865" s="10">
        <f ca="1">(1-INDIRECT(ADDRESS(ROW(),COLUMN()-2)))*INDIRECT(ADDRESS(ROW(),COLUMN()+2))</f>
        <v>0</v>
      </c>
      <c r="AR865" s="10">
        <f ca="1">INDIRECT(ADDRESS(INDIRECT(ADDRESS(ROW(),COLUMN()+3))-INDIRECT(ADDRESS(ROW(),COLUMN()+2)),3))</f>
        <v>0</v>
      </c>
      <c r="AS865" s="10">
        <f ca="1">INDIRECT(ADDRESS(INDIRECT(ADDRESS(ROW(),COLUMN()+2))-INDIRECT(ADDRESS(ROW(),COLUMN()+1)),4))</f>
        <v>0</v>
      </c>
      <c r="AT865" s="10">
        <f ca="1">INDIRECT(ADDRESS(ROW()-1,5))</f>
        <v>4</v>
      </c>
      <c r="AU865" s="10">
        <f>ROW()-1</f>
        <v>864</v>
      </c>
      <c r="AV865" s="10">
        <f ca="1">ROW()-INDIRECT(ADDRESS(ROW(),COLUMN()-2))</f>
        <v>861</v>
      </c>
      <c r="AW865" s="10" t="str">
        <f>ADDRESS(ROW()-1,COLUMN()-11)</f>
        <v>$AL$864</v>
      </c>
      <c r="AX865" s="10" t="str">
        <f ca="1">ADDRESS(ROW() -INDIRECT(ADDRESS(ROW(),COLUMN()-4)),COLUMN()-12)</f>
        <v>$AL$861</v>
      </c>
      <c r="AY865" s="10">
        <f ca="1">SUMIF(INDIRECT(INDIRECT(ADDRESS(ROW(),COLUMN()-1))&amp;":"&amp;INDIRECT(ADDRESS(ROW(),COLUMN()-2))),1,INDIRECT(INDIRECT(ADDRESS(ROW(),COLUMN()-1))&amp;":"&amp;INDIRECT(ADDRESS(ROW(),COLUMN()-2))))</f>
        <v>0</v>
      </c>
      <c r="AZ865" s="10" t="str">
        <f>ADDRESS(ROW()-1,COLUMN()-13)</f>
        <v>$AM$864</v>
      </c>
      <c r="BA865" s="10" t="str">
        <f ca="1">ADDRESS(ROW() -INDIRECT(ADDRESS(ROW(),COLUMN()-7)),COLUMN()-14)</f>
        <v>$AM$861</v>
      </c>
      <c r="BB865" s="10">
        <f ca="1">SUM(INDIRECT(INDIRECT(ADDRESS(ROW(),COLUMN()-1))&amp;":"&amp;INDIRECT(ADDRESS(ROW(),COLUMN()-2))))</f>
        <v>0</v>
      </c>
    </row>
    <row r="866" spans="1:54" x14ac:dyDescent="0.2">
      <c r="A866" s="8" t="s">
        <v>141</v>
      </c>
      <c r="B866" s="8" t="s">
        <v>144</v>
      </c>
      <c r="C866" s="8">
        <v>0</v>
      </c>
      <c r="D866" s="8">
        <v>0</v>
      </c>
      <c r="E866" s="8"/>
      <c r="G866" s="10"/>
      <c r="H866" s="10"/>
      <c r="I866" s="10"/>
      <c r="J866" s="10"/>
      <c r="K866" s="10"/>
      <c r="L866" s="10"/>
      <c r="M866" s="10"/>
      <c r="N866" s="10"/>
      <c r="O866" s="10"/>
      <c r="P866" s="10"/>
      <c r="Q866" s="10"/>
      <c r="R866" s="10"/>
      <c r="S866" s="10"/>
    </row>
    <row r="867" spans="1:54" hidden="1" x14ac:dyDescent="0.2">
      <c r="A867" s="8" t="s">
        <v>141</v>
      </c>
      <c r="B867" s="8" t="s">
        <v>144</v>
      </c>
      <c r="C867" s="8">
        <v>3</v>
      </c>
      <c r="D867" s="9" t="s">
        <v>31</v>
      </c>
      <c r="E867" s="9">
        <v>1</v>
      </c>
      <c r="F867">
        <f>COUNTA(G867:AJ867)</f>
        <v>0</v>
      </c>
      <c r="G867" s="10"/>
      <c r="H867" s="10"/>
      <c r="I867" s="10"/>
      <c r="J867" s="10"/>
      <c r="K867" s="10"/>
      <c r="L867" s="10"/>
      <c r="M867" s="10"/>
      <c r="N867" s="10"/>
      <c r="O867" s="10"/>
      <c r="P867" s="10"/>
      <c r="Q867" s="10"/>
      <c r="R867" s="10"/>
      <c r="S867" s="10"/>
    </row>
    <row r="868" spans="1:54" hidden="1" x14ac:dyDescent="0.2">
      <c r="A868" s="8" t="s">
        <v>141</v>
      </c>
      <c r="B868" s="8" t="s">
        <v>144</v>
      </c>
      <c r="C868" s="8">
        <v>3</v>
      </c>
      <c r="D868" s="9" t="s">
        <v>30</v>
      </c>
      <c r="E868" s="9">
        <v>2</v>
      </c>
      <c r="F868">
        <f>COUNTA(G868:AJ868)</f>
        <v>0</v>
      </c>
      <c r="G868" s="10"/>
      <c r="H868" s="10"/>
      <c r="I868" s="10"/>
      <c r="J868" s="10"/>
      <c r="K868" s="10"/>
      <c r="L868" s="10"/>
      <c r="M868" s="10"/>
      <c r="N868" s="10"/>
      <c r="O868" s="10"/>
      <c r="P868" s="10"/>
      <c r="Q868" s="10"/>
      <c r="R868" s="10"/>
      <c r="S868" s="10"/>
    </row>
    <row r="869" spans="1:54" hidden="1" x14ac:dyDescent="0.2">
      <c r="A869" s="8" t="s">
        <v>141</v>
      </c>
      <c r="B869" s="8" t="s">
        <v>144</v>
      </c>
      <c r="C869" s="8">
        <v>3</v>
      </c>
      <c r="D869" s="9" t="s">
        <v>29</v>
      </c>
      <c r="E869" s="9">
        <v>3</v>
      </c>
      <c r="F869">
        <f>COUNTA(G869:AJ869)</f>
        <v>0</v>
      </c>
      <c r="G869" s="10"/>
      <c r="H869" s="10"/>
      <c r="I869" s="10"/>
      <c r="J869" s="10"/>
      <c r="K869" s="10"/>
      <c r="L869" s="10"/>
      <c r="M869" s="10"/>
      <c r="N869" s="10"/>
      <c r="O869" s="10"/>
      <c r="P869" s="10"/>
      <c r="Q869" s="10"/>
      <c r="R869" s="10"/>
      <c r="S869" s="10"/>
      <c r="AL869" s="10"/>
      <c r="AN869" s="10"/>
      <c r="AO869" s="10"/>
      <c r="AP869" s="10"/>
      <c r="AQ869" s="10"/>
      <c r="AR869" s="10"/>
      <c r="AS869" s="10"/>
      <c r="AT869" s="10"/>
      <c r="AU869" s="10">
        <f ca="1">SUMIF(INDIRECT(INDIRECT(ADDRESS(ROW(),COLUMN()+3))&amp;":"&amp;INDIRECT(ADDRESS(ROW(),COLUMN()+5))),"1",INDIRECT(INDIRECT(ADDRESS(ROW(),COLUMN()+3))&amp;":"&amp;INDIRECT(ADDRESS(ROW(),COLUMN()+5))))</f>
        <v>0</v>
      </c>
      <c r="AV869" s="10">
        <f ca="1">SUMIF(INDIRECT(INDIRECT(ADDRESS(ROW(),COLUMN()+2))&amp;":"&amp;INDIRECT(ADDRESS(ROW(),COLUMN()+4))),2,INDIRECT(INDIRECT(ADDRESS(ROW(),COLUMN()+2))&amp;":"&amp;INDIRECT(ADDRESS(ROW(),COLUMN()+4))))/2</f>
        <v>0</v>
      </c>
      <c r="AW869" s="10">
        <f ca="1">IF(INDIRECT(ADDRESS(ROW(),COLUMN()-2))=0,1, (INDIRECT(ADDRESS(ROW(),COLUMN()-2))-INDIRECT(ADDRESS(ROW()+1,COLUMN()+2)))/INDIRECT(ADDRESS(ROW(),COLUMN()-2)))</f>
        <v>1</v>
      </c>
      <c r="AX869" s="10" t="str">
        <f ca="1">ADDRESS(ROW()+1-INDIRECT(ADDRESS(ROW()+1,COLUMN()-4)),3)</f>
        <v>$C$867</v>
      </c>
      <c r="AY869" s="10"/>
      <c r="AZ869" s="10" t="str">
        <f>ADDRESS(ROW(),3)</f>
        <v>$C$869</v>
      </c>
      <c r="BA869" s="10">
        <f ca="1">IF( INDIRECT(ADDRESS(ROW(),COLUMN()-5))=0,1, (INDIRECT(ADDRESS(ROW(),COLUMN()-5))-INDIRECT(ADDRESS(ROW()+1,COLUMN()+1)))/INDIRECT(ADDRESS(ROW(),COLUMN()-5)))</f>
        <v>1</v>
      </c>
      <c r="BB869" s="10"/>
    </row>
    <row r="870" spans="1:54" x14ac:dyDescent="0.2">
      <c r="A870" s="8"/>
      <c r="B870" s="8"/>
      <c r="C870" s="8"/>
      <c r="D870" s="8"/>
      <c r="E870" s="8"/>
      <c r="G870" s="10"/>
      <c r="H870" s="10"/>
      <c r="I870" s="10"/>
      <c r="J870" s="10"/>
      <c r="K870" s="10"/>
      <c r="L870" s="10"/>
      <c r="M870" s="10"/>
      <c r="N870" s="10"/>
      <c r="O870" s="10"/>
      <c r="P870" s="10"/>
      <c r="Q870" s="10"/>
      <c r="R870" s="10"/>
      <c r="S870" s="10"/>
      <c r="AL870" s="10">
        <f ca="1">1-INDIRECT(ADDRESS(ROW()-1,COLUMN()+11))</f>
        <v>0</v>
      </c>
      <c r="AM870" s="10">
        <f ca="1">1-INDIRECT(ADDRESS(ROW()-1,COLUMN()+14))</f>
        <v>0</v>
      </c>
      <c r="AN870" s="10">
        <f ca="1">INDIRECT(ADDRESS(ROW()-1,COLUMN()+9))</f>
        <v>1</v>
      </c>
      <c r="AO870" s="10">
        <f ca="1">INDIRECT(ADDRESS(ROW()-1,COLUMN()+12))</f>
        <v>1</v>
      </c>
      <c r="AP870" s="10">
        <f ca="1">(1-INDIRECT(ADDRESS(ROW(),COLUMN()-2)))*INDIRECT(ADDRESS(ROW(),COLUMN()+2))</f>
        <v>0</v>
      </c>
      <c r="AQ870" s="10">
        <f ca="1">(1-INDIRECT(ADDRESS(ROW(),COLUMN()-2)))*INDIRECT(ADDRESS(ROW(),COLUMN()+2))</f>
        <v>0</v>
      </c>
      <c r="AR870" s="10">
        <f ca="1">INDIRECT(ADDRESS(INDIRECT(ADDRESS(ROW(),COLUMN()+3))-INDIRECT(ADDRESS(ROW(),COLUMN()+2)),3))</f>
        <v>0</v>
      </c>
      <c r="AS870" s="10">
        <f ca="1">INDIRECT(ADDRESS(INDIRECT(ADDRESS(ROW(),COLUMN()+2))-INDIRECT(ADDRESS(ROW(),COLUMN()+1)),4))</f>
        <v>0</v>
      </c>
      <c r="AT870" s="10">
        <f ca="1">INDIRECT(ADDRESS(ROW()-1,5))</f>
        <v>3</v>
      </c>
      <c r="AU870" s="10">
        <f>ROW()-1</f>
        <v>869</v>
      </c>
      <c r="AV870" s="10">
        <f ca="1">ROW()-INDIRECT(ADDRESS(ROW(),COLUMN()-2))</f>
        <v>867</v>
      </c>
      <c r="AW870" s="10" t="str">
        <f>ADDRESS(ROW()-1,COLUMN()-11)</f>
        <v>$AL$869</v>
      </c>
      <c r="AX870" s="10" t="str">
        <f ca="1">ADDRESS(ROW() -INDIRECT(ADDRESS(ROW(),COLUMN()-4)),COLUMN()-12)</f>
        <v>$AL$867</v>
      </c>
      <c r="AY870" s="10">
        <f ca="1">SUMIF(INDIRECT(INDIRECT(ADDRESS(ROW(),COLUMN()-1))&amp;":"&amp;INDIRECT(ADDRESS(ROW(),COLUMN()-2))),1,INDIRECT(INDIRECT(ADDRESS(ROW(),COLUMN()-1))&amp;":"&amp;INDIRECT(ADDRESS(ROW(),COLUMN()-2))))</f>
        <v>0</v>
      </c>
      <c r="AZ870" s="10" t="str">
        <f>ADDRESS(ROW()-1,COLUMN()-13)</f>
        <v>$AM$869</v>
      </c>
      <c r="BA870" s="10" t="str">
        <f ca="1">ADDRESS(ROW() -INDIRECT(ADDRESS(ROW(),COLUMN()-7)),COLUMN()-14)</f>
        <v>$AM$867</v>
      </c>
      <c r="BB870" s="10">
        <f ca="1">SUM(INDIRECT(INDIRECT(ADDRESS(ROW(),COLUMN()-1))&amp;":"&amp;INDIRECT(ADDRESS(ROW(),COLUMN()-2))))</f>
        <v>0</v>
      </c>
    </row>
    <row r="871" spans="1:54" x14ac:dyDescent="0.2">
      <c r="A871" s="8" t="s">
        <v>141</v>
      </c>
      <c r="B871" s="8" t="s">
        <v>145</v>
      </c>
      <c r="C871" s="8">
        <v>0</v>
      </c>
      <c r="D871" s="8">
        <v>0</v>
      </c>
      <c r="E871" s="8"/>
      <c r="G871" s="10"/>
      <c r="H871" s="10"/>
      <c r="I871" s="10"/>
      <c r="J871" s="10"/>
      <c r="K871" s="10"/>
      <c r="L871" s="10"/>
      <c r="M871" s="10"/>
      <c r="N871" s="10"/>
      <c r="O871" s="10"/>
      <c r="P871" s="10"/>
      <c r="Q871" s="10"/>
      <c r="R871" s="10"/>
      <c r="S871" s="10"/>
    </row>
    <row r="872" spans="1:54" hidden="1" x14ac:dyDescent="0.2">
      <c r="A872" s="8" t="s">
        <v>141</v>
      </c>
      <c r="B872" s="8" t="s">
        <v>145</v>
      </c>
      <c r="C872" s="8">
        <v>3</v>
      </c>
      <c r="D872" s="9" t="s">
        <v>31</v>
      </c>
      <c r="E872" s="9">
        <v>1</v>
      </c>
      <c r="F872">
        <f>COUNTA(G872:AJ872)</f>
        <v>0</v>
      </c>
      <c r="G872" s="10"/>
      <c r="H872" s="10"/>
      <c r="I872" s="10"/>
      <c r="J872" s="10"/>
      <c r="K872" s="10"/>
      <c r="L872" s="10"/>
      <c r="M872" s="10"/>
      <c r="N872" s="10"/>
      <c r="O872" s="10"/>
      <c r="P872" s="10"/>
      <c r="Q872" s="10"/>
      <c r="R872" s="10"/>
      <c r="S872" s="10"/>
    </row>
    <row r="873" spans="1:54" hidden="1" x14ac:dyDescent="0.2">
      <c r="A873" s="8" t="s">
        <v>141</v>
      </c>
      <c r="B873" s="8" t="s">
        <v>145</v>
      </c>
      <c r="C873" s="8">
        <v>3</v>
      </c>
      <c r="D873" s="9" t="s">
        <v>29</v>
      </c>
      <c r="E873" s="9">
        <v>2</v>
      </c>
      <c r="F873">
        <f>COUNTA(G873:AJ873)</f>
        <v>0</v>
      </c>
      <c r="G873" s="10"/>
      <c r="H873" s="10"/>
      <c r="I873" s="10"/>
      <c r="J873" s="10"/>
      <c r="K873" s="10"/>
      <c r="L873" s="10"/>
      <c r="M873" s="10"/>
      <c r="N873" s="10"/>
      <c r="O873" s="10"/>
      <c r="P873" s="10"/>
      <c r="Q873" s="10"/>
      <c r="R873" s="10"/>
      <c r="S873" s="10"/>
    </row>
    <row r="874" spans="1:54" hidden="1" x14ac:dyDescent="0.2">
      <c r="A874" s="8" t="s">
        <v>141</v>
      </c>
      <c r="B874" s="8" t="s">
        <v>145</v>
      </c>
      <c r="C874" s="8">
        <v>3</v>
      </c>
      <c r="D874" s="9" t="s">
        <v>30</v>
      </c>
      <c r="E874" s="9">
        <v>3</v>
      </c>
      <c r="F874">
        <f>COUNTA(G874:AJ874)</f>
        <v>0</v>
      </c>
      <c r="G874" s="10"/>
      <c r="H874" s="10"/>
      <c r="I874" s="10"/>
      <c r="J874" s="10"/>
      <c r="K874" s="10"/>
      <c r="L874" s="10"/>
      <c r="M874" s="10"/>
      <c r="N874" s="10"/>
      <c r="O874" s="10"/>
      <c r="P874" s="10"/>
      <c r="Q874" s="10"/>
      <c r="R874" s="10"/>
      <c r="S874" s="10"/>
      <c r="AL874" s="10"/>
      <c r="AN874" s="10"/>
      <c r="AO874" s="10"/>
      <c r="AP874" s="10"/>
      <c r="AQ874" s="10"/>
      <c r="AR874" s="10"/>
      <c r="AS874" s="10"/>
      <c r="AT874" s="10"/>
      <c r="AU874" s="10">
        <f ca="1">SUMIF(INDIRECT(INDIRECT(ADDRESS(ROW(),COLUMN()+3))&amp;":"&amp;INDIRECT(ADDRESS(ROW(),COLUMN()+5))),"1",INDIRECT(INDIRECT(ADDRESS(ROW(),COLUMN()+3))&amp;":"&amp;INDIRECT(ADDRESS(ROW(),COLUMN()+5))))</f>
        <v>0</v>
      </c>
      <c r="AV874" s="10">
        <f ca="1">SUMIF(INDIRECT(INDIRECT(ADDRESS(ROW(),COLUMN()+2))&amp;":"&amp;INDIRECT(ADDRESS(ROW(),COLUMN()+4))),2,INDIRECT(INDIRECT(ADDRESS(ROW(),COLUMN()+2))&amp;":"&amp;INDIRECT(ADDRESS(ROW(),COLUMN()+4))))/2</f>
        <v>0</v>
      </c>
      <c r="AW874" s="10">
        <f ca="1">IF(INDIRECT(ADDRESS(ROW(),COLUMN()-2))=0,1, (INDIRECT(ADDRESS(ROW(),COLUMN()-2))-INDIRECT(ADDRESS(ROW()+1,COLUMN()+2)))/INDIRECT(ADDRESS(ROW(),COLUMN()-2)))</f>
        <v>1</v>
      </c>
      <c r="AX874" s="10" t="str">
        <f ca="1">ADDRESS(ROW()+1-INDIRECT(ADDRESS(ROW()+1,COLUMN()-4)),3)</f>
        <v>$C$872</v>
      </c>
      <c r="AY874" s="10"/>
      <c r="AZ874" s="10" t="str">
        <f>ADDRESS(ROW(),3)</f>
        <v>$C$874</v>
      </c>
      <c r="BA874" s="10">
        <f ca="1">IF( INDIRECT(ADDRESS(ROW(),COLUMN()-5))=0,1, (INDIRECT(ADDRESS(ROW(),COLUMN()-5))-INDIRECT(ADDRESS(ROW()+1,COLUMN()+1)))/INDIRECT(ADDRESS(ROW(),COLUMN()-5)))</f>
        <v>1</v>
      </c>
      <c r="BB874" s="10"/>
    </row>
    <row r="875" spans="1:54" x14ac:dyDescent="0.2">
      <c r="A875" s="8"/>
      <c r="B875" s="8"/>
      <c r="C875" s="8"/>
      <c r="D875" s="8"/>
      <c r="E875" s="8"/>
      <c r="G875" s="10"/>
      <c r="H875" s="10"/>
      <c r="I875" s="10"/>
      <c r="J875" s="10"/>
      <c r="K875" s="10"/>
      <c r="L875" s="10"/>
      <c r="M875" s="10"/>
      <c r="N875" s="10"/>
      <c r="O875" s="10"/>
      <c r="P875" s="10"/>
      <c r="Q875" s="10"/>
      <c r="R875" s="10"/>
      <c r="S875" s="10"/>
      <c r="AL875" s="10">
        <f ca="1">1-INDIRECT(ADDRESS(ROW()-1,COLUMN()+11))</f>
        <v>0</v>
      </c>
      <c r="AM875" s="10">
        <f ca="1">1-INDIRECT(ADDRESS(ROW()-1,COLUMN()+14))</f>
        <v>0</v>
      </c>
      <c r="AN875" s="10">
        <f ca="1">INDIRECT(ADDRESS(ROW()-1,COLUMN()+9))</f>
        <v>1</v>
      </c>
      <c r="AO875" s="10">
        <f ca="1">INDIRECT(ADDRESS(ROW()-1,COLUMN()+12))</f>
        <v>1</v>
      </c>
      <c r="AP875" s="10">
        <f ca="1">(1-INDIRECT(ADDRESS(ROW(),COLUMN()-2)))*INDIRECT(ADDRESS(ROW(),COLUMN()+2))</f>
        <v>0</v>
      </c>
      <c r="AQ875" s="10">
        <f ca="1">(1-INDIRECT(ADDRESS(ROW(),COLUMN()-2)))*INDIRECT(ADDRESS(ROW(),COLUMN()+2))</f>
        <v>0</v>
      </c>
      <c r="AR875" s="10">
        <f ca="1">INDIRECT(ADDRESS(INDIRECT(ADDRESS(ROW(),COLUMN()+3))-INDIRECT(ADDRESS(ROW(),COLUMN()+2)),3))</f>
        <v>0</v>
      </c>
      <c r="AS875" s="10">
        <f ca="1">INDIRECT(ADDRESS(INDIRECT(ADDRESS(ROW(),COLUMN()+2))-INDIRECT(ADDRESS(ROW(),COLUMN()+1)),4))</f>
        <v>0</v>
      </c>
      <c r="AT875" s="10">
        <f ca="1">INDIRECT(ADDRESS(ROW()-1,5))</f>
        <v>3</v>
      </c>
      <c r="AU875" s="10">
        <f>ROW()-1</f>
        <v>874</v>
      </c>
      <c r="AV875" s="10">
        <f ca="1">ROW()-INDIRECT(ADDRESS(ROW(),COLUMN()-2))</f>
        <v>872</v>
      </c>
      <c r="AW875" s="10" t="str">
        <f>ADDRESS(ROW()-1,COLUMN()-11)</f>
        <v>$AL$874</v>
      </c>
      <c r="AX875" s="10" t="str">
        <f ca="1">ADDRESS(ROW() -INDIRECT(ADDRESS(ROW(),COLUMN()-4)),COLUMN()-12)</f>
        <v>$AL$872</v>
      </c>
      <c r="AY875" s="10">
        <f ca="1">SUMIF(INDIRECT(INDIRECT(ADDRESS(ROW(),COLUMN()-1))&amp;":"&amp;INDIRECT(ADDRESS(ROW(),COLUMN()-2))),1,INDIRECT(INDIRECT(ADDRESS(ROW(),COLUMN()-1))&amp;":"&amp;INDIRECT(ADDRESS(ROW(),COLUMN()-2))))</f>
        <v>0</v>
      </c>
      <c r="AZ875" s="10" t="str">
        <f>ADDRESS(ROW()-1,COLUMN()-13)</f>
        <v>$AM$874</v>
      </c>
      <c r="BA875" s="10" t="str">
        <f ca="1">ADDRESS(ROW() -INDIRECT(ADDRESS(ROW(),COLUMN()-7)),COLUMN()-14)</f>
        <v>$AM$872</v>
      </c>
      <c r="BB875" s="10">
        <f ca="1">SUM(INDIRECT(INDIRECT(ADDRESS(ROW(),COLUMN()-1))&amp;":"&amp;INDIRECT(ADDRESS(ROW(),COLUMN()-2))))</f>
        <v>0</v>
      </c>
    </row>
    <row r="876" spans="1:54" x14ac:dyDescent="0.2">
      <c r="A876" s="8" t="s">
        <v>146</v>
      </c>
      <c r="B876" s="8" t="s">
        <v>147</v>
      </c>
      <c r="C876" s="8">
        <v>2</v>
      </c>
      <c r="D876" s="8">
        <v>0</v>
      </c>
      <c r="E876" s="8"/>
      <c r="G876" s="10"/>
      <c r="H876" s="10"/>
      <c r="I876" s="10"/>
      <c r="J876" s="10"/>
      <c r="K876" s="10"/>
      <c r="L876" s="10"/>
      <c r="M876" s="10"/>
      <c r="N876" s="10"/>
      <c r="O876" s="10"/>
      <c r="P876" s="10"/>
      <c r="Q876" s="10"/>
      <c r="R876" s="10"/>
      <c r="S876" s="10"/>
      <c r="AW876" s="10">
        <f ca="1">SUM(AP846:AP875)</f>
        <v>0</v>
      </c>
      <c r="AX876" s="10">
        <f ca="1">SUM(AQ846:AQ875)</f>
        <v>0</v>
      </c>
    </row>
    <row r="877" spans="1:54" hidden="1" x14ac:dyDescent="0.2">
      <c r="A877" s="8" t="s">
        <v>146</v>
      </c>
      <c r="B877" s="8" t="s">
        <v>147</v>
      </c>
      <c r="C877" s="8">
        <v>1</v>
      </c>
      <c r="D877" s="9" t="s">
        <v>29</v>
      </c>
      <c r="E877" s="9">
        <v>1</v>
      </c>
      <c r="F877">
        <f>COUNTA(G877:AJ877)</f>
        <v>1</v>
      </c>
      <c r="G877" s="10"/>
      <c r="H877" s="10"/>
      <c r="I877" s="10"/>
      <c r="J877" s="10"/>
      <c r="K877" s="10"/>
      <c r="L877" s="10"/>
      <c r="M877" s="10"/>
      <c r="N877" s="10"/>
      <c r="O877" s="10" t="s">
        <v>1376</v>
      </c>
      <c r="P877" s="10"/>
      <c r="Q877" s="10"/>
      <c r="R877" s="10"/>
      <c r="S877" s="10"/>
      <c r="AL877" s="10">
        <f t="shared" ref="AL877:AL879" si="115">IF(COUNTA(G877:AJ877)=0,1,0)</f>
        <v>0</v>
      </c>
    </row>
    <row r="878" spans="1:54" x14ac:dyDescent="0.2">
      <c r="A878" s="8" t="s">
        <v>146</v>
      </c>
      <c r="B878" s="8" t="s">
        <v>147</v>
      </c>
      <c r="C878" s="8">
        <v>1</v>
      </c>
      <c r="D878" s="9" t="s">
        <v>29</v>
      </c>
      <c r="E878" s="9">
        <v>2</v>
      </c>
      <c r="F878">
        <f>COUNTA(G878:AJ878)</f>
        <v>0</v>
      </c>
      <c r="G878" s="10"/>
      <c r="H878" s="10"/>
      <c r="I878" s="10"/>
      <c r="J878" s="10"/>
      <c r="K878" s="10"/>
      <c r="L878" s="10"/>
      <c r="M878" s="10"/>
      <c r="N878" s="10"/>
      <c r="O878" s="10"/>
      <c r="P878" s="10"/>
      <c r="Q878" s="10"/>
      <c r="R878" s="10"/>
      <c r="S878" s="10"/>
      <c r="AL878" s="10">
        <f t="shared" si="115"/>
        <v>1</v>
      </c>
    </row>
    <row r="879" spans="1:54" x14ac:dyDescent="0.2">
      <c r="A879" s="8" t="s">
        <v>146</v>
      </c>
      <c r="B879" s="8" t="s">
        <v>147</v>
      </c>
      <c r="C879" s="8">
        <v>1</v>
      </c>
      <c r="D879" s="9" t="s">
        <v>29</v>
      </c>
      <c r="E879" s="9">
        <v>3</v>
      </c>
      <c r="F879">
        <f>COUNTA(G879:AJ879)</f>
        <v>0</v>
      </c>
      <c r="G879" s="10"/>
      <c r="H879" s="10"/>
      <c r="I879" s="10"/>
      <c r="J879" s="10"/>
      <c r="K879" s="10"/>
      <c r="L879" s="10"/>
      <c r="M879" s="10"/>
      <c r="N879" s="10"/>
      <c r="O879" s="10"/>
      <c r="P879" s="10"/>
      <c r="Q879" s="10"/>
      <c r="R879" s="10"/>
      <c r="S879" s="10"/>
      <c r="AL879" s="10">
        <f t="shared" si="115"/>
        <v>1</v>
      </c>
      <c r="AN879" s="10"/>
      <c r="AO879" s="10"/>
      <c r="AP879" s="10"/>
      <c r="AQ879" s="10"/>
      <c r="AR879" s="10"/>
      <c r="AS879" s="10"/>
      <c r="AT879" s="10"/>
      <c r="AU879" s="10">
        <f ca="1">SUMIF(INDIRECT(INDIRECT(ADDRESS(ROW(),COLUMN()+3))&amp;":"&amp;INDIRECT(ADDRESS(ROW(),COLUMN()+5))),"1",INDIRECT(INDIRECT(ADDRESS(ROW(),COLUMN()+3))&amp;":"&amp;INDIRECT(ADDRESS(ROW(),COLUMN()+5))))</f>
        <v>3</v>
      </c>
      <c r="AV879" s="10">
        <f ca="1">SUMIF(INDIRECT(INDIRECT(ADDRESS(ROW(),COLUMN()+2))&amp;":"&amp;INDIRECT(ADDRESS(ROW(),COLUMN()+4))),2,INDIRECT(INDIRECT(ADDRESS(ROW(),COLUMN()+2))&amp;":"&amp;INDIRECT(ADDRESS(ROW(),COLUMN()+4))))/2</f>
        <v>0</v>
      </c>
      <c r="AW879" s="10">
        <f ca="1">IF(INDIRECT(ADDRESS(ROW(),COLUMN()-2))=0,1, (INDIRECT(ADDRESS(ROW(),COLUMN()-2))-INDIRECT(ADDRESS(ROW()+1,COLUMN()+2)))/INDIRECT(ADDRESS(ROW(),COLUMN()-2)))</f>
        <v>0.33333333333333331</v>
      </c>
      <c r="AX879" s="10" t="str">
        <f ca="1">ADDRESS(ROW()+1-INDIRECT(ADDRESS(ROW()+1,COLUMN()-4)),3)</f>
        <v>$C$877</v>
      </c>
      <c r="AY879" s="10"/>
      <c r="AZ879" s="10" t="str">
        <f>ADDRESS(ROW(),3)</f>
        <v>$C$879</v>
      </c>
      <c r="BA879" s="10">
        <f ca="1">IF( INDIRECT(ADDRESS(ROW(),COLUMN()-5))=0,1, (INDIRECT(ADDRESS(ROW(),COLUMN()-5))-INDIRECT(ADDRESS(ROW()+1,COLUMN()+1)))/INDIRECT(ADDRESS(ROW(),COLUMN()-5)))</f>
        <v>1</v>
      </c>
      <c r="BB879" s="10"/>
    </row>
    <row r="880" spans="1:54" x14ac:dyDescent="0.2">
      <c r="A880" s="8"/>
      <c r="B880" s="8"/>
      <c r="C880" s="8"/>
      <c r="D880" s="8"/>
      <c r="E880" s="8"/>
      <c r="G880" s="10"/>
      <c r="H880" s="10"/>
      <c r="I880" s="10"/>
      <c r="J880" s="10"/>
      <c r="K880" s="10"/>
      <c r="L880" s="10"/>
      <c r="M880" s="10"/>
      <c r="N880" s="10"/>
      <c r="O880" s="10"/>
      <c r="P880" s="10"/>
      <c r="Q880" s="10"/>
      <c r="R880" s="10"/>
      <c r="S880" s="10"/>
      <c r="AL880" s="10">
        <f ca="1">1-INDIRECT(ADDRESS(ROW()-1,COLUMN()+11))</f>
        <v>0.66666666666666674</v>
      </c>
      <c r="AM880" s="10">
        <f ca="1">1-INDIRECT(ADDRESS(ROW()-1,COLUMN()+14))</f>
        <v>0</v>
      </c>
      <c r="AN880" s="10">
        <f ca="1">INDIRECT(ADDRESS(ROW()-1,COLUMN()+9))</f>
        <v>0.33333333333333331</v>
      </c>
      <c r="AO880" s="10">
        <f ca="1">INDIRECT(ADDRESS(ROW()-1,COLUMN()+12))</f>
        <v>1</v>
      </c>
      <c r="AP880" s="10">
        <f ca="1">(1-INDIRECT(ADDRESS(ROW(),COLUMN()-2)))*INDIRECT(ADDRESS(ROW(),COLUMN()+2))</f>
        <v>1.3333333333333335</v>
      </c>
      <c r="AQ880" s="10">
        <f ca="1">(1-INDIRECT(ADDRESS(ROW(),COLUMN()-2)))*INDIRECT(ADDRESS(ROW(),COLUMN()+2))</f>
        <v>0</v>
      </c>
      <c r="AR880" s="10">
        <f ca="1">INDIRECT(ADDRESS(INDIRECT(ADDRESS(ROW(),COLUMN()+3))-INDIRECT(ADDRESS(ROW(),COLUMN()+2)),3))</f>
        <v>2</v>
      </c>
      <c r="AS880" s="10">
        <f ca="1">INDIRECT(ADDRESS(INDIRECT(ADDRESS(ROW(),COLUMN()+2))-INDIRECT(ADDRESS(ROW(),COLUMN()+1)),4))</f>
        <v>0</v>
      </c>
      <c r="AT880" s="10">
        <f ca="1">INDIRECT(ADDRESS(ROW()-1,5))</f>
        <v>3</v>
      </c>
      <c r="AU880" s="10">
        <f>ROW()-1</f>
        <v>879</v>
      </c>
      <c r="AV880" s="10">
        <f ca="1">ROW()-INDIRECT(ADDRESS(ROW(),COLUMN()-2))</f>
        <v>877</v>
      </c>
      <c r="AW880" s="10" t="str">
        <f>ADDRESS(ROW()-1,COLUMN()-11)</f>
        <v>$AL$879</v>
      </c>
      <c r="AX880" s="10" t="str">
        <f ca="1">ADDRESS(ROW() -INDIRECT(ADDRESS(ROW(),COLUMN()-4)),COLUMN()-12)</f>
        <v>$AL$877</v>
      </c>
      <c r="AY880" s="10">
        <f ca="1">SUMIF(INDIRECT(INDIRECT(ADDRESS(ROW(),COLUMN()-1))&amp;":"&amp;INDIRECT(ADDRESS(ROW(),COLUMN()-2))),1,INDIRECT(INDIRECT(ADDRESS(ROW(),COLUMN()-1))&amp;":"&amp;INDIRECT(ADDRESS(ROW(),COLUMN()-2))))</f>
        <v>2</v>
      </c>
      <c r="AZ880" s="10" t="str">
        <f>ADDRESS(ROW()-1,COLUMN()-13)</f>
        <v>$AM$879</v>
      </c>
      <c r="BA880" s="10" t="str">
        <f ca="1">ADDRESS(ROW() -INDIRECT(ADDRESS(ROW(),COLUMN()-7)),COLUMN()-14)</f>
        <v>$AM$877</v>
      </c>
      <c r="BB880" s="10">
        <f ca="1">SUM(INDIRECT(INDIRECT(ADDRESS(ROW(),COLUMN()-1))&amp;":"&amp;INDIRECT(ADDRESS(ROW(),COLUMN()-2))))</f>
        <v>0</v>
      </c>
    </row>
    <row r="881" spans="1:54" x14ac:dyDescent="0.2">
      <c r="A881" s="8" t="s">
        <v>146</v>
      </c>
      <c r="B881" s="8" t="s">
        <v>148</v>
      </c>
      <c r="C881" s="8">
        <v>1</v>
      </c>
      <c r="D881" s="8">
        <v>2</v>
      </c>
      <c r="E881" s="8"/>
      <c r="G881" s="10"/>
      <c r="H881" s="10"/>
      <c r="I881" s="10"/>
      <c r="J881" s="10"/>
      <c r="K881" s="10"/>
      <c r="L881" s="10"/>
      <c r="M881" s="10"/>
      <c r="N881" s="10"/>
      <c r="O881" s="10"/>
      <c r="P881" s="10"/>
      <c r="Q881" s="10"/>
      <c r="R881" s="10"/>
      <c r="S881" s="10"/>
    </row>
    <row r="882" spans="1:54" hidden="1" x14ac:dyDescent="0.2">
      <c r="A882" s="8" t="s">
        <v>146</v>
      </c>
      <c r="B882" s="8" t="s">
        <v>148</v>
      </c>
      <c r="C882" s="8">
        <v>1</v>
      </c>
      <c r="D882" s="9" t="s">
        <v>31</v>
      </c>
      <c r="E882" s="9">
        <v>1</v>
      </c>
      <c r="F882">
        <f t="shared" ref="F882:F887" si="116">COUNTA(G882:AJ882)</f>
        <v>1</v>
      </c>
      <c r="G882" s="10"/>
      <c r="H882" s="10"/>
      <c r="I882" s="10"/>
      <c r="J882" s="10"/>
      <c r="K882" s="10"/>
      <c r="L882" s="10"/>
      <c r="M882" s="10"/>
      <c r="N882" s="10"/>
      <c r="O882" s="10" t="s">
        <v>1376</v>
      </c>
      <c r="P882" s="10"/>
      <c r="Q882" s="10"/>
      <c r="R882" s="10"/>
      <c r="S882" s="10"/>
      <c r="AL882" s="10">
        <f t="shared" ref="AL882" si="117">IF(COUNTA(G882:AJ882)=0,1,0)</f>
        <v>0</v>
      </c>
    </row>
    <row r="883" spans="1:54" hidden="1" x14ac:dyDescent="0.2">
      <c r="A883" s="8" t="s">
        <v>146</v>
      </c>
      <c r="B883" s="8" t="s">
        <v>148</v>
      </c>
      <c r="C883" s="8">
        <v>2</v>
      </c>
      <c r="D883" s="9" t="s">
        <v>29</v>
      </c>
      <c r="E883" s="9">
        <v>2</v>
      </c>
      <c r="F883">
        <f t="shared" si="116"/>
        <v>1</v>
      </c>
      <c r="G883" s="10"/>
      <c r="H883" s="10"/>
      <c r="I883" s="10"/>
      <c r="J883" s="10"/>
      <c r="K883" s="10"/>
      <c r="L883" s="10"/>
      <c r="M883" s="10"/>
      <c r="N883" s="10"/>
      <c r="O883" s="10" t="s">
        <v>1376</v>
      </c>
      <c r="P883" s="10"/>
      <c r="Q883" s="10"/>
      <c r="R883" s="10"/>
      <c r="S883" s="10"/>
      <c r="AM883" s="30">
        <f t="shared" ref="AM883:AM887" si="118">IF(COUNTA(I883:AJ883)=0,1,0)</f>
        <v>0</v>
      </c>
    </row>
    <row r="884" spans="1:54" x14ac:dyDescent="0.2">
      <c r="A884" s="8" t="s">
        <v>146</v>
      </c>
      <c r="B884" s="8" t="s">
        <v>148</v>
      </c>
      <c r="C884" s="8">
        <v>2</v>
      </c>
      <c r="D884" s="9" t="s">
        <v>31</v>
      </c>
      <c r="E884" s="9">
        <v>3</v>
      </c>
      <c r="F884">
        <f t="shared" si="116"/>
        <v>0</v>
      </c>
      <c r="G884" s="10"/>
      <c r="H884" s="10"/>
      <c r="I884" s="10"/>
      <c r="J884" s="10"/>
      <c r="K884" s="10"/>
      <c r="L884" s="10"/>
      <c r="M884" s="10"/>
      <c r="N884" s="10"/>
      <c r="O884" s="10"/>
      <c r="P884" s="10"/>
      <c r="Q884" s="10"/>
      <c r="R884" s="10"/>
      <c r="S884" s="10"/>
      <c r="AM884" s="30">
        <f t="shared" si="118"/>
        <v>1</v>
      </c>
    </row>
    <row r="885" spans="1:54" hidden="1" x14ac:dyDescent="0.2">
      <c r="A885" s="8" t="s">
        <v>146</v>
      </c>
      <c r="B885" s="8" t="s">
        <v>148</v>
      </c>
      <c r="C885" s="8">
        <v>2</v>
      </c>
      <c r="D885" s="9" t="s">
        <v>31</v>
      </c>
      <c r="E885" s="9">
        <v>4</v>
      </c>
      <c r="F885">
        <f t="shared" si="116"/>
        <v>1</v>
      </c>
      <c r="G885" s="10"/>
      <c r="H885" s="10"/>
      <c r="I885" s="10"/>
      <c r="J885" s="10"/>
      <c r="K885" s="10"/>
      <c r="L885" s="10"/>
      <c r="M885" s="10"/>
      <c r="N885" s="10"/>
      <c r="O885" s="10" t="s">
        <v>1376</v>
      </c>
      <c r="P885" s="10"/>
      <c r="Q885" s="10"/>
      <c r="R885" s="10"/>
      <c r="S885" s="10"/>
      <c r="AM885" s="30">
        <f t="shared" si="118"/>
        <v>0</v>
      </c>
    </row>
    <row r="886" spans="1:54" hidden="1" x14ac:dyDescent="0.2">
      <c r="A886" s="8" t="s">
        <v>146</v>
      </c>
      <c r="B886" s="8" t="s">
        <v>148</v>
      </c>
      <c r="C886" s="8">
        <v>2</v>
      </c>
      <c r="D886" s="9" t="s">
        <v>31</v>
      </c>
      <c r="E886" s="9">
        <v>5</v>
      </c>
      <c r="F886">
        <f t="shared" si="116"/>
        <v>1</v>
      </c>
      <c r="G886" s="10"/>
      <c r="H886" s="10"/>
      <c r="I886" s="10"/>
      <c r="J886" s="10"/>
      <c r="K886" s="10"/>
      <c r="L886" s="10"/>
      <c r="M886" s="10"/>
      <c r="N886" s="10"/>
      <c r="O886" s="10" t="s">
        <v>1376</v>
      </c>
      <c r="P886" s="10"/>
      <c r="Q886" s="10"/>
      <c r="R886" s="10"/>
      <c r="S886" s="10"/>
      <c r="AM886" s="30">
        <f t="shared" si="118"/>
        <v>0</v>
      </c>
    </row>
    <row r="887" spans="1:54" x14ac:dyDescent="0.2">
      <c r="A887" s="8" t="s">
        <v>146</v>
      </c>
      <c r="B887" s="8" t="s">
        <v>148</v>
      </c>
      <c r="C887" s="8">
        <v>2</v>
      </c>
      <c r="D887" s="9" t="s">
        <v>31</v>
      </c>
      <c r="E887" s="9">
        <v>6</v>
      </c>
      <c r="F887">
        <f t="shared" si="116"/>
        <v>0</v>
      </c>
      <c r="G887" s="10"/>
      <c r="H887" s="10"/>
      <c r="I887" s="10"/>
      <c r="J887" s="10"/>
      <c r="K887" s="10"/>
      <c r="L887" s="10"/>
      <c r="M887" s="10"/>
      <c r="N887" s="10"/>
      <c r="O887" s="10"/>
      <c r="P887" s="10"/>
      <c r="Q887" s="10"/>
      <c r="R887" s="10"/>
      <c r="S887" s="10"/>
      <c r="AL887" s="10"/>
      <c r="AM887" s="30">
        <f t="shared" si="118"/>
        <v>1</v>
      </c>
      <c r="AN887" s="10"/>
      <c r="AO887" s="10"/>
      <c r="AP887" s="10"/>
      <c r="AQ887" s="10"/>
      <c r="AR887" s="10"/>
      <c r="AS887" s="10"/>
      <c r="AT887" s="10"/>
      <c r="AU887" s="10">
        <f ca="1">SUMIF(INDIRECT(INDIRECT(ADDRESS(ROW(),COLUMN()+3))&amp;":"&amp;INDIRECT(ADDRESS(ROW(),COLUMN()+5))),"1",INDIRECT(INDIRECT(ADDRESS(ROW(),COLUMN()+3))&amp;":"&amp;INDIRECT(ADDRESS(ROW(),COLUMN()+5))))</f>
        <v>1</v>
      </c>
      <c r="AV887" s="10">
        <f ca="1">SUMIF(INDIRECT(INDIRECT(ADDRESS(ROW(),COLUMN()+2))&amp;":"&amp;INDIRECT(ADDRESS(ROW(),COLUMN()+4))),2,INDIRECT(INDIRECT(ADDRESS(ROW(),COLUMN()+2))&amp;":"&amp;INDIRECT(ADDRESS(ROW(),COLUMN()+4))))/2</f>
        <v>5</v>
      </c>
      <c r="AW887" s="10">
        <f ca="1">IF(INDIRECT(ADDRESS(ROW(),COLUMN()-2))=0,1, (INDIRECT(ADDRESS(ROW(),COLUMN()-2))-INDIRECT(ADDRESS(ROW()+1,COLUMN()+2)))/INDIRECT(ADDRESS(ROW(),COLUMN()-2)))</f>
        <v>1</v>
      </c>
      <c r="AX887" s="10" t="str">
        <f ca="1">ADDRESS(ROW()+1-INDIRECT(ADDRESS(ROW()+1,COLUMN()-4)),3)</f>
        <v>$C$882</v>
      </c>
      <c r="AY887" s="10"/>
      <c r="AZ887" s="10" t="str">
        <f>ADDRESS(ROW(),3)</f>
        <v>$C$887</v>
      </c>
      <c r="BA887" s="10">
        <f ca="1">IF( INDIRECT(ADDRESS(ROW(),COLUMN()-5))=0,1, (INDIRECT(ADDRESS(ROW(),COLUMN()-5))-INDIRECT(ADDRESS(ROW()+1,COLUMN()+1)))/INDIRECT(ADDRESS(ROW(),COLUMN()-5)))</f>
        <v>0.6</v>
      </c>
      <c r="BB887" s="10"/>
    </row>
    <row r="888" spans="1:54" x14ac:dyDescent="0.2">
      <c r="A888" s="8"/>
      <c r="B888" s="8"/>
      <c r="C888" s="8"/>
      <c r="D888" s="8"/>
      <c r="E888" s="8"/>
      <c r="G888" s="10"/>
      <c r="H888" s="10"/>
      <c r="I888" s="10"/>
      <c r="J888" s="10"/>
      <c r="K888" s="10"/>
      <c r="L888" s="10"/>
      <c r="M888" s="10"/>
      <c r="N888" s="10"/>
      <c r="O888" s="10"/>
      <c r="P888" s="10"/>
      <c r="Q888" s="10"/>
      <c r="R888" s="10"/>
      <c r="S888" s="10"/>
      <c r="AL888" s="10">
        <f ca="1">1-INDIRECT(ADDRESS(ROW()-1,COLUMN()+11))</f>
        <v>0</v>
      </c>
      <c r="AM888" s="10">
        <f ca="1">1-INDIRECT(ADDRESS(ROW()-1,COLUMN()+14))</f>
        <v>0.4</v>
      </c>
      <c r="AN888" s="10">
        <f ca="1">INDIRECT(ADDRESS(ROW()-1,COLUMN()+9))</f>
        <v>1</v>
      </c>
      <c r="AO888" s="10">
        <f ca="1">INDIRECT(ADDRESS(ROW()-1,COLUMN()+12))</f>
        <v>0.6</v>
      </c>
      <c r="AP888" s="10">
        <f ca="1">(1-INDIRECT(ADDRESS(ROW(),COLUMN()-2)))*INDIRECT(ADDRESS(ROW(),COLUMN()+2))</f>
        <v>0</v>
      </c>
      <c r="AQ888" s="10">
        <f ca="1">(1-INDIRECT(ADDRESS(ROW(),COLUMN()-2)))*INDIRECT(ADDRESS(ROW(),COLUMN()+2))</f>
        <v>0.8</v>
      </c>
      <c r="AR888" s="10">
        <f ca="1">INDIRECT(ADDRESS(INDIRECT(ADDRESS(ROW(),COLUMN()+3))-INDIRECT(ADDRESS(ROW(),COLUMN()+2)),3))</f>
        <v>1</v>
      </c>
      <c r="AS888" s="10">
        <f ca="1">INDIRECT(ADDRESS(INDIRECT(ADDRESS(ROW(),COLUMN()+2))-INDIRECT(ADDRESS(ROW(),COLUMN()+1)),4))</f>
        <v>2</v>
      </c>
      <c r="AT888" s="10">
        <f ca="1">INDIRECT(ADDRESS(ROW()-1,5))</f>
        <v>6</v>
      </c>
      <c r="AU888" s="10">
        <f>ROW()-1</f>
        <v>887</v>
      </c>
      <c r="AV888" s="10">
        <f ca="1">ROW()-INDIRECT(ADDRESS(ROW(),COLUMN()-2))</f>
        <v>882</v>
      </c>
      <c r="AW888" s="10" t="str">
        <f>ADDRESS(ROW()-1,COLUMN()-11)</f>
        <v>$AL$887</v>
      </c>
      <c r="AX888" s="10" t="str">
        <f ca="1">ADDRESS(ROW() -INDIRECT(ADDRESS(ROW(),COLUMN()-4)),COLUMN()-12)</f>
        <v>$AL$882</v>
      </c>
      <c r="AY888" s="10">
        <f ca="1">SUMIF(INDIRECT(INDIRECT(ADDRESS(ROW(),COLUMN()-1))&amp;":"&amp;INDIRECT(ADDRESS(ROW(),COLUMN()-2))),1,INDIRECT(INDIRECT(ADDRESS(ROW(),COLUMN()-1))&amp;":"&amp;INDIRECT(ADDRESS(ROW(),COLUMN()-2))))</f>
        <v>0</v>
      </c>
      <c r="AZ888" s="10" t="str">
        <f>ADDRESS(ROW()-1,COLUMN()-13)</f>
        <v>$AM$887</v>
      </c>
      <c r="BA888" s="10" t="str">
        <f ca="1">ADDRESS(ROW() -INDIRECT(ADDRESS(ROW(),COLUMN()-7)),COLUMN()-14)</f>
        <v>$AM$882</v>
      </c>
      <c r="BB888" s="10">
        <f ca="1">SUM(INDIRECT(INDIRECT(ADDRESS(ROW(),COLUMN()-1))&amp;":"&amp;INDIRECT(ADDRESS(ROW(),COLUMN()-2))))</f>
        <v>2</v>
      </c>
    </row>
    <row r="889" spans="1:54" x14ac:dyDescent="0.2">
      <c r="A889" s="8" t="s">
        <v>146</v>
      </c>
      <c r="B889" s="8" t="s">
        <v>149</v>
      </c>
      <c r="C889" s="8">
        <v>1</v>
      </c>
      <c r="D889" s="8">
        <v>3</v>
      </c>
      <c r="E889" s="8"/>
      <c r="G889" s="10"/>
      <c r="H889" s="10"/>
      <c r="I889" s="10"/>
      <c r="J889" s="10"/>
      <c r="K889" s="10"/>
      <c r="L889" s="10"/>
      <c r="M889" s="10"/>
      <c r="N889" s="10"/>
      <c r="O889" s="10"/>
      <c r="P889" s="10"/>
      <c r="Q889" s="10"/>
      <c r="R889" s="10"/>
      <c r="S889" s="10"/>
    </row>
    <row r="890" spans="1:54" x14ac:dyDescent="0.2">
      <c r="A890" s="8" t="s">
        <v>146</v>
      </c>
      <c r="B890" s="8" t="s">
        <v>149</v>
      </c>
      <c r="C890" s="8">
        <v>1</v>
      </c>
      <c r="D890" s="9" t="s">
        <v>31</v>
      </c>
      <c r="E890" s="9">
        <v>1</v>
      </c>
      <c r="F890">
        <f t="shared" ref="F890:F901" si="119">COUNTA(G890:AJ890)</f>
        <v>0</v>
      </c>
      <c r="G890" s="10"/>
      <c r="H890" s="10"/>
      <c r="I890" s="10"/>
      <c r="J890" s="10"/>
      <c r="K890" s="10"/>
      <c r="L890" s="10"/>
      <c r="M890" s="10"/>
      <c r="N890" s="10"/>
      <c r="O890" s="10"/>
      <c r="P890" s="10"/>
      <c r="Q890" s="10"/>
      <c r="R890" s="10"/>
      <c r="S890" s="10"/>
      <c r="AL890" s="10">
        <f t="shared" ref="AL890" si="120">IF(COUNTA(G890:AJ890)=0,1,0)</f>
        <v>1</v>
      </c>
    </row>
    <row r="891" spans="1:54" x14ac:dyDescent="0.2">
      <c r="A891" s="8" t="s">
        <v>146</v>
      </c>
      <c r="B891" s="8" t="s">
        <v>149</v>
      </c>
      <c r="C891" s="8">
        <v>2</v>
      </c>
      <c r="D891" s="9" t="s">
        <v>29</v>
      </c>
      <c r="E891" s="9">
        <v>2</v>
      </c>
      <c r="F891">
        <f t="shared" si="119"/>
        <v>0</v>
      </c>
      <c r="G891" s="10"/>
      <c r="H891" s="10"/>
      <c r="I891" s="10"/>
      <c r="J891" s="10"/>
      <c r="K891" s="10"/>
      <c r="L891" s="10"/>
      <c r="M891" s="10"/>
      <c r="N891" s="10"/>
      <c r="O891" s="10"/>
      <c r="P891" s="10"/>
      <c r="Q891" s="10"/>
      <c r="R891" s="10"/>
      <c r="S891" s="10"/>
      <c r="AM891" s="30">
        <f t="shared" ref="AM891:AM900" si="121">IF(COUNTA(I891:AJ891)=0,1,0)</f>
        <v>1</v>
      </c>
    </row>
    <row r="892" spans="1:54" x14ac:dyDescent="0.2">
      <c r="A892" s="8" t="s">
        <v>146</v>
      </c>
      <c r="B892" s="8" t="s">
        <v>149</v>
      </c>
      <c r="C892" s="8">
        <v>2</v>
      </c>
      <c r="D892" s="9" t="s">
        <v>31</v>
      </c>
      <c r="E892" s="9">
        <v>3</v>
      </c>
      <c r="F892">
        <f t="shared" si="119"/>
        <v>0</v>
      </c>
      <c r="G892" s="10"/>
      <c r="H892" s="10"/>
      <c r="I892" s="10"/>
      <c r="J892" s="10"/>
      <c r="K892" s="10"/>
      <c r="L892" s="10"/>
      <c r="M892" s="10"/>
      <c r="N892" s="10"/>
      <c r="O892" s="10"/>
      <c r="P892" s="10"/>
      <c r="Q892" s="10"/>
      <c r="R892" s="10"/>
      <c r="S892" s="10"/>
      <c r="AM892" s="30">
        <f t="shared" si="121"/>
        <v>1</v>
      </c>
    </row>
    <row r="893" spans="1:54" x14ac:dyDescent="0.2">
      <c r="A893" s="8" t="s">
        <v>146</v>
      </c>
      <c r="B893" s="8" t="s">
        <v>149</v>
      </c>
      <c r="C893" s="8">
        <v>2</v>
      </c>
      <c r="D893" s="9" t="s">
        <v>29</v>
      </c>
      <c r="E893" s="9">
        <v>4</v>
      </c>
      <c r="F893">
        <f t="shared" si="119"/>
        <v>0</v>
      </c>
      <c r="G893" s="10"/>
      <c r="H893" s="10"/>
      <c r="I893" s="10"/>
      <c r="J893" s="10"/>
      <c r="K893" s="10"/>
      <c r="L893" s="10"/>
      <c r="M893" s="10"/>
      <c r="N893" s="10"/>
      <c r="O893" s="10"/>
      <c r="P893" s="10"/>
      <c r="Q893" s="10"/>
      <c r="R893" s="10"/>
      <c r="S893" s="10"/>
      <c r="AM893" s="30">
        <f t="shared" si="121"/>
        <v>1</v>
      </c>
    </row>
    <row r="894" spans="1:54" x14ac:dyDescent="0.2">
      <c r="A894" s="8" t="s">
        <v>146</v>
      </c>
      <c r="B894" s="8" t="s">
        <v>149</v>
      </c>
      <c r="C894" s="8">
        <v>2</v>
      </c>
      <c r="D894" s="9" t="s">
        <v>31</v>
      </c>
      <c r="E894" s="9">
        <v>5</v>
      </c>
      <c r="F894">
        <f t="shared" si="119"/>
        <v>0</v>
      </c>
      <c r="G894" s="10"/>
      <c r="H894" s="10"/>
      <c r="I894" s="10"/>
      <c r="J894" s="10"/>
      <c r="K894" s="10"/>
      <c r="L894" s="10"/>
      <c r="M894" s="10"/>
      <c r="N894" s="10"/>
      <c r="O894" s="10"/>
      <c r="P894" s="10"/>
      <c r="Q894" s="10"/>
      <c r="R894" s="10"/>
      <c r="S894" s="10"/>
      <c r="AM894" s="30">
        <f t="shared" si="121"/>
        <v>1</v>
      </c>
    </row>
    <row r="895" spans="1:54" x14ac:dyDescent="0.2">
      <c r="A895" s="8" t="s">
        <v>146</v>
      </c>
      <c r="B895" s="8" t="s">
        <v>149</v>
      </c>
      <c r="C895" s="8">
        <v>2</v>
      </c>
      <c r="D895" s="9" t="s">
        <v>31</v>
      </c>
      <c r="E895" s="9">
        <v>6</v>
      </c>
      <c r="F895">
        <f t="shared" si="119"/>
        <v>0</v>
      </c>
      <c r="G895" s="10"/>
      <c r="H895" s="10"/>
      <c r="I895" s="10"/>
      <c r="J895" s="10"/>
      <c r="K895" s="10"/>
      <c r="L895" s="10"/>
      <c r="M895" s="10"/>
      <c r="N895" s="10"/>
      <c r="O895" s="10"/>
      <c r="P895" s="10"/>
      <c r="Q895" s="10"/>
      <c r="R895" s="10"/>
      <c r="S895" s="10"/>
      <c r="AM895" s="30">
        <f t="shared" si="121"/>
        <v>1</v>
      </c>
    </row>
    <row r="896" spans="1:54" x14ac:dyDescent="0.2">
      <c r="A896" s="8" t="s">
        <v>146</v>
      </c>
      <c r="B896" s="8" t="s">
        <v>149</v>
      </c>
      <c r="C896" s="8">
        <v>2</v>
      </c>
      <c r="D896" s="9" t="s">
        <v>29</v>
      </c>
      <c r="E896" s="9">
        <v>7</v>
      </c>
      <c r="F896">
        <f t="shared" si="119"/>
        <v>0</v>
      </c>
      <c r="G896" s="10"/>
      <c r="H896" s="10"/>
      <c r="I896" s="10"/>
      <c r="J896" s="10"/>
      <c r="K896" s="10"/>
      <c r="L896" s="10"/>
      <c r="M896" s="10"/>
      <c r="N896" s="10"/>
      <c r="O896" s="10"/>
      <c r="P896" s="10"/>
      <c r="Q896" s="10"/>
      <c r="R896" s="10"/>
      <c r="S896" s="10"/>
      <c r="AM896" s="30">
        <f t="shared" si="121"/>
        <v>1</v>
      </c>
    </row>
    <row r="897" spans="1:54" x14ac:dyDescent="0.2">
      <c r="A897" s="8" t="s">
        <v>146</v>
      </c>
      <c r="B897" s="8" t="s">
        <v>149</v>
      </c>
      <c r="C897" s="8">
        <v>2</v>
      </c>
      <c r="D897" s="9" t="s">
        <v>31</v>
      </c>
      <c r="E897" s="9">
        <v>8</v>
      </c>
      <c r="F897">
        <f t="shared" si="119"/>
        <v>0</v>
      </c>
      <c r="G897" s="10"/>
      <c r="H897" s="10"/>
      <c r="I897" s="10"/>
      <c r="J897" s="10"/>
      <c r="K897" s="10"/>
      <c r="L897" s="10"/>
      <c r="M897" s="10"/>
      <c r="N897" s="10"/>
      <c r="O897" s="10"/>
      <c r="P897" s="10"/>
      <c r="Q897" s="10"/>
      <c r="R897" s="10"/>
      <c r="S897" s="10"/>
      <c r="AM897" s="30">
        <f t="shared" si="121"/>
        <v>1</v>
      </c>
    </row>
    <row r="898" spans="1:54" x14ac:dyDescent="0.2">
      <c r="A898" s="8" t="s">
        <v>146</v>
      </c>
      <c r="B898" s="8" t="s">
        <v>149</v>
      </c>
      <c r="C898" s="8">
        <v>2</v>
      </c>
      <c r="D898" s="9" t="s">
        <v>29</v>
      </c>
      <c r="E898" s="9">
        <v>9</v>
      </c>
      <c r="F898">
        <f t="shared" si="119"/>
        <v>0</v>
      </c>
      <c r="G898" s="10"/>
      <c r="H898" s="10"/>
      <c r="I898" s="10"/>
      <c r="J898" s="10"/>
      <c r="K898" s="10"/>
      <c r="L898" s="10"/>
      <c r="M898" s="10"/>
      <c r="N898" s="10"/>
      <c r="O898" s="10"/>
      <c r="P898" s="10"/>
      <c r="Q898" s="10"/>
      <c r="R898" s="10"/>
      <c r="S898" s="10"/>
      <c r="AM898" s="30">
        <f t="shared" si="121"/>
        <v>1</v>
      </c>
    </row>
    <row r="899" spans="1:54" x14ac:dyDescent="0.2">
      <c r="A899" s="8" t="s">
        <v>146</v>
      </c>
      <c r="B899" s="8" t="s">
        <v>149</v>
      </c>
      <c r="C899" s="8">
        <v>2</v>
      </c>
      <c r="D899" s="9" t="s">
        <v>29</v>
      </c>
      <c r="E899" s="9">
        <v>10</v>
      </c>
      <c r="F899">
        <f t="shared" si="119"/>
        <v>0</v>
      </c>
      <c r="G899" s="10"/>
      <c r="H899" s="10"/>
      <c r="I899" s="10"/>
      <c r="J899" s="10"/>
      <c r="K899" s="10"/>
      <c r="L899" s="10"/>
      <c r="M899" s="10"/>
      <c r="N899" s="10"/>
      <c r="O899" s="10"/>
      <c r="P899" s="10"/>
      <c r="Q899" s="10"/>
      <c r="R899" s="10"/>
      <c r="S899" s="10"/>
      <c r="AM899" s="30">
        <f t="shared" si="121"/>
        <v>1</v>
      </c>
    </row>
    <row r="900" spans="1:54" x14ac:dyDescent="0.2">
      <c r="A900" s="8" t="s">
        <v>146</v>
      </c>
      <c r="B900" s="8" t="s">
        <v>149</v>
      </c>
      <c r="C900" s="8">
        <v>2</v>
      </c>
      <c r="D900" s="9" t="s">
        <v>29</v>
      </c>
      <c r="E900" s="9">
        <v>11</v>
      </c>
      <c r="F900">
        <f t="shared" si="119"/>
        <v>0</v>
      </c>
      <c r="G900" s="10"/>
      <c r="H900" s="10"/>
      <c r="I900" s="10"/>
      <c r="J900" s="10"/>
      <c r="K900" s="10"/>
      <c r="L900" s="10"/>
      <c r="M900" s="10"/>
      <c r="N900" s="10"/>
      <c r="O900" s="10"/>
      <c r="P900" s="10"/>
      <c r="Q900" s="10"/>
      <c r="R900" s="10"/>
      <c r="S900" s="10"/>
      <c r="AM900" s="30">
        <f t="shared" si="121"/>
        <v>1</v>
      </c>
    </row>
    <row r="901" spans="1:54" hidden="1" x14ac:dyDescent="0.2">
      <c r="A901" s="8" t="s">
        <v>146</v>
      </c>
      <c r="B901" s="8" t="s">
        <v>149</v>
      </c>
      <c r="C901" s="8">
        <v>3</v>
      </c>
      <c r="D901" s="9" t="s">
        <v>31</v>
      </c>
      <c r="E901" s="9">
        <v>12</v>
      </c>
      <c r="F901">
        <f t="shared" si="119"/>
        <v>0</v>
      </c>
      <c r="G901" s="10"/>
      <c r="H901" s="10"/>
      <c r="I901" s="10"/>
      <c r="J901" s="10"/>
      <c r="K901" s="10"/>
      <c r="L901" s="10"/>
      <c r="M901" s="10"/>
      <c r="N901" s="10"/>
      <c r="O901" s="10"/>
      <c r="P901" s="10"/>
      <c r="Q901" s="10"/>
      <c r="R901" s="10"/>
      <c r="S901" s="10"/>
      <c r="AL901" s="10"/>
      <c r="AN901" s="10"/>
      <c r="AO901" s="10"/>
      <c r="AP901" s="10"/>
      <c r="AQ901" s="10"/>
      <c r="AR901" s="10"/>
      <c r="AS901" s="10"/>
      <c r="AT901" s="10"/>
      <c r="AU901" s="10">
        <f ca="1">SUMIF(INDIRECT(INDIRECT(ADDRESS(ROW(),COLUMN()+3))&amp;":"&amp;INDIRECT(ADDRESS(ROW(),COLUMN()+5))),"1",INDIRECT(INDIRECT(ADDRESS(ROW(),COLUMN()+3))&amp;":"&amp;INDIRECT(ADDRESS(ROW(),COLUMN()+5))))</f>
        <v>1</v>
      </c>
      <c r="AV901" s="10">
        <f ca="1">SUMIF(INDIRECT(INDIRECT(ADDRESS(ROW(),COLUMN()+2))&amp;":"&amp;INDIRECT(ADDRESS(ROW(),COLUMN()+4))),2,INDIRECT(INDIRECT(ADDRESS(ROW(),COLUMN()+2))&amp;":"&amp;INDIRECT(ADDRESS(ROW(),COLUMN()+4))))/2</f>
        <v>10</v>
      </c>
      <c r="AW901" s="10">
        <f ca="1">IF(INDIRECT(ADDRESS(ROW(),COLUMN()-2))=0,1, (INDIRECT(ADDRESS(ROW(),COLUMN()-2))-INDIRECT(ADDRESS(ROW()+1,COLUMN()+2)))/INDIRECT(ADDRESS(ROW(),COLUMN()-2)))</f>
        <v>0</v>
      </c>
      <c r="AX901" s="10" t="str">
        <f ca="1">ADDRESS(ROW()+1-INDIRECT(ADDRESS(ROW()+1,COLUMN()-4)),3)</f>
        <v>$C$890</v>
      </c>
      <c r="AY901" s="10"/>
      <c r="AZ901" s="10" t="str">
        <f>ADDRESS(ROW(),3)</f>
        <v>$C$901</v>
      </c>
      <c r="BA901" s="10">
        <f ca="1">IF( INDIRECT(ADDRESS(ROW(),COLUMN()-5))=0,1, (INDIRECT(ADDRESS(ROW(),COLUMN()-5))-INDIRECT(ADDRESS(ROW()+1,COLUMN()+1)))/INDIRECT(ADDRESS(ROW(),COLUMN()-5)))</f>
        <v>0</v>
      </c>
      <c r="BB901" s="10"/>
    </row>
    <row r="902" spans="1:54" x14ac:dyDescent="0.2">
      <c r="A902" s="8"/>
      <c r="B902" s="8"/>
      <c r="C902" s="8"/>
      <c r="D902" s="8"/>
      <c r="E902" s="8"/>
      <c r="G902" s="10"/>
      <c r="H902" s="10"/>
      <c r="I902" s="10"/>
      <c r="J902" s="10"/>
      <c r="K902" s="10"/>
      <c r="L902" s="10"/>
      <c r="M902" s="10"/>
      <c r="N902" s="10"/>
      <c r="O902" s="10"/>
      <c r="P902" s="10"/>
      <c r="Q902" s="10"/>
      <c r="R902" s="10"/>
      <c r="S902" s="10"/>
      <c r="AL902" s="10">
        <f ca="1">1-INDIRECT(ADDRESS(ROW()-1,COLUMN()+11))</f>
        <v>1</v>
      </c>
      <c r="AM902" s="10">
        <f ca="1">1-INDIRECT(ADDRESS(ROW()-1,COLUMN()+14))</f>
        <v>1</v>
      </c>
      <c r="AN902" s="10">
        <f ca="1">INDIRECT(ADDRESS(ROW()-1,COLUMN()+9))</f>
        <v>0</v>
      </c>
      <c r="AO902" s="10">
        <f ca="1">INDIRECT(ADDRESS(ROW()-1,COLUMN()+12))</f>
        <v>0</v>
      </c>
      <c r="AP902" s="10">
        <f ca="1">(1-INDIRECT(ADDRESS(ROW(),COLUMN()-2)))*INDIRECT(ADDRESS(ROW(),COLUMN()+2))</f>
        <v>1</v>
      </c>
      <c r="AQ902" s="10">
        <f ca="1">(1-INDIRECT(ADDRESS(ROW(),COLUMN()-2)))*INDIRECT(ADDRESS(ROW(),COLUMN()+2))</f>
        <v>3</v>
      </c>
      <c r="AR902" s="10">
        <f ca="1">INDIRECT(ADDRESS(INDIRECT(ADDRESS(ROW(),COLUMN()+3))-INDIRECT(ADDRESS(ROW(),COLUMN()+2)),3))</f>
        <v>1</v>
      </c>
      <c r="AS902" s="10">
        <f ca="1">INDIRECT(ADDRESS(INDIRECT(ADDRESS(ROW(),COLUMN()+2))-INDIRECT(ADDRESS(ROW(),COLUMN()+1)),4))</f>
        <v>3</v>
      </c>
      <c r="AT902" s="10">
        <f ca="1">INDIRECT(ADDRESS(ROW()-1,5))</f>
        <v>12</v>
      </c>
      <c r="AU902" s="10">
        <f>ROW()-1</f>
        <v>901</v>
      </c>
      <c r="AV902" s="10">
        <f ca="1">ROW()-INDIRECT(ADDRESS(ROW(),COLUMN()-2))</f>
        <v>890</v>
      </c>
      <c r="AW902" s="10" t="str">
        <f>ADDRESS(ROW()-1,COLUMN()-11)</f>
        <v>$AL$901</v>
      </c>
      <c r="AX902" s="10" t="str">
        <f ca="1">ADDRESS(ROW() -INDIRECT(ADDRESS(ROW(),COLUMN()-4)),COLUMN()-12)</f>
        <v>$AL$890</v>
      </c>
      <c r="AY902" s="10">
        <f ca="1">SUMIF(INDIRECT(INDIRECT(ADDRESS(ROW(),COLUMN()-1))&amp;":"&amp;INDIRECT(ADDRESS(ROW(),COLUMN()-2))),1,INDIRECT(INDIRECT(ADDRESS(ROW(),COLUMN()-1))&amp;":"&amp;INDIRECT(ADDRESS(ROW(),COLUMN()-2))))</f>
        <v>1</v>
      </c>
      <c r="AZ902" s="10" t="str">
        <f>ADDRESS(ROW()-1,COLUMN()-13)</f>
        <v>$AM$901</v>
      </c>
      <c r="BA902" s="10" t="str">
        <f ca="1">ADDRESS(ROW() -INDIRECT(ADDRESS(ROW(),COLUMN()-7)),COLUMN()-14)</f>
        <v>$AM$890</v>
      </c>
      <c r="BB902" s="10">
        <f ca="1">SUM(INDIRECT(INDIRECT(ADDRESS(ROW(),COLUMN()-1))&amp;":"&amp;INDIRECT(ADDRESS(ROW(),COLUMN()-2))))</f>
        <v>10</v>
      </c>
    </row>
    <row r="903" spans="1:54" x14ac:dyDescent="0.2">
      <c r="A903" s="8" t="s">
        <v>146</v>
      </c>
      <c r="B903" s="8" t="s">
        <v>150</v>
      </c>
      <c r="C903" s="8">
        <v>0</v>
      </c>
      <c r="D903" s="8">
        <v>3</v>
      </c>
      <c r="E903" s="8"/>
      <c r="G903" s="10"/>
      <c r="H903" s="10"/>
      <c r="I903" s="10"/>
      <c r="J903" s="10"/>
      <c r="K903" s="10"/>
      <c r="L903" s="10"/>
      <c r="M903" s="10"/>
      <c r="N903" s="10"/>
      <c r="O903" s="10"/>
      <c r="P903" s="10"/>
      <c r="Q903" s="10"/>
      <c r="R903" s="10"/>
      <c r="S903" s="10"/>
    </row>
    <row r="904" spans="1:54" x14ac:dyDescent="0.2">
      <c r="A904" s="8" t="s">
        <v>146</v>
      </c>
      <c r="B904" s="8" t="s">
        <v>150</v>
      </c>
      <c r="C904" s="8">
        <v>2</v>
      </c>
      <c r="D904" s="9" t="s">
        <v>29</v>
      </c>
      <c r="E904" s="9">
        <v>1</v>
      </c>
      <c r="F904">
        <f t="shared" ref="F904:F914" si="122">COUNTA(G904:AJ904)</f>
        <v>0</v>
      </c>
      <c r="G904" s="10"/>
      <c r="H904" s="10"/>
      <c r="I904" s="10"/>
      <c r="J904" s="10"/>
      <c r="K904" s="10"/>
      <c r="L904" s="10"/>
      <c r="M904" s="10"/>
      <c r="N904" s="10"/>
      <c r="O904" s="10"/>
      <c r="P904" s="10"/>
      <c r="Q904" s="10"/>
      <c r="R904" s="10"/>
      <c r="S904" s="10"/>
      <c r="AM904" s="30">
        <f t="shared" ref="AM904:AM910" si="123">IF(COUNTA(I904:AJ904)=0,1,0)</f>
        <v>1</v>
      </c>
    </row>
    <row r="905" spans="1:54" x14ac:dyDescent="0.2">
      <c r="A905" s="8" t="s">
        <v>146</v>
      </c>
      <c r="B905" s="8" t="s">
        <v>150</v>
      </c>
      <c r="C905" s="8">
        <v>2</v>
      </c>
      <c r="D905" s="9" t="s">
        <v>31</v>
      </c>
      <c r="E905" s="9">
        <v>2</v>
      </c>
      <c r="F905">
        <f t="shared" si="122"/>
        <v>0</v>
      </c>
      <c r="G905" s="10"/>
      <c r="H905" s="10"/>
      <c r="I905" s="10"/>
      <c r="J905" s="10"/>
      <c r="K905" s="10"/>
      <c r="L905" s="10"/>
      <c r="M905" s="10"/>
      <c r="N905" s="10"/>
      <c r="O905" s="10"/>
      <c r="P905" s="10"/>
      <c r="Q905" s="10"/>
      <c r="R905" s="10"/>
      <c r="S905" s="10"/>
      <c r="AM905" s="30">
        <f t="shared" si="123"/>
        <v>1</v>
      </c>
    </row>
    <row r="906" spans="1:54" x14ac:dyDescent="0.2">
      <c r="A906" s="8" t="s">
        <v>146</v>
      </c>
      <c r="B906" s="8" t="s">
        <v>150</v>
      </c>
      <c r="C906" s="8">
        <v>2</v>
      </c>
      <c r="D906" s="9" t="s">
        <v>29</v>
      </c>
      <c r="E906" s="9">
        <v>3</v>
      </c>
      <c r="F906">
        <f t="shared" si="122"/>
        <v>0</v>
      </c>
      <c r="G906" s="10"/>
      <c r="H906" s="10"/>
      <c r="I906" s="10"/>
      <c r="J906" s="10"/>
      <c r="K906" s="10"/>
      <c r="L906" s="10"/>
      <c r="M906" s="10"/>
      <c r="N906" s="10"/>
      <c r="O906" s="10"/>
      <c r="P906" s="10"/>
      <c r="Q906" s="10"/>
      <c r="R906" s="10"/>
      <c r="S906" s="10"/>
      <c r="AM906" s="30">
        <f t="shared" si="123"/>
        <v>1</v>
      </c>
    </row>
    <row r="907" spans="1:54" hidden="1" x14ac:dyDescent="0.2">
      <c r="A907" s="8" t="s">
        <v>146</v>
      </c>
      <c r="B907" s="8" t="s">
        <v>150</v>
      </c>
      <c r="C907" s="8">
        <v>2</v>
      </c>
      <c r="D907" s="9" t="s">
        <v>31</v>
      </c>
      <c r="E907" s="9">
        <v>4</v>
      </c>
      <c r="F907">
        <f t="shared" si="122"/>
        <v>1</v>
      </c>
      <c r="G907" s="10"/>
      <c r="H907" s="10"/>
      <c r="I907" s="10"/>
      <c r="J907" s="10"/>
      <c r="K907" s="10"/>
      <c r="L907" s="10"/>
      <c r="M907" s="10"/>
      <c r="N907" s="10"/>
      <c r="O907" s="10" t="s">
        <v>1376</v>
      </c>
      <c r="P907" s="10"/>
      <c r="Q907" s="10"/>
      <c r="R907" s="10"/>
      <c r="S907" s="10"/>
      <c r="AM907" s="30">
        <f t="shared" si="123"/>
        <v>0</v>
      </c>
    </row>
    <row r="908" spans="1:54" hidden="1" x14ac:dyDescent="0.2">
      <c r="A908" s="8" t="s">
        <v>146</v>
      </c>
      <c r="B908" s="8" t="s">
        <v>150</v>
      </c>
      <c r="C908" s="8">
        <v>2</v>
      </c>
      <c r="D908" s="9" t="s">
        <v>29</v>
      </c>
      <c r="E908" s="9">
        <v>5</v>
      </c>
      <c r="F908">
        <f t="shared" si="122"/>
        <v>1</v>
      </c>
      <c r="G908" s="10"/>
      <c r="H908" s="10"/>
      <c r="I908" s="10"/>
      <c r="J908" s="10"/>
      <c r="K908" s="10"/>
      <c r="L908" s="10"/>
      <c r="M908" s="10"/>
      <c r="N908" s="10"/>
      <c r="O908" s="10" t="s">
        <v>1376</v>
      </c>
      <c r="P908" s="10"/>
      <c r="Q908" s="10"/>
      <c r="R908" s="10"/>
      <c r="S908" s="10"/>
      <c r="AM908" s="30">
        <f t="shared" si="123"/>
        <v>0</v>
      </c>
    </row>
    <row r="909" spans="1:54" x14ac:dyDescent="0.2">
      <c r="A909" s="8" t="s">
        <v>146</v>
      </c>
      <c r="B909" s="8" t="s">
        <v>150</v>
      </c>
      <c r="C909" s="8">
        <v>2</v>
      </c>
      <c r="D909" s="9" t="s">
        <v>31</v>
      </c>
      <c r="E909" s="9">
        <v>6</v>
      </c>
      <c r="F909">
        <f t="shared" si="122"/>
        <v>0</v>
      </c>
      <c r="G909" s="10"/>
      <c r="H909" s="10"/>
      <c r="I909" s="10"/>
      <c r="J909" s="10"/>
      <c r="K909" s="10"/>
      <c r="L909" s="10"/>
      <c r="M909" s="10"/>
      <c r="N909" s="10"/>
      <c r="O909" s="10"/>
      <c r="P909" s="10"/>
      <c r="Q909" s="10"/>
      <c r="R909" s="10"/>
      <c r="S909" s="10"/>
      <c r="AM909" s="30">
        <f t="shared" si="123"/>
        <v>1</v>
      </c>
    </row>
    <row r="910" spans="1:54" x14ac:dyDescent="0.2">
      <c r="A910" s="8" t="s">
        <v>146</v>
      </c>
      <c r="B910" s="8" t="s">
        <v>150</v>
      </c>
      <c r="C910" s="8">
        <v>2</v>
      </c>
      <c r="D910" s="9" t="s">
        <v>31</v>
      </c>
      <c r="E910" s="9">
        <v>7</v>
      </c>
      <c r="F910">
        <f t="shared" si="122"/>
        <v>0</v>
      </c>
      <c r="G910" s="10"/>
      <c r="H910" s="10"/>
      <c r="I910" s="10"/>
      <c r="J910" s="10"/>
      <c r="K910" s="10"/>
      <c r="L910" s="10"/>
      <c r="M910" s="10"/>
      <c r="N910" s="10"/>
      <c r="O910" s="10"/>
      <c r="P910" s="10"/>
      <c r="Q910" s="10"/>
      <c r="R910" s="10"/>
      <c r="S910" s="10"/>
      <c r="AM910" s="30">
        <f t="shared" si="123"/>
        <v>1</v>
      </c>
    </row>
    <row r="911" spans="1:54" hidden="1" x14ac:dyDescent="0.2">
      <c r="A911" s="8" t="s">
        <v>146</v>
      </c>
      <c r="B911" s="8" t="s">
        <v>150</v>
      </c>
      <c r="C911" s="8">
        <v>3</v>
      </c>
      <c r="D911" s="9" t="s">
        <v>29</v>
      </c>
      <c r="E911" s="9">
        <v>8</v>
      </c>
      <c r="F911">
        <f t="shared" si="122"/>
        <v>1</v>
      </c>
      <c r="G911" s="10"/>
      <c r="H911" s="10"/>
      <c r="I911" s="10"/>
      <c r="J911" s="10"/>
      <c r="K911" s="10"/>
      <c r="L911" s="10"/>
      <c r="M911" s="10"/>
      <c r="N911" s="10"/>
      <c r="O911" s="10" t="s">
        <v>1376</v>
      </c>
      <c r="P911" s="10"/>
      <c r="Q911" s="10"/>
      <c r="R911" s="10"/>
      <c r="S911" s="10"/>
    </row>
    <row r="912" spans="1:54" hidden="1" x14ac:dyDescent="0.2">
      <c r="A912" s="8" t="s">
        <v>146</v>
      </c>
      <c r="B912" s="8" t="s">
        <v>150</v>
      </c>
      <c r="C912" s="8">
        <v>3</v>
      </c>
      <c r="D912" s="9" t="s">
        <v>29</v>
      </c>
      <c r="E912" s="9">
        <v>9</v>
      </c>
      <c r="F912">
        <f t="shared" si="122"/>
        <v>0</v>
      </c>
      <c r="G912" s="10"/>
      <c r="H912" s="10"/>
      <c r="I912" s="10"/>
      <c r="J912" s="10"/>
      <c r="K912" s="10"/>
      <c r="L912" s="10"/>
      <c r="M912" s="10"/>
      <c r="N912" s="10"/>
      <c r="O912" s="10"/>
      <c r="P912" s="10"/>
      <c r="Q912" s="10"/>
      <c r="R912" s="10"/>
      <c r="S912" s="10"/>
    </row>
    <row r="913" spans="1:54" hidden="1" x14ac:dyDescent="0.2">
      <c r="A913" s="8" t="s">
        <v>146</v>
      </c>
      <c r="B913" s="8" t="s">
        <v>150</v>
      </c>
      <c r="C913" s="8">
        <v>3</v>
      </c>
      <c r="D913" s="9" t="s">
        <v>31</v>
      </c>
      <c r="E913" s="9">
        <v>10</v>
      </c>
      <c r="F913">
        <f t="shared" si="122"/>
        <v>0</v>
      </c>
      <c r="G913" s="10"/>
      <c r="H913" s="10"/>
      <c r="I913" s="10"/>
      <c r="J913" s="10"/>
      <c r="K913" s="10"/>
      <c r="L913" s="10"/>
      <c r="M913" s="10"/>
      <c r="N913" s="10"/>
      <c r="O913" s="10"/>
      <c r="P913" s="10"/>
      <c r="Q913" s="10"/>
      <c r="R913" s="10"/>
      <c r="S913" s="10"/>
    </row>
    <row r="914" spans="1:54" hidden="1" x14ac:dyDescent="0.2">
      <c r="A914" s="8" t="s">
        <v>146</v>
      </c>
      <c r="B914" s="8" t="s">
        <v>150</v>
      </c>
      <c r="C914" s="8">
        <v>3</v>
      </c>
      <c r="D914" s="9" t="s">
        <v>29</v>
      </c>
      <c r="E914" s="9">
        <v>11</v>
      </c>
      <c r="F914">
        <f t="shared" si="122"/>
        <v>0</v>
      </c>
      <c r="G914" s="10"/>
      <c r="H914" s="10"/>
      <c r="I914" s="10"/>
      <c r="J914" s="10"/>
      <c r="K914" s="10"/>
      <c r="L914" s="10"/>
      <c r="M914" s="10"/>
      <c r="N914" s="10"/>
      <c r="O914" s="10"/>
      <c r="P914" s="10"/>
      <c r="Q914" s="10"/>
      <c r="R914" s="10"/>
      <c r="S914" s="10"/>
      <c r="AL914" s="10"/>
      <c r="AN914" s="10"/>
      <c r="AO914" s="10"/>
      <c r="AP914" s="10"/>
      <c r="AQ914" s="10"/>
      <c r="AR914" s="10"/>
      <c r="AS914" s="10"/>
      <c r="AT914" s="10"/>
      <c r="AU914" s="10">
        <f ca="1">SUMIF(INDIRECT(INDIRECT(ADDRESS(ROW(),COLUMN()+3))&amp;":"&amp;INDIRECT(ADDRESS(ROW(),COLUMN()+5))),"1",INDIRECT(INDIRECT(ADDRESS(ROW(),COLUMN()+3))&amp;":"&amp;INDIRECT(ADDRESS(ROW(),COLUMN()+5))))</f>
        <v>0</v>
      </c>
      <c r="AV914" s="10">
        <f ca="1">SUMIF(INDIRECT(INDIRECT(ADDRESS(ROW(),COLUMN()+2))&amp;":"&amp;INDIRECT(ADDRESS(ROW(),COLUMN()+4))),2,INDIRECT(INDIRECT(ADDRESS(ROW(),COLUMN()+2))&amp;":"&amp;INDIRECT(ADDRESS(ROW(),COLUMN()+4))))/2</f>
        <v>7</v>
      </c>
      <c r="AW914" s="10">
        <f ca="1">IF(INDIRECT(ADDRESS(ROW(),COLUMN()-2))=0,1, (INDIRECT(ADDRESS(ROW(),COLUMN()-2))-INDIRECT(ADDRESS(ROW()+1,COLUMN()+2)))/INDIRECT(ADDRESS(ROW(),COLUMN()-2)))</f>
        <v>1</v>
      </c>
      <c r="AX914" s="10" t="str">
        <f ca="1">ADDRESS(ROW()+1-INDIRECT(ADDRESS(ROW()+1,COLUMN()-4)),3)</f>
        <v>$C$904</v>
      </c>
      <c r="AY914" s="10"/>
      <c r="AZ914" s="10" t="str">
        <f>ADDRESS(ROW(),3)</f>
        <v>$C$914</v>
      </c>
      <c r="BA914" s="10">
        <f ca="1">IF( INDIRECT(ADDRESS(ROW(),COLUMN()-5))=0,1, (INDIRECT(ADDRESS(ROW(),COLUMN()-5))-INDIRECT(ADDRESS(ROW()+1,COLUMN()+1)))/INDIRECT(ADDRESS(ROW(),COLUMN()-5)))</f>
        <v>0.2857142857142857</v>
      </c>
      <c r="BB914" s="10"/>
    </row>
    <row r="915" spans="1:54" x14ac:dyDescent="0.2">
      <c r="A915" s="8"/>
      <c r="B915" s="8"/>
      <c r="C915" s="8"/>
      <c r="D915" s="8"/>
      <c r="E915" s="8"/>
      <c r="G915" s="10"/>
      <c r="H915" s="10"/>
      <c r="I915" s="10"/>
      <c r="J915" s="10"/>
      <c r="K915" s="10"/>
      <c r="L915" s="10"/>
      <c r="M915" s="10"/>
      <c r="N915" s="10"/>
      <c r="O915" s="10"/>
      <c r="P915" s="10"/>
      <c r="Q915" s="10"/>
      <c r="R915" s="10"/>
      <c r="S915" s="10"/>
      <c r="AL915" s="10">
        <f ca="1">1-INDIRECT(ADDRESS(ROW()-1,COLUMN()+11))</f>
        <v>0</v>
      </c>
      <c r="AM915" s="10">
        <f ca="1">1-INDIRECT(ADDRESS(ROW()-1,COLUMN()+14))</f>
        <v>0.7142857142857143</v>
      </c>
      <c r="AN915" s="10">
        <f ca="1">INDIRECT(ADDRESS(ROW()-1,COLUMN()+9))</f>
        <v>1</v>
      </c>
      <c r="AO915" s="10">
        <f ca="1">INDIRECT(ADDRESS(ROW()-1,COLUMN()+12))</f>
        <v>0.2857142857142857</v>
      </c>
      <c r="AP915" s="10">
        <f ca="1">(1-INDIRECT(ADDRESS(ROW(),COLUMN()-2)))*INDIRECT(ADDRESS(ROW(),COLUMN()+2))</f>
        <v>0</v>
      </c>
      <c r="AQ915" s="10">
        <f ca="1">(1-INDIRECT(ADDRESS(ROW(),COLUMN()-2)))*INDIRECT(ADDRESS(ROW(),COLUMN()+2))</f>
        <v>2.1428571428571428</v>
      </c>
      <c r="AR915" s="10">
        <f ca="1">INDIRECT(ADDRESS(INDIRECT(ADDRESS(ROW(),COLUMN()+3))-INDIRECT(ADDRESS(ROW(),COLUMN()+2)),3))</f>
        <v>0</v>
      </c>
      <c r="AS915" s="10">
        <f ca="1">INDIRECT(ADDRESS(INDIRECT(ADDRESS(ROW(),COLUMN()+2))-INDIRECT(ADDRESS(ROW(),COLUMN()+1)),4))</f>
        <v>3</v>
      </c>
      <c r="AT915" s="10">
        <f ca="1">INDIRECT(ADDRESS(ROW()-1,5))</f>
        <v>11</v>
      </c>
      <c r="AU915" s="10">
        <f>ROW()-1</f>
        <v>914</v>
      </c>
      <c r="AV915" s="10">
        <f ca="1">ROW()-INDIRECT(ADDRESS(ROW(),COLUMN()-2))</f>
        <v>904</v>
      </c>
      <c r="AW915" s="10" t="str">
        <f>ADDRESS(ROW()-1,COLUMN()-11)</f>
        <v>$AL$914</v>
      </c>
      <c r="AX915" s="10" t="str">
        <f ca="1">ADDRESS(ROW() -INDIRECT(ADDRESS(ROW(),COLUMN()-4)),COLUMN()-12)</f>
        <v>$AL$904</v>
      </c>
      <c r="AY915" s="10">
        <f ca="1">SUMIF(INDIRECT(INDIRECT(ADDRESS(ROW(),COLUMN()-1))&amp;":"&amp;INDIRECT(ADDRESS(ROW(),COLUMN()-2))),1,INDIRECT(INDIRECT(ADDRESS(ROW(),COLUMN()-1))&amp;":"&amp;INDIRECT(ADDRESS(ROW(),COLUMN()-2))))</f>
        <v>0</v>
      </c>
      <c r="AZ915" s="10" t="str">
        <f>ADDRESS(ROW()-1,COLUMN()-13)</f>
        <v>$AM$914</v>
      </c>
      <c r="BA915" s="10" t="str">
        <f ca="1">ADDRESS(ROW() -INDIRECT(ADDRESS(ROW(),COLUMN()-7)),COLUMN()-14)</f>
        <v>$AM$904</v>
      </c>
      <c r="BB915" s="10">
        <f ca="1">SUM(INDIRECT(INDIRECT(ADDRESS(ROW(),COLUMN()-1))&amp;":"&amp;INDIRECT(ADDRESS(ROW(),COLUMN()-2))))</f>
        <v>5</v>
      </c>
    </row>
    <row r="916" spans="1:54" x14ac:dyDescent="0.2">
      <c r="A916" s="8" t="s">
        <v>146</v>
      </c>
      <c r="B916" s="8" t="s">
        <v>151</v>
      </c>
      <c r="C916" s="8">
        <v>1</v>
      </c>
      <c r="D916" s="8">
        <v>2</v>
      </c>
      <c r="E916" s="8"/>
      <c r="G916" s="10"/>
      <c r="H916" s="10"/>
      <c r="I916" s="10"/>
      <c r="J916" s="10"/>
      <c r="K916" s="10"/>
      <c r="L916" s="10"/>
      <c r="M916" s="10"/>
      <c r="N916" s="10"/>
      <c r="O916" s="10"/>
      <c r="P916" s="10"/>
      <c r="Q916" s="10"/>
      <c r="R916" s="10"/>
      <c r="S916" s="10"/>
    </row>
    <row r="917" spans="1:54" hidden="1" x14ac:dyDescent="0.2">
      <c r="A917" s="8" t="s">
        <v>146</v>
      </c>
      <c r="B917" s="8" t="s">
        <v>151</v>
      </c>
      <c r="C917" s="8">
        <v>1</v>
      </c>
      <c r="D917" s="9" t="s">
        <v>29</v>
      </c>
      <c r="E917" s="9">
        <v>1</v>
      </c>
      <c r="F917">
        <f t="shared" ref="F917:F924" si="124">COUNTA(G917:AJ917)</f>
        <v>1</v>
      </c>
      <c r="G917" s="10"/>
      <c r="H917" s="10"/>
      <c r="I917" s="10"/>
      <c r="J917" s="10"/>
      <c r="K917" s="10"/>
      <c r="L917" s="10"/>
      <c r="M917" s="10"/>
      <c r="N917" s="10"/>
      <c r="O917" s="10" t="s">
        <v>1376</v>
      </c>
      <c r="P917" s="10"/>
      <c r="Q917" s="10"/>
      <c r="R917" s="10"/>
      <c r="S917" s="10"/>
      <c r="AL917" s="10">
        <f t="shared" ref="AL917" si="125">IF(COUNTA(G917:AJ917)=0,1,0)</f>
        <v>0</v>
      </c>
    </row>
    <row r="918" spans="1:54" x14ac:dyDescent="0.2">
      <c r="A918" s="8" t="s">
        <v>146</v>
      </c>
      <c r="B918" s="8" t="s">
        <v>151</v>
      </c>
      <c r="C918" s="8">
        <v>2</v>
      </c>
      <c r="D918" s="9" t="s">
        <v>29</v>
      </c>
      <c r="E918" s="9">
        <v>2</v>
      </c>
      <c r="F918">
        <f t="shared" si="124"/>
        <v>0</v>
      </c>
      <c r="G918" s="10"/>
      <c r="H918" s="10"/>
      <c r="I918" s="10"/>
      <c r="J918" s="10"/>
      <c r="K918" s="10"/>
      <c r="L918" s="10"/>
      <c r="M918" s="10"/>
      <c r="N918" s="10"/>
      <c r="O918" s="10"/>
      <c r="P918" s="10"/>
      <c r="Q918" s="10"/>
      <c r="R918" s="10"/>
      <c r="S918" s="10"/>
      <c r="AM918" s="30">
        <f t="shared" ref="AM918:AM919" si="126">IF(COUNTA(I918:AJ918)=0,1,0)</f>
        <v>1</v>
      </c>
    </row>
    <row r="919" spans="1:54" x14ac:dyDescent="0.2">
      <c r="A919" s="8" t="s">
        <v>146</v>
      </c>
      <c r="B919" s="8" t="s">
        <v>151</v>
      </c>
      <c r="C919" s="8">
        <v>2</v>
      </c>
      <c r="D919" s="9" t="s">
        <v>29</v>
      </c>
      <c r="E919" s="9">
        <v>3</v>
      </c>
      <c r="F919">
        <f t="shared" si="124"/>
        <v>0</v>
      </c>
      <c r="G919" s="10"/>
      <c r="H919" s="10"/>
      <c r="I919" s="10"/>
      <c r="J919" s="10"/>
      <c r="K919" s="10"/>
      <c r="L919" s="10"/>
      <c r="M919" s="10"/>
      <c r="N919" s="10"/>
      <c r="O919" s="10"/>
      <c r="P919" s="10"/>
      <c r="Q919" s="10"/>
      <c r="R919" s="10"/>
      <c r="S919" s="10"/>
      <c r="AM919" s="30">
        <f t="shared" si="126"/>
        <v>1</v>
      </c>
    </row>
    <row r="920" spans="1:54" hidden="1" x14ac:dyDescent="0.2">
      <c r="A920" s="8" t="s">
        <v>146</v>
      </c>
      <c r="B920" s="8" t="s">
        <v>151</v>
      </c>
      <c r="C920" s="8">
        <v>3</v>
      </c>
      <c r="D920" s="9" t="s">
        <v>29</v>
      </c>
      <c r="E920" s="9">
        <v>4</v>
      </c>
      <c r="F920">
        <f t="shared" si="124"/>
        <v>0</v>
      </c>
      <c r="G920" s="10"/>
      <c r="H920" s="10"/>
      <c r="I920" s="10"/>
      <c r="J920" s="10"/>
      <c r="K920" s="10"/>
      <c r="L920" s="10"/>
      <c r="M920" s="10"/>
      <c r="N920" s="10"/>
      <c r="O920" s="10"/>
      <c r="P920" s="10"/>
      <c r="Q920" s="10"/>
      <c r="R920" s="10"/>
      <c r="S920" s="10"/>
    </row>
    <row r="921" spans="1:54" hidden="1" x14ac:dyDescent="0.2">
      <c r="A921" s="8" t="s">
        <v>146</v>
      </c>
      <c r="B921" s="8" t="s">
        <v>151</v>
      </c>
      <c r="C921" s="8">
        <v>3</v>
      </c>
      <c r="D921" s="9" t="s">
        <v>29</v>
      </c>
      <c r="E921" s="9">
        <v>5</v>
      </c>
      <c r="F921">
        <f t="shared" si="124"/>
        <v>0</v>
      </c>
      <c r="G921" s="10"/>
      <c r="H921" s="10"/>
      <c r="I921" s="10"/>
      <c r="J921" s="10"/>
      <c r="K921" s="10"/>
      <c r="L921" s="10"/>
      <c r="M921" s="10"/>
      <c r="N921" s="10"/>
      <c r="O921" s="10"/>
      <c r="P921" s="10"/>
      <c r="Q921" s="10"/>
      <c r="R921" s="10"/>
      <c r="S921" s="10"/>
    </row>
    <row r="922" spans="1:54" hidden="1" x14ac:dyDescent="0.2">
      <c r="A922" s="8" t="s">
        <v>146</v>
      </c>
      <c r="B922" s="8" t="s">
        <v>151</v>
      </c>
      <c r="C922" s="8">
        <v>3</v>
      </c>
      <c r="D922" s="9" t="s">
        <v>29</v>
      </c>
      <c r="E922" s="9">
        <v>6</v>
      </c>
      <c r="F922">
        <f t="shared" si="124"/>
        <v>0</v>
      </c>
      <c r="G922" s="10"/>
      <c r="H922" s="10"/>
      <c r="I922" s="10"/>
      <c r="J922" s="10"/>
      <c r="K922" s="10"/>
      <c r="L922" s="10"/>
      <c r="M922" s="10"/>
      <c r="N922" s="10"/>
      <c r="O922" s="10"/>
      <c r="P922" s="10"/>
      <c r="Q922" s="10"/>
      <c r="R922" s="10"/>
      <c r="S922" s="10"/>
    </row>
    <row r="923" spans="1:54" hidden="1" x14ac:dyDescent="0.2">
      <c r="A923" s="8" t="s">
        <v>146</v>
      </c>
      <c r="B923" s="8" t="s">
        <v>151</v>
      </c>
      <c r="C923" s="8">
        <v>3</v>
      </c>
      <c r="D923" s="9" t="s">
        <v>29</v>
      </c>
      <c r="E923" s="9">
        <v>7</v>
      </c>
      <c r="F923">
        <f t="shared" si="124"/>
        <v>0</v>
      </c>
      <c r="G923" s="10"/>
      <c r="H923" s="10"/>
      <c r="I923" s="10"/>
      <c r="J923" s="10"/>
      <c r="K923" s="10"/>
      <c r="L923" s="10"/>
      <c r="M923" s="10"/>
      <c r="N923" s="10"/>
      <c r="O923" s="10"/>
      <c r="P923" s="10"/>
      <c r="Q923" s="10"/>
      <c r="R923" s="10"/>
      <c r="S923" s="10"/>
    </row>
    <row r="924" spans="1:54" hidden="1" x14ac:dyDescent="0.2">
      <c r="A924" s="8" t="s">
        <v>146</v>
      </c>
      <c r="B924" s="8" t="s">
        <v>151</v>
      </c>
      <c r="C924" s="8">
        <v>3</v>
      </c>
      <c r="D924" s="9" t="s">
        <v>29</v>
      </c>
      <c r="E924" s="9">
        <v>8</v>
      </c>
      <c r="F924">
        <f t="shared" si="124"/>
        <v>0</v>
      </c>
      <c r="G924" s="10"/>
      <c r="H924" s="10"/>
      <c r="I924" s="10"/>
      <c r="J924" s="10"/>
      <c r="K924" s="10"/>
      <c r="L924" s="10"/>
      <c r="M924" s="10"/>
      <c r="N924" s="10"/>
      <c r="O924" s="10"/>
      <c r="P924" s="10"/>
      <c r="Q924" s="10"/>
      <c r="R924" s="10"/>
      <c r="S924" s="10"/>
      <c r="AL924" s="10"/>
      <c r="AN924" s="10"/>
      <c r="AO924" s="10"/>
      <c r="AP924" s="10"/>
      <c r="AQ924" s="10"/>
      <c r="AR924" s="10"/>
      <c r="AS924" s="10"/>
      <c r="AT924" s="10"/>
      <c r="AU924" s="10">
        <f ca="1">SUMIF(INDIRECT(INDIRECT(ADDRESS(ROW(),COLUMN()+3))&amp;":"&amp;INDIRECT(ADDRESS(ROW(),COLUMN()+5))),"1",INDIRECT(INDIRECT(ADDRESS(ROW(),COLUMN()+3))&amp;":"&amp;INDIRECT(ADDRESS(ROW(),COLUMN()+5))))</f>
        <v>1</v>
      </c>
      <c r="AV924" s="10">
        <f ca="1">SUMIF(INDIRECT(INDIRECT(ADDRESS(ROW(),COLUMN()+2))&amp;":"&amp;INDIRECT(ADDRESS(ROW(),COLUMN()+4))),2,INDIRECT(INDIRECT(ADDRESS(ROW(),COLUMN()+2))&amp;":"&amp;INDIRECT(ADDRESS(ROW(),COLUMN()+4))))/2</f>
        <v>2</v>
      </c>
      <c r="AW924" s="10">
        <f ca="1">IF(INDIRECT(ADDRESS(ROW(),COLUMN()-2))=0,1, (INDIRECT(ADDRESS(ROW(),COLUMN()-2))-INDIRECT(ADDRESS(ROW()+1,COLUMN()+2)))/INDIRECT(ADDRESS(ROW(),COLUMN()-2)))</f>
        <v>1</v>
      </c>
      <c r="AX924" s="10" t="str">
        <f ca="1">ADDRESS(ROW()+1-INDIRECT(ADDRESS(ROW()+1,COLUMN()-4)),3)</f>
        <v>$C$917</v>
      </c>
      <c r="AY924" s="10"/>
      <c r="AZ924" s="10" t="str">
        <f>ADDRESS(ROW(),3)</f>
        <v>$C$924</v>
      </c>
      <c r="BA924" s="10">
        <f ca="1">IF( INDIRECT(ADDRESS(ROW(),COLUMN()-5))=0,1, (INDIRECT(ADDRESS(ROW(),COLUMN()-5))-INDIRECT(ADDRESS(ROW()+1,COLUMN()+1)))/INDIRECT(ADDRESS(ROW(),COLUMN()-5)))</f>
        <v>0</v>
      </c>
      <c r="BB924" s="10"/>
    </row>
    <row r="925" spans="1:54" x14ac:dyDescent="0.2">
      <c r="A925" s="8" t="s">
        <v>146</v>
      </c>
      <c r="B925" s="8"/>
      <c r="C925" s="8"/>
      <c r="D925" s="8"/>
      <c r="E925" s="8"/>
      <c r="G925" s="10"/>
      <c r="H925" s="10"/>
      <c r="I925" s="10"/>
      <c r="J925" s="10"/>
      <c r="K925" s="10"/>
      <c r="L925" s="10"/>
      <c r="M925" s="10"/>
      <c r="N925" s="10"/>
      <c r="O925" s="10"/>
      <c r="P925" s="10"/>
      <c r="Q925" s="10"/>
      <c r="R925" s="10"/>
      <c r="S925" s="10"/>
      <c r="AL925" s="10">
        <f ca="1">1-INDIRECT(ADDRESS(ROW()-1,COLUMN()+11))</f>
        <v>0</v>
      </c>
      <c r="AM925" s="10">
        <f ca="1">1-INDIRECT(ADDRESS(ROW()-1,COLUMN()+14))</f>
        <v>1</v>
      </c>
      <c r="AN925" s="10">
        <f ca="1">INDIRECT(ADDRESS(ROW()-1,COLUMN()+9))</f>
        <v>1</v>
      </c>
      <c r="AO925" s="10">
        <f ca="1">INDIRECT(ADDRESS(ROW()-1,COLUMN()+12))</f>
        <v>0</v>
      </c>
      <c r="AP925" s="10">
        <f ca="1">(1-INDIRECT(ADDRESS(ROW(),COLUMN()-2)))*INDIRECT(ADDRESS(ROW(),COLUMN()+2))</f>
        <v>0</v>
      </c>
      <c r="AQ925" s="10">
        <f ca="1">(1-INDIRECT(ADDRESS(ROW(),COLUMN()-2)))*INDIRECT(ADDRESS(ROW(),COLUMN()+2))</f>
        <v>2</v>
      </c>
      <c r="AR925" s="10">
        <f ca="1">INDIRECT(ADDRESS(INDIRECT(ADDRESS(ROW(),COLUMN()+3))-INDIRECT(ADDRESS(ROW(),COLUMN()+2)),3))</f>
        <v>1</v>
      </c>
      <c r="AS925" s="10">
        <f ca="1">INDIRECT(ADDRESS(INDIRECT(ADDRESS(ROW(),COLUMN()+2))-INDIRECT(ADDRESS(ROW(),COLUMN()+1)),4))</f>
        <v>2</v>
      </c>
      <c r="AT925" s="10">
        <f ca="1">INDIRECT(ADDRESS(ROW()-1,5))</f>
        <v>8</v>
      </c>
      <c r="AU925" s="10">
        <f>ROW()-1</f>
        <v>924</v>
      </c>
      <c r="AV925" s="10">
        <f ca="1">ROW()-INDIRECT(ADDRESS(ROW(),COLUMN()-2))</f>
        <v>917</v>
      </c>
      <c r="AW925" s="10" t="str">
        <f>ADDRESS(ROW()-1,COLUMN()-11)</f>
        <v>$AL$924</v>
      </c>
      <c r="AX925" s="10" t="str">
        <f ca="1">ADDRESS(ROW() -INDIRECT(ADDRESS(ROW(),COLUMN()-4)),COLUMN()-12)</f>
        <v>$AL$917</v>
      </c>
      <c r="AY925" s="10">
        <f ca="1">SUMIF(INDIRECT(INDIRECT(ADDRESS(ROW(),COLUMN()-1))&amp;":"&amp;INDIRECT(ADDRESS(ROW(),COLUMN()-2))),1,INDIRECT(INDIRECT(ADDRESS(ROW(),COLUMN()-1))&amp;":"&amp;INDIRECT(ADDRESS(ROW(),COLUMN()-2))))</f>
        <v>0</v>
      </c>
      <c r="AZ925" s="10" t="str">
        <f>ADDRESS(ROW()-1,COLUMN()-13)</f>
        <v>$AM$924</v>
      </c>
      <c r="BA925" s="10" t="str">
        <f ca="1">ADDRESS(ROW() -INDIRECT(ADDRESS(ROW(),COLUMN()-7)),COLUMN()-14)</f>
        <v>$AM$917</v>
      </c>
      <c r="BB925" s="10">
        <f ca="1">SUM(INDIRECT(INDIRECT(ADDRESS(ROW(),COLUMN()-1))&amp;":"&amp;INDIRECT(ADDRESS(ROW(),COLUMN()-2))))</f>
        <v>2</v>
      </c>
    </row>
    <row r="926" spans="1:54" x14ac:dyDescent="0.2">
      <c r="A926" s="8" t="s">
        <v>146</v>
      </c>
      <c r="B926" s="8" t="s">
        <v>152</v>
      </c>
      <c r="C926" s="8">
        <v>0</v>
      </c>
      <c r="D926" s="8">
        <v>0</v>
      </c>
      <c r="E926" s="8"/>
      <c r="G926" s="10"/>
      <c r="H926" s="10"/>
      <c r="I926" s="10"/>
      <c r="J926" s="10"/>
      <c r="K926" s="10"/>
      <c r="L926" s="10"/>
      <c r="M926" s="10"/>
      <c r="N926" s="10"/>
      <c r="O926" s="10"/>
      <c r="P926" s="10"/>
      <c r="Q926" s="10"/>
      <c r="R926" s="10"/>
      <c r="S926" s="10"/>
    </row>
    <row r="927" spans="1:54" hidden="1" x14ac:dyDescent="0.2">
      <c r="A927" s="8" t="s">
        <v>146</v>
      </c>
      <c r="B927" s="8" t="s">
        <v>152</v>
      </c>
      <c r="C927" s="8">
        <v>3</v>
      </c>
      <c r="D927" s="9" t="s">
        <v>31</v>
      </c>
      <c r="E927" s="9">
        <v>1</v>
      </c>
      <c r="F927">
        <f t="shared" ref="F927:F933" si="127">COUNTA(G927:AJ927)</f>
        <v>0</v>
      </c>
      <c r="G927" s="10"/>
      <c r="H927" s="10"/>
      <c r="I927" s="10"/>
      <c r="J927" s="10"/>
      <c r="K927" s="10"/>
      <c r="L927" s="10"/>
      <c r="M927" s="10"/>
      <c r="N927" s="10"/>
      <c r="O927" s="10"/>
      <c r="P927" s="10"/>
      <c r="Q927" s="10"/>
      <c r="R927" s="10"/>
      <c r="S927" s="10"/>
    </row>
    <row r="928" spans="1:54" hidden="1" x14ac:dyDescent="0.2">
      <c r="A928" s="8" t="s">
        <v>146</v>
      </c>
      <c r="B928" s="8" t="s">
        <v>152</v>
      </c>
      <c r="C928" s="8">
        <v>3</v>
      </c>
      <c r="D928" s="9" t="s">
        <v>31</v>
      </c>
      <c r="E928" s="9">
        <v>2</v>
      </c>
      <c r="F928">
        <f t="shared" si="127"/>
        <v>0</v>
      </c>
      <c r="G928" s="10"/>
      <c r="H928" s="10"/>
      <c r="I928" s="10"/>
      <c r="J928" s="10"/>
      <c r="K928" s="10"/>
      <c r="L928" s="10"/>
      <c r="M928" s="10"/>
      <c r="N928" s="10"/>
      <c r="O928" s="10"/>
      <c r="P928" s="10"/>
      <c r="Q928" s="10"/>
      <c r="R928" s="10"/>
      <c r="S928" s="10"/>
    </row>
    <row r="929" spans="1:54" hidden="1" x14ac:dyDescent="0.2">
      <c r="A929" s="8" t="s">
        <v>146</v>
      </c>
      <c r="B929" s="8" t="s">
        <v>152</v>
      </c>
      <c r="C929" s="8">
        <v>3</v>
      </c>
      <c r="D929" s="9" t="s">
        <v>29</v>
      </c>
      <c r="E929" s="9">
        <v>3</v>
      </c>
      <c r="F929">
        <f t="shared" si="127"/>
        <v>0</v>
      </c>
      <c r="G929" s="10"/>
      <c r="H929" s="10"/>
      <c r="I929" s="10"/>
      <c r="J929" s="10"/>
      <c r="K929" s="10"/>
      <c r="L929" s="10"/>
      <c r="M929" s="10"/>
      <c r="N929" s="10"/>
      <c r="O929" s="10"/>
      <c r="P929" s="10"/>
      <c r="Q929" s="10"/>
      <c r="R929" s="10"/>
      <c r="S929" s="10"/>
    </row>
    <row r="930" spans="1:54" hidden="1" x14ac:dyDescent="0.2">
      <c r="A930" s="8" t="s">
        <v>146</v>
      </c>
      <c r="B930" s="8" t="s">
        <v>152</v>
      </c>
      <c r="C930" s="8">
        <v>3</v>
      </c>
      <c r="D930" s="9" t="s">
        <v>31</v>
      </c>
      <c r="E930" s="9">
        <v>4</v>
      </c>
      <c r="F930">
        <f t="shared" si="127"/>
        <v>0</v>
      </c>
      <c r="G930" s="10"/>
      <c r="H930" s="10"/>
      <c r="I930" s="10"/>
      <c r="J930" s="10"/>
      <c r="K930" s="10"/>
      <c r="L930" s="10"/>
      <c r="M930" s="10"/>
      <c r="N930" s="10"/>
      <c r="O930" s="10"/>
      <c r="P930" s="10"/>
      <c r="Q930" s="10"/>
      <c r="R930" s="10"/>
      <c r="S930" s="10"/>
    </row>
    <row r="931" spans="1:54" hidden="1" x14ac:dyDescent="0.2">
      <c r="A931" s="8" t="s">
        <v>146</v>
      </c>
      <c r="B931" s="8" t="s">
        <v>152</v>
      </c>
      <c r="C931" s="8">
        <v>3</v>
      </c>
      <c r="D931" s="9" t="s">
        <v>29</v>
      </c>
      <c r="E931" s="9">
        <v>5</v>
      </c>
      <c r="F931">
        <f t="shared" si="127"/>
        <v>0</v>
      </c>
      <c r="G931" s="10"/>
      <c r="H931" s="10"/>
      <c r="I931" s="10"/>
      <c r="J931" s="10"/>
      <c r="K931" s="10"/>
      <c r="L931" s="10"/>
      <c r="M931" s="10"/>
      <c r="N931" s="10"/>
      <c r="O931" s="10"/>
      <c r="P931" s="10"/>
      <c r="Q931" s="10"/>
      <c r="R931" s="10"/>
      <c r="S931" s="10"/>
    </row>
    <row r="932" spans="1:54" hidden="1" x14ac:dyDescent="0.2">
      <c r="A932" s="8" t="s">
        <v>146</v>
      </c>
      <c r="B932" s="8" t="s">
        <v>152</v>
      </c>
      <c r="C932" s="8">
        <v>3</v>
      </c>
      <c r="D932" s="9" t="s">
        <v>29</v>
      </c>
      <c r="E932" s="9">
        <v>6</v>
      </c>
      <c r="F932">
        <f t="shared" si="127"/>
        <v>0</v>
      </c>
      <c r="G932" s="10"/>
      <c r="H932" s="10"/>
      <c r="I932" s="10"/>
      <c r="J932" s="10"/>
      <c r="K932" s="10"/>
      <c r="L932" s="10"/>
      <c r="M932" s="10"/>
      <c r="N932" s="10"/>
      <c r="O932" s="10"/>
      <c r="P932" s="10"/>
      <c r="Q932" s="10"/>
      <c r="R932" s="10"/>
      <c r="S932" s="10"/>
    </row>
    <row r="933" spans="1:54" hidden="1" x14ac:dyDescent="0.2">
      <c r="A933" s="8" t="s">
        <v>146</v>
      </c>
      <c r="B933" s="8" t="s">
        <v>152</v>
      </c>
      <c r="C933" s="8">
        <v>3</v>
      </c>
      <c r="D933" s="9" t="s">
        <v>29</v>
      </c>
      <c r="E933" s="9">
        <v>7</v>
      </c>
      <c r="F933">
        <f t="shared" si="127"/>
        <v>0</v>
      </c>
      <c r="G933" s="10"/>
      <c r="H933" s="10"/>
      <c r="I933" s="10"/>
      <c r="J933" s="10"/>
      <c r="K933" s="10"/>
      <c r="L933" s="10"/>
      <c r="M933" s="10"/>
      <c r="N933" s="10"/>
      <c r="O933" s="10"/>
      <c r="P933" s="10"/>
      <c r="Q933" s="10"/>
      <c r="R933" s="10"/>
      <c r="S933" s="10"/>
      <c r="AL933" s="10"/>
      <c r="AN933" s="10"/>
      <c r="AO933" s="10"/>
      <c r="AP933" s="10"/>
      <c r="AQ933" s="10"/>
      <c r="AR933" s="10"/>
      <c r="AS933" s="10"/>
      <c r="AT933" s="10"/>
      <c r="AU933" s="10">
        <f ca="1">SUMIF(INDIRECT(INDIRECT(ADDRESS(ROW(),COLUMN()+3))&amp;":"&amp;INDIRECT(ADDRESS(ROW(),COLUMN()+5))),"1",INDIRECT(INDIRECT(ADDRESS(ROW(),COLUMN()+3))&amp;":"&amp;INDIRECT(ADDRESS(ROW(),COLUMN()+5))))</f>
        <v>0</v>
      </c>
      <c r="AV933" s="10">
        <f ca="1">SUMIF(INDIRECT(INDIRECT(ADDRESS(ROW(),COLUMN()+2))&amp;":"&amp;INDIRECT(ADDRESS(ROW(),COLUMN()+4))),2,INDIRECT(INDIRECT(ADDRESS(ROW(),COLUMN()+2))&amp;":"&amp;INDIRECT(ADDRESS(ROW(),COLUMN()+4))))/2</f>
        <v>0</v>
      </c>
      <c r="AW933" s="10">
        <f ca="1">IF(INDIRECT(ADDRESS(ROW(),COLUMN()-2))=0,1, (INDIRECT(ADDRESS(ROW(),COLUMN()-2))-INDIRECT(ADDRESS(ROW()+1,COLUMN()+2)))/INDIRECT(ADDRESS(ROW(),COLUMN()-2)))</f>
        <v>1</v>
      </c>
      <c r="AX933" s="10" t="str">
        <f ca="1">ADDRESS(ROW()+1-INDIRECT(ADDRESS(ROW()+1,COLUMN()-4)),3)</f>
        <v>$C$927</v>
      </c>
      <c r="AY933" s="10"/>
      <c r="AZ933" s="10" t="str">
        <f>ADDRESS(ROW(),3)</f>
        <v>$C$933</v>
      </c>
      <c r="BA933" s="10">
        <f ca="1">IF( INDIRECT(ADDRESS(ROW(),COLUMN()-5))=0,1, (INDIRECT(ADDRESS(ROW(),COLUMN()-5))-INDIRECT(ADDRESS(ROW()+1,COLUMN()+1)))/INDIRECT(ADDRESS(ROW(),COLUMN()-5)))</f>
        <v>1</v>
      </c>
      <c r="BB933" s="10"/>
    </row>
    <row r="934" spans="1:54" x14ac:dyDescent="0.2">
      <c r="A934" s="8"/>
      <c r="B934" s="8"/>
      <c r="C934" s="8"/>
      <c r="D934" s="8"/>
      <c r="E934" s="8"/>
      <c r="G934" s="10"/>
      <c r="H934" s="10"/>
      <c r="I934" s="10"/>
      <c r="J934" s="10"/>
      <c r="K934" s="10"/>
      <c r="L934" s="10"/>
      <c r="M934" s="10"/>
      <c r="N934" s="10"/>
      <c r="O934" s="10"/>
      <c r="P934" s="10"/>
      <c r="Q934" s="10"/>
      <c r="R934" s="10"/>
      <c r="S934" s="10"/>
      <c r="AL934" s="10">
        <f ca="1">1-INDIRECT(ADDRESS(ROW()-1,COLUMN()+11))</f>
        <v>0</v>
      </c>
      <c r="AM934" s="10">
        <f ca="1">1-INDIRECT(ADDRESS(ROW()-1,COLUMN()+14))</f>
        <v>0</v>
      </c>
      <c r="AN934" s="10">
        <f ca="1">INDIRECT(ADDRESS(ROW()-1,COLUMN()+9))</f>
        <v>1</v>
      </c>
      <c r="AO934" s="10">
        <f ca="1">INDIRECT(ADDRESS(ROW()-1,COLUMN()+12))</f>
        <v>1</v>
      </c>
      <c r="AP934" s="10">
        <f ca="1">(1-INDIRECT(ADDRESS(ROW(),COLUMN()-2)))*INDIRECT(ADDRESS(ROW(),COLUMN()+2))</f>
        <v>0</v>
      </c>
      <c r="AQ934" s="10">
        <f ca="1">(1-INDIRECT(ADDRESS(ROW(),COLUMN()-2)))*INDIRECT(ADDRESS(ROW(),COLUMN()+2))</f>
        <v>0</v>
      </c>
      <c r="AR934" s="10">
        <f ca="1">INDIRECT(ADDRESS(INDIRECT(ADDRESS(ROW(),COLUMN()+3))-INDIRECT(ADDRESS(ROW(),COLUMN()+2)),3))</f>
        <v>0</v>
      </c>
      <c r="AS934" s="10">
        <f ca="1">INDIRECT(ADDRESS(INDIRECT(ADDRESS(ROW(),COLUMN()+2))-INDIRECT(ADDRESS(ROW(),COLUMN()+1)),4))</f>
        <v>0</v>
      </c>
      <c r="AT934" s="10">
        <f ca="1">INDIRECT(ADDRESS(ROW()-1,5))</f>
        <v>7</v>
      </c>
      <c r="AU934" s="10">
        <f>ROW()-1</f>
        <v>933</v>
      </c>
      <c r="AV934" s="10">
        <f ca="1">ROW()-INDIRECT(ADDRESS(ROW(),COLUMN()-2))</f>
        <v>927</v>
      </c>
      <c r="AW934" s="10" t="str">
        <f>ADDRESS(ROW()-1,COLUMN()-11)</f>
        <v>$AL$933</v>
      </c>
      <c r="AX934" s="10" t="str">
        <f ca="1">ADDRESS(ROW() -INDIRECT(ADDRESS(ROW(),COLUMN()-4)),COLUMN()-12)</f>
        <v>$AL$927</v>
      </c>
      <c r="AY934" s="10">
        <f ca="1">SUMIF(INDIRECT(INDIRECT(ADDRESS(ROW(),COLUMN()-1))&amp;":"&amp;INDIRECT(ADDRESS(ROW(),COLUMN()-2))),1,INDIRECT(INDIRECT(ADDRESS(ROW(),COLUMN()-1))&amp;":"&amp;INDIRECT(ADDRESS(ROW(),COLUMN()-2))))</f>
        <v>0</v>
      </c>
      <c r="AZ934" s="10" t="str">
        <f>ADDRESS(ROW()-1,COLUMN()-13)</f>
        <v>$AM$933</v>
      </c>
      <c r="BA934" s="10" t="str">
        <f ca="1">ADDRESS(ROW() -INDIRECT(ADDRESS(ROW(),COLUMN()-7)),COLUMN()-14)</f>
        <v>$AM$927</v>
      </c>
      <c r="BB934" s="10">
        <f ca="1">SUM(INDIRECT(INDIRECT(ADDRESS(ROW(),COLUMN()-1))&amp;":"&amp;INDIRECT(ADDRESS(ROW(),COLUMN()-2))))</f>
        <v>0</v>
      </c>
    </row>
    <row r="935" spans="1:54" x14ac:dyDescent="0.2">
      <c r="A935" s="8" t="s">
        <v>146</v>
      </c>
      <c r="B935" s="8" t="s">
        <v>153</v>
      </c>
      <c r="C935" s="8">
        <v>0</v>
      </c>
      <c r="D935" s="8">
        <v>0</v>
      </c>
      <c r="E935" s="8"/>
      <c r="G935" s="10"/>
      <c r="H935" s="10"/>
      <c r="I935" s="10"/>
      <c r="J935" s="10"/>
      <c r="K935" s="10"/>
      <c r="L935" s="10"/>
      <c r="M935" s="10"/>
      <c r="N935" s="10"/>
      <c r="O935" s="10"/>
      <c r="P935" s="10"/>
      <c r="Q935" s="10"/>
      <c r="R935" s="10"/>
      <c r="S935" s="10"/>
    </row>
    <row r="936" spans="1:54" hidden="1" x14ac:dyDescent="0.2">
      <c r="A936" s="8" t="s">
        <v>146</v>
      </c>
      <c r="B936" s="8" t="s">
        <v>153</v>
      </c>
      <c r="C936" s="8">
        <v>3</v>
      </c>
      <c r="D936" s="9" t="s">
        <v>29</v>
      </c>
      <c r="E936" s="9">
        <v>1</v>
      </c>
      <c r="F936">
        <f t="shared" ref="F936:F944" si="128">COUNTA(G936:AJ936)</f>
        <v>0</v>
      </c>
      <c r="G936" s="10"/>
      <c r="H936" s="10"/>
      <c r="I936" s="10"/>
      <c r="J936" s="10"/>
      <c r="K936" s="10"/>
      <c r="L936" s="10"/>
      <c r="M936" s="10"/>
      <c r="N936" s="10"/>
      <c r="O936" s="10"/>
      <c r="P936" s="10"/>
      <c r="Q936" s="10"/>
      <c r="R936" s="10"/>
      <c r="S936" s="10"/>
    </row>
    <row r="937" spans="1:54" hidden="1" x14ac:dyDescent="0.2">
      <c r="A937" s="8" t="s">
        <v>146</v>
      </c>
      <c r="B937" s="8" t="s">
        <v>153</v>
      </c>
      <c r="C937" s="8">
        <v>3</v>
      </c>
      <c r="D937" s="9" t="s">
        <v>29</v>
      </c>
      <c r="E937" s="9">
        <v>2</v>
      </c>
      <c r="F937">
        <f t="shared" si="128"/>
        <v>0</v>
      </c>
      <c r="G937" s="10"/>
      <c r="H937" s="10"/>
      <c r="I937" s="10"/>
      <c r="J937" s="10"/>
      <c r="K937" s="10"/>
      <c r="L937" s="10"/>
      <c r="M937" s="10"/>
      <c r="N937" s="10"/>
      <c r="O937" s="10"/>
      <c r="P937" s="10"/>
      <c r="Q937" s="10"/>
      <c r="R937" s="10"/>
      <c r="S937" s="10"/>
    </row>
    <row r="938" spans="1:54" hidden="1" x14ac:dyDescent="0.2">
      <c r="A938" s="8" t="s">
        <v>146</v>
      </c>
      <c r="B938" s="8" t="s">
        <v>153</v>
      </c>
      <c r="C938" s="8">
        <v>3</v>
      </c>
      <c r="D938" s="9" t="s">
        <v>31</v>
      </c>
      <c r="E938" s="9">
        <v>3</v>
      </c>
      <c r="F938">
        <f t="shared" si="128"/>
        <v>0</v>
      </c>
      <c r="G938" s="10"/>
      <c r="H938" s="10"/>
      <c r="I938" s="10"/>
      <c r="J938" s="10"/>
      <c r="K938" s="10"/>
      <c r="L938" s="10"/>
      <c r="M938" s="10"/>
      <c r="N938" s="10"/>
      <c r="O938" s="10"/>
      <c r="P938" s="10"/>
      <c r="Q938" s="10"/>
      <c r="R938" s="10"/>
      <c r="S938" s="10"/>
    </row>
    <row r="939" spans="1:54" hidden="1" x14ac:dyDescent="0.2">
      <c r="A939" s="8" t="s">
        <v>146</v>
      </c>
      <c r="B939" s="8" t="s">
        <v>153</v>
      </c>
      <c r="C939" s="8">
        <v>3</v>
      </c>
      <c r="D939" s="9" t="s">
        <v>31</v>
      </c>
      <c r="E939" s="9">
        <v>4</v>
      </c>
      <c r="F939">
        <f t="shared" si="128"/>
        <v>0</v>
      </c>
      <c r="G939" s="10"/>
      <c r="H939" s="10"/>
      <c r="I939" s="10"/>
      <c r="J939" s="10"/>
      <c r="K939" s="10"/>
      <c r="L939" s="10"/>
      <c r="M939" s="10"/>
      <c r="N939" s="10"/>
      <c r="O939" s="10"/>
      <c r="P939" s="10"/>
      <c r="Q939" s="10"/>
      <c r="R939" s="10"/>
      <c r="S939" s="10"/>
    </row>
    <row r="940" spans="1:54" hidden="1" x14ac:dyDescent="0.2">
      <c r="A940" s="8" t="s">
        <v>146</v>
      </c>
      <c r="B940" s="8" t="s">
        <v>153</v>
      </c>
      <c r="C940" s="8">
        <v>3</v>
      </c>
      <c r="D940" s="9" t="s">
        <v>29</v>
      </c>
      <c r="E940" s="9">
        <v>5</v>
      </c>
      <c r="F940">
        <f t="shared" si="128"/>
        <v>0</v>
      </c>
      <c r="G940" s="10"/>
      <c r="H940" s="10"/>
      <c r="I940" s="10"/>
      <c r="J940" s="10"/>
      <c r="K940" s="10"/>
      <c r="L940" s="10"/>
      <c r="M940" s="10"/>
      <c r="N940" s="10"/>
      <c r="O940" s="10"/>
      <c r="P940" s="10"/>
      <c r="Q940" s="10"/>
      <c r="R940" s="10"/>
      <c r="S940" s="10"/>
    </row>
    <row r="941" spans="1:54" hidden="1" x14ac:dyDescent="0.2">
      <c r="A941" s="8" t="s">
        <v>146</v>
      </c>
      <c r="B941" s="8" t="s">
        <v>153</v>
      </c>
      <c r="C941" s="8">
        <v>3</v>
      </c>
      <c r="D941" s="9" t="s">
        <v>31</v>
      </c>
      <c r="E941" s="9">
        <v>6</v>
      </c>
      <c r="F941">
        <f t="shared" si="128"/>
        <v>0</v>
      </c>
      <c r="G941" s="10"/>
      <c r="H941" s="10"/>
      <c r="I941" s="10"/>
      <c r="J941" s="10"/>
      <c r="K941" s="10"/>
      <c r="L941" s="10"/>
      <c r="M941" s="10"/>
      <c r="N941" s="10"/>
      <c r="O941" s="10"/>
      <c r="P941" s="10"/>
      <c r="Q941" s="10"/>
      <c r="R941" s="10"/>
      <c r="S941" s="10"/>
    </row>
    <row r="942" spans="1:54" hidden="1" x14ac:dyDescent="0.2">
      <c r="A942" s="8" t="s">
        <v>146</v>
      </c>
      <c r="B942" s="8" t="s">
        <v>153</v>
      </c>
      <c r="C942" s="8">
        <v>3</v>
      </c>
      <c r="D942" s="9" t="s">
        <v>29</v>
      </c>
      <c r="E942" s="9">
        <v>7</v>
      </c>
      <c r="F942">
        <f t="shared" si="128"/>
        <v>0</v>
      </c>
      <c r="G942" s="10"/>
      <c r="H942" s="10"/>
      <c r="I942" s="10"/>
      <c r="J942" s="10"/>
      <c r="K942" s="10"/>
      <c r="L942" s="10"/>
      <c r="M942" s="10"/>
      <c r="N942" s="10"/>
      <c r="O942" s="10"/>
      <c r="P942" s="10"/>
      <c r="Q942" s="10"/>
      <c r="R942" s="10"/>
      <c r="S942" s="10"/>
    </row>
    <row r="943" spans="1:54" hidden="1" x14ac:dyDescent="0.2">
      <c r="A943" s="8" t="s">
        <v>146</v>
      </c>
      <c r="B943" s="8" t="s">
        <v>153</v>
      </c>
      <c r="C943" s="8">
        <v>3</v>
      </c>
      <c r="D943" s="9" t="s">
        <v>29</v>
      </c>
      <c r="E943" s="9">
        <v>8</v>
      </c>
      <c r="F943">
        <f t="shared" si="128"/>
        <v>0</v>
      </c>
      <c r="G943" s="10"/>
      <c r="H943" s="10"/>
      <c r="I943" s="10"/>
      <c r="J943" s="10"/>
      <c r="K943" s="10"/>
      <c r="L943" s="10"/>
      <c r="M943" s="10"/>
      <c r="N943" s="10"/>
      <c r="O943" s="10"/>
      <c r="P943" s="10"/>
      <c r="Q943" s="10"/>
      <c r="R943" s="10"/>
      <c r="S943" s="10"/>
    </row>
    <row r="944" spans="1:54" hidden="1" x14ac:dyDescent="0.2">
      <c r="A944" s="8" t="s">
        <v>146</v>
      </c>
      <c r="B944" s="8" t="s">
        <v>153</v>
      </c>
      <c r="C944" s="8">
        <v>3</v>
      </c>
      <c r="D944" s="9" t="s">
        <v>31</v>
      </c>
      <c r="E944" s="9">
        <v>9</v>
      </c>
      <c r="F944">
        <f t="shared" si="128"/>
        <v>0</v>
      </c>
      <c r="G944" s="10"/>
      <c r="H944" s="10"/>
      <c r="I944" s="10"/>
      <c r="J944" s="10"/>
      <c r="K944" s="10"/>
      <c r="L944" s="10"/>
      <c r="M944" s="10"/>
      <c r="N944" s="10"/>
      <c r="O944" s="10"/>
      <c r="P944" s="10"/>
      <c r="Q944" s="10"/>
      <c r="R944" s="10"/>
      <c r="S944" s="10"/>
      <c r="AL944" s="10"/>
      <c r="AN944" s="10"/>
      <c r="AO944" s="10"/>
      <c r="AP944" s="10"/>
      <c r="AQ944" s="10"/>
      <c r="AR944" s="10"/>
      <c r="AS944" s="10"/>
      <c r="AT944" s="10"/>
      <c r="AU944" s="10">
        <f ca="1">SUMIF(INDIRECT(INDIRECT(ADDRESS(ROW(),COLUMN()+3))&amp;":"&amp;INDIRECT(ADDRESS(ROW(),COLUMN()+5))),"1",INDIRECT(INDIRECT(ADDRESS(ROW(),COLUMN()+3))&amp;":"&amp;INDIRECT(ADDRESS(ROW(),COLUMN()+5))))</f>
        <v>0</v>
      </c>
      <c r="AV944" s="10">
        <f ca="1">SUMIF(INDIRECT(INDIRECT(ADDRESS(ROW(),COLUMN()+2))&amp;":"&amp;INDIRECT(ADDRESS(ROW(),COLUMN()+4))),2,INDIRECT(INDIRECT(ADDRESS(ROW(),COLUMN()+2))&amp;":"&amp;INDIRECT(ADDRESS(ROW(),COLUMN()+4))))/2</f>
        <v>0</v>
      </c>
      <c r="AW944" s="10">
        <f ca="1">IF(INDIRECT(ADDRESS(ROW(),COLUMN()-2))=0,1, (INDIRECT(ADDRESS(ROW(),COLUMN()-2))-INDIRECT(ADDRESS(ROW()+1,COLUMN()+2)))/INDIRECT(ADDRESS(ROW(),COLUMN()-2)))</f>
        <v>1</v>
      </c>
      <c r="AX944" s="10" t="str">
        <f ca="1">ADDRESS(ROW()+1-INDIRECT(ADDRESS(ROW()+1,COLUMN()-4)),3)</f>
        <v>$C$936</v>
      </c>
      <c r="AY944" s="10"/>
      <c r="AZ944" s="10" t="str">
        <f>ADDRESS(ROW(),3)</f>
        <v>$C$944</v>
      </c>
      <c r="BA944" s="10">
        <f ca="1">IF( INDIRECT(ADDRESS(ROW(),COLUMN()-5))=0,1, (INDIRECT(ADDRESS(ROW(),COLUMN()-5))-INDIRECT(ADDRESS(ROW()+1,COLUMN()+1)))/INDIRECT(ADDRESS(ROW(),COLUMN()-5)))</f>
        <v>1</v>
      </c>
      <c r="BB944" s="10"/>
    </row>
    <row r="945" spans="1:54" x14ac:dyDescent="0.2">
      <c r="A945" s="8"/>
      <c r="B945" s="8"/>
      <c r="C945" s="8"/>
      <c r="D945" s="8"/>
      <c r="E945" s="8"/>
      <c r="G945" s="10"/>
      <c r="H945" s="10"/>
      <c r="I945" s="10"/>
      <c r="J945" s="10"/>
      <c r="K945" s="10"/>
      <c r="L945" s="10"/>
      <c r="M945" s="10"/>
      <c r="N945" s="10"/>
      <c r="O945" s="10"/>
      <c r="P945" s="10"/>
      <c r="Q945" s="10"/>
      <c r="R945" s="10"/>
      <c r="S945" s="10"/>
      <c r="AL945" s="10">
        <f ca="1">1-INDIRECT(ADDRESS(ROW()-1,COLUMN()+11))</f>
        <v>0</v>
      </c>
      <c r="AM945" s="10">
        <f ca="1">1-INDIRECT(ADDRESS(ROW()-1,COLUMN()+14))</f>
        <v>0</v>
      </c>
      <c r="AN945" s="10">
        <f ca="1">INDIRECT(ADDRESS(ROW()-1,COLUMN()+9))</f>
        <v>1</v>
      </c>
      <c r="AO945" s="10">
        <f ca="1">INDIRECT(ADDRESS(ROW()-1,COLUMN()+12))</f>
        <v>1</v>
      </c>
      <c r="AP945" s="10">
        <f ca="1">(1-INDIRECT(ADDRESS(ROW(),COLUMN()-2)))*INDIRECT(ADDRESS(ROW(),COLUMN()+2))</f>
        <v>0</v>
      </c>
      <c r="AQ945" s="10">
        <f ca="1">(1-INDIRECT(ADDRESS(ROW(),COLUMN()-2)))*INDIRECT(ADDRESS(ROW(),COLUMN()+2))</f>
        <v>0</v>
      </c>
      <c r="AR945" s="10">
        <f ca="1">INDIRECT(ADDRESS(INDIRECT(ADDRESS(ROW(),COLUMN()+3))-INDIRECT(ADDRESS(ROW(),COLUMN()+2)),3))</f>
        <v>0</v>
      </c>
      <c r="AS945" s="10">
        <f ca="1">INDIRECT(ADDRESS(INDIRECT(ADDRESS(ROW(),COLUMN()+2))-INDIRECT(ADDRESS(ROW(),COLUMN()+1)),4))</f>
        <v>0</v>
      </c>
      <c r="AT945" s="10">
        <f ca="1">INDIRECT(ADDRESS(ROW()-1,5))</f>
        <v>9</v>
      </c>
      <c r="AU945" s="10">
        <f>ROW()-1</f>
        <v>944</v>
      </c>
      <c r="AV945" s="10">
        <f ca="1">ROW()-INDIRECT(ADDRESS(ROW(),COLUMN()-2))</f>
        <v>936</v>
      </c>
      <c r="AW945" s="10" t="str">
        <f>ADDRESS(ROW()-1,COLUMN()-11)</f>
        <v>$AL$944</v>
      </c>
      <c r="AX945" s="10" t="str">
        <f ca="1">ADDRESS(ROW() -INDIRECT(ADDRESS(ROW(),COLUMN()-4)),COLUMN()-12)</f>
        <v>$AL$936</v>
      </c>
      <c r="AY945" s="10">
        <f ca="1">SUMIF(INDIRECT(INDIRECT(ADDRESS(ROW(),COLUMN()-1))&amp;":"&amp;INDIRECT(ADDRESS(ROW(),COLUMN()-2))),1,INDIRECT(INDIRECT(ADDRESS(ROW(),COLUMN()-1))&amp;":"&amp;INDIRECT(ADDRESS(ROW(),COLUMN()-2))))</f>
        <v>0</v>
      </c>
      <c r="AZ945" s="10" t="str">
        <f>ADDRESS(ROW()-1,COLUMN()-13)</f>
        <v>$AM$944</v>
      </c>
      <c r="BA945" s="10" t="str">
        <f ca="1">ADDRESS(ROW() -INDIRECT(ADDRESS(ROW(),COLUMN()-7)),COLUMN()-14)</f>
        <v>$AM$936</v>
      </c>
      <c r="BB945" s="10">
        <f ca="1">SUM(INDIRECT(INDIRECT(ADDRESS(ROW(),COLUMN()-1))&amp;":"&amp;INDIRECT(ADDRESS(ROW(),COLUMN()-2))))</f>
        <v>0</v>
      </c>
    </row>
    <row r="946" spans="1:54" x14ac:dyDescent="0.2">
      <c r="A946" s="8" t="s">
        <v>146</v>
      </c>
      <c r="B946" s="8" t="s">
        <v>154</v>
      </c>
      <c r="C946" s="8">
        <v>0</v>
      </c>
      <c r="D946" s="8">
        <v>0</v>
      </c>
      <c r="E946" s="8"/>
      <c r="G946" s="10"/>
      <c r="H946" s="10"/>
      <c r="I946" s="10"/>
      <c r="J946" s="10"/>
      <c r="K946" s="10"/>
      <c r="L946" s="10"/>
      <c r="M946" s="10"/>
      <c r="N946" s="10"/>
      <c r="O946" s="10"/>
      <c r="P946" s="10"/>
      <c r="Q946" s="10"/>
      <c r="R946" s="10"/>
      <c r="S946" s="10"/>
    </row>
    <row r="947" spans="1:54" hidden="1" x14ac:dyDescent="0.2">
      <c r="A947" s="8" t="s">
        <v>146</v>
      </c>
      <c r="B947" s="8" t="s">
        <v>154</v>
      </c>
      <c r="C947" s="8">
        <v>3</v>
      </c>
      <c r="D947" s="9" t="s">
        <v>29</v>
      </c>
      <c r="E947" s="9">
        <v>1</v>
      </c>
      <c r="F947">
        <f>COUNTA(G947:AJ947)</f>
        <v>0</v>
      </c>
      <c r="G947" s="10"/>
      <c r="H947" s="10"/>
      <c r="I947" s="10"/>
      <c r="J947" s="10"/>
      <c r="K947" s="10"/>
      <c r="L947" s="10"/>
      <c r="M947" s="10"/>
      <c r="N947" s="10"/>
      <c r="O947" s="10"/>
      <c r="P947" s="10"/>
      <c r="Q947" s="10"/>
      <c r="R947" s="10"/>
      <c r="S947" s="10"/>
    </row>
    <row r="948" spans="1:54" hidden="1" x14ac:dyDescent="0.2">
      <c r="A948" s="8" t="s">
        <v>146</v>
      </c>
      <c r="B948" s="8" t="s">
        <v>154</v>
      </c>
      <c r="C948" s="8">
        <v>3</v>
      </c>
      <c r="D948" s="9" t="s">
        <v>29</v>
      </c>
      <c r="E948" s="9">
        <v>2</v>
      </c>
      <c r="F948">
        <f>COUNTA(G948:AJ948)</f>
        <v>0</v>
      </c>
      <c r="G948" s="10"/>
      <c r="H948" s="10"/>
      <c r="I948" s="10"/>
      <c r="J948" s="10"/>
      <c r="K948" s="10"/>
      <c r="L948" s="10"/>
      <c r="M948" s="10"/>
      <c r="N948" s="10"/>
      <c r="O948" s="10"/>
      <c r="P948" s="10"/>
      <c r="Q948" s="10"/>
      <c r="R948" s="10"/>
      <c r="S948" s="10"/>
    </row>
    <row r="949" spans="1:54" hidden="1" x14ac:dyDescent="0.2">
      <c r="A949" s="8" t="s">
        <v>146</v>
      </c>
      <c r="B949" s="8" t="s">
        <v>154</v>
      </c>
      <c r="C949" s="8">
        <v>3</v>
      </c>
      <c r="D949" s="9" t="s">
        <v>29</v>
      </c>
      <c r="E949" s="9">
        <v>3</v>
      </c>
      <c r="F949">
        <f>COUNTA(G949:AJ949)</f>
        <v>0</v>
      </c>
      <c r="G949" s="10"/>
      <c r="H949" s="10"/>
      <c r="I949" s="10"/>
      <c r="J949" s="10"/>
      <c r="K949" s="10"/>
      <c r="L949" s="10"/>
      <c r="M949" s="10"/>
      <c r="N949" s="10"/>
      <c r="O949" s="10"/>
      <c r="P949" s="10"/>
      <c r="Q949" s="10"/>
      <c r="R949" s="10"/>
      <c r="S949" s="10"/>
    </row>
    <row r="950" spans="1:54" hidden="1" x14ac:dyDescent="0.2">
      <c r="A950" s="8" t="s">
        <v>146</v>
      </c>
      <c r="B950" s="8" t="s">
        <v>154</v>
      </c>
      <c r="C950" s="8">
        <v>3</v>
      </c>
      <c r="D950" s="9" t="s">
        <v>31</v>
      </c>
      <c r="E950" s="9">
        <v>4</v>
      </c>
      <c r="F950">
        <f>COUNTA(G950:AJ950)</f>
        <v>0</v>
      </c>
      <c r="G950" s="10"/>
      <c r="H950" s="10"/>
      <c r="I950" s="10"/>
      <c r="J950" s="10"/>
      <c r="K950" s="10"/>
      <c r="L950" s="10"/>
      <c r="M950" s="10"/>
      <c r="N950" s="10"/>
      <c r="O950" s="10"/>
      <c r="P950" s="10"/>
      <c r="Q950" s="10"/>
      <c r="R950" s="10"/>
      <c r="S950" s="10"/>
    </row>
    <row r="951" spans="1:54" hidden="1" x14ac:dyDescent="0.2">
      <c r="A951" s="8" t="s">
        <v>146</v>
      </c>
      <c r="B951" s="8" t="s">
        <v>154</v>
      </c>
      <c r="C951" s="8">
        <v>3</v>
      </c>
      <c r="D951" s="9" t="s">
        <v>31</v>
      </c>
      <c r="E951" s="9">
        <v>5</v>
      </c>
      <c r="F951">
        <f>COUNTA(G951:AJ951)</f>
        <v>0</v>
      </c>
      <c r="G951" s="10"/>
      <c r="H951" s="10"/>
      <c r="I951" s="10"/>
      <c r="J951" s="10"/>
      <c r="K951" s="10"/>
      <c r="L951" s="10"/>
      <c r="M951" s="10"/>
      <c r="N951" s="10"/>
      <c r="O951" s="10"/>
      <c r="P951" s="10"/>
      <c r="Q951" s="10"/>
      <c r="R951" s="10"/>
      <c r="S951" s="10"/>
      <c r="AL951" s="10"/>
      <c r="AN951" s="10"/>
      <c r="AO951" s="10"/>
      <c r="AP951" s="10"/>
      <c r="AQ951" s="10"/>
      <c r="AR951" s="10"/>
      <c r="AS951" s="10"/>
      <c r="AT951" s="10"/>
      <c r="AU951" s="10">
        <f ca="1">SUMIF(INDIRECT(INDIRECT(ADDRESS(ROW(),COLUMN()+3))&amp;":"&amp;INDIRECT(ADDRESS(ROW(),COLUMN()+5))),"1",INDIRECT(INDIRECT(ADDRESS(ROW(),COLUMN()+3))&amp;":"&amp;INDIRECT(ADDRESS(ROW(),COLUMN()+5))))</f>
        <v>0</v>
      </c>
      <c r="AV951" s="10">
        <f ca="1">SUMIF(INDIRECT(INDIRECT(ADDRESS(ROW(),COLUMN()+2))&amp;":"&amp;INDIRECT(ADDRESS(ROW(),COLUMN()+4))),2,INDIRECT(INDIRECT(ADDRESS(ROW(),COLUMN()+2))&amp;":"&amp;INDIRECT(ADDRESS(ROW(),COLUMN()+4))))/2</f>
        <v>0</v>
      </c>
      <c r="AW951" s="10">
        <f ca="1">IF(INDIRECT(ADDRESS(ROW(),COLUMN()-2))=0,1, (INDIRECT(ADDRESS(ROW(),COLUMN()-2))-INDIRECT(ADDRESS(ROW()+1,COLUMN()+2)))/INDIRECT(ADDRESS(ROW(),COLUMN()-2)))</f>
        <v>1</v>
      </c>
      <c r="AX951" s="10" t="str">
        <f ca="1">ADDRESS(ROW()+1-INDIRECT(ADDRESS(ROW()+1,COLUMN()-4)),3)</f>
        <v>$C$947</v>
      </c>
      <c r="AY951" s="10"/>
      <c r="AZ951" s="10" t="str">
        <f>ADDRESS(ROW(),3)</f>
        <v>$C$951</v>
      </c>
      <c r="BA951" s="10">
        <f ca="1">IF( INDIRECT(ADDRESS(ROW(),COLUMN()-5))=0,1, (INDIRECT(ADDRESS(ROW(),COLUMN()-5))-INDIRECT(ADDRESS(ROW()+1,COLUMN()+1)))/INDIRECT(ADDRESS(ROW(),COLUMN()-5)))</f>
        <v>1</v>
      </c>
      <c r="BB951" s="10"/>
    </row>
    <row r="952" spans="1:54" x14ac:dyDescent="0.2">
      <c r="A952" s="8"/>
      <c r="B952" s="8"/>
      <c r="C952" s="8"/>
      <c r="D952" s="8"/>
      <c r="E952" s="8"/>
      <c r="G952" s="10"/>
      <c r="H952" s="10"/>
      <c r="I952" s="10"/>
      <c r="J952" s="10"/>
      <c r="K952" s="10"/>
      <c r="L952" s="10"/>
      <c r="M952" s="10"/>
      <c r="N952" s="10"/>
      <c r="O952" s="10"/>
      <c r="P952" s="10"/>
      <c r="Q952" s="10"/>
      <c r="R952" s="10"/>
      <c r="S952" s="10"/>
      <c r="AL952" s="10">
        <f ca="1">1-INDIRECT(ADDRESS(ROW()-1,COLUMN()+11))</f>
        <v>0</v>
      </c>
      <c r="AM952" s="10">
        <f ca="1">1-INDIRECT(ADDRESS(ROW()-1,COLUMN()+14))</f>
        <v>0</v>
      </c>
      <c r="AN952" s="10">
        <f ca="1">INDIRECT(ADDRESS(ROW()-1,COLUMN()+9))</f>
        <v>1</v>
      </c>
      <c r="AO952" s="10">
        <f ca="1">INDIRECT(ADDRESS(ROW()-1,COLUMN()+12))</f>
        <v>1</v>
      </c>
      <c r="AP952" s="10">
        <f ca="1">(1-INDIRECT(ADDRESS(ROW(),COLUMN()-2)))*INDIRECT(ADDRESS(ROW(),COLUMN()+2))</f>
        <v>0</v>
      </c>
      <c r="AQ952" s="10">
        <f ca="1">(1-INDIRECT(ADDRESS(ROW(),COLUMN()-2)))*INDIRECT(ADDRESS(ROW(),COLUMN()+2))</f>
        <v>0</v>
      </c>
      <c r="AR952" s="10">
        <f ca="1">INDIRECT(ADDRESS(INDIRECT(ADDRESS(ROW(),COLUMN()+3))-INDIRECT(ADDRESS(ROW(),COLUMN()+2)),3))</f>
        <v>0</v>
      </c>
      <c r="AS952" s="10">
        <f ca="1">INDIRECT(ADDRESS(INDIRECT(ADDRESS(ROW(),COLUMN()+2))-INDIRECT(ADDRESS(ROW(),COLUMN()+1)),4))</f>
        <v>0</v>
      </c>
      <c r="AT952" s="10">
        <f ca="1">INDIRECT(ADDRESS(ROW()-1,5))</f>
        <v>5</v>
      </c>
      <c r="AU952" s="10">
        <f>ROW()-1</f>
        <v>951</v>
      </c>
      <c r="AV952" s="10">
        <f ca="1">ROW()-INDIRECT(ADDRESS(ROW(),COLUMN()-2))</f>
        <v>947</v>
      </c>
      <c r="AW952" s="10" t="str">
        <f>ADDRESS(ROW()-1,COLUMN()-11)</f>
        <v>$AL$951</v>
      </c>
      <c r="AX952" s="10" t="str">
        <f ca="1">ADDRESS(ROW() -INDIRECT(ADDRESS(ROW(),COLUMN()-4)),COLUMN()-12)</f>
        <v>$AL$947</v>
      </c>
      <c r="AY952" s="10">
        <f ca="1">SUMIF(INDIRECT(INDIRECT(ADDRESS(ROW(),COLUMN()-1))&amp;":"&amp;INDIRECT(ADDRESS(ROW(),COLUMN()-2))),1,INDIRECT(INDIRECT(ADDRESS(ROW(),COLUMN()-1))&amp;":"&amp;INDIRECT(ADDRESS(ROW(),COLUMN()-2))))</f>
        <v>0</v>
      </c>
      <c r="AZ952" s="10" t="str">
        <f>ADDRESS(ROW()-1,COLUMN()-13)</f>
        <v>$AM$951</v>
      </c>
      <c r="BA952" s="10" t="str">
        <f ca="1">ADDRESS(ROW() -INDIRECT(ADDRESS(ROW(),COLUMN()-7)),COLUMN()-14)</f>
        <v>$AM$947</v>
      </c>
      <c r="BB952" s="10">
        <f ca="1">SUM(INDIRECT(INDIRECT(ADDRESS(ROW(),COLUMN()-1))&amp;":"&amp;INDIRECT(ADDRESS(ROW(),COLUMN()-2))))</f>
        <v>0</v>
      </c>
    </row>
    <row r="953" spans="1:54" x14ac:dyDescent="0.2">
      <c r="A953" s="8" t="s">
        <v>146</v>
      </c>
      <c r="B953" s="8" t="s">
        <v>155</v>
      </c>
      <c r="C953" s="8">
        <v>0</v>
      </c>
      <c r="D953" s="8">
        <v>0</v>
      </c>
      <c r="E953" s="8"/>
      <c r="G953" s="10"/>
      <c r="H953" s="10"/>
      <c r="I953" s="10"/>
      <c r="J953" s="10"/>
      <c r="K953" s="10"/>
      <c r="L953" s="10"/>
      <c r="M953" s="10"/>
      <c r="N953" s="10"/>
      <c r="O953" s="10"/>
      <c r="P953" s="10"/>
      <c r="Q953" s="10"/>
      <c r="R953" s="10"/>
      <c r="S953" s="10"/>
    </row>
    <row r="954" spans="1:54" hidden="1" x14ac:dyDescent="0.2">
      <c r="A954" s="8" t="s">
        <v>146</v>
      </c>
      <c r="B954" s="8" t="s">
        <v>155</v>
      </c>
      <c r="C954" s="8">
        <v>3</v>
      </c>
      <c r="D954" s="9" t="s">
        <v>31</v>
      </c>
      <c r="E954" s="9">
        <v>1</v>
      </c>
      <c r="F954">
        <f t="shared" ref="F954:F959" si="129">COUNTA(G954:AJ954)</f>
        <v>1</v>
      </c>
      <c r="G954" s="10"/>
      <c r="H954" s="10"/>
      <c r="I954" s="10"/>
      <c r="J954" s="10"/>
      <c r="K954" s="10"/>
      <c r="L954" s="10"/>
      <c r="M954" s="10"/>
      <c r="N954" s="10"/>
      <c r="O954" s="10" t="s">
        <v>1376</v>
      </c>
      <c r="P954" s="10"/>
      <c r="Q954" s="10"/>
      <c r="R954" s="10"/>
      <c r="S954" s="10"/>
    </row>
    <row r="955" spans="1:54" hidden="1" x14ac:dyDescent="0.2">
      <c r="A955" s="8" t="s">
        <v>146</v>
      </c>
      <c r="B955" s="8" t="s">
        <v>155</v>
      </c>
      <c r="C955" s="8">
        <v>3</v>
      </c>
      <c r="D955" s="9" t="s">
        <v>29</v>
      </c>
      <c r="E955" s="9">
        <v>2</v>
      </c>
      <c r="F955">
        <f t="shared" si="129"/>
        <v>1</v>
      </c>
      <c r="G955" s="10"/>
      <c r="H955" s="10"/>
      <c r="I955" s="10"/>
      <c r="J955" s="10"/>
      <c r="K955" s="10"/>
      <c r="L955" s="10"/>
      <c r="M955" s="10"/>
      <c r="N955" s="10"/>
      <c r="O955" s="10" t="s">
        <v>1376</v>
      </c>
      <c r="P955" s="10"/>
      <c r="Q955" s="10"/>
      <c r="R955" s="10"/>
      <c r="S955" s="10"/>
    </row>
    <row r="956" spans="1:54" hidden="1" x14ac:dyDescent="0.2">
      <c r="A956" s="8" t="s">
        <v>146</v>
      </c>
      <c r="B956" s="8" t="s">
        <v>155</v>
      </c>
      <c r="C956" s="8">
        <v>3</v>
      </c>
      <c r="D956" s="9" t="s">
        <v>31</v>
      </c>
      <c r="E956" s="9">
        <v>3</v>
      </c>
      <c r="F956">
        <f t="shared" si="129"/>
        <v>1</v>
      </c>
      <c r="G956" s="10"/>
      <c r="H956" s="10"/>
      <c r="I956" s="10"/>
      <c r="J956" s="10"/>
      <c r="K956" s="10"/>
      <c r="L956" s="10"/>
      <c r="M956" s="10"/>
      <c r="N956" s="10"/>
      <c r="O956" s="10" t="s">
        <v>1376</v>
      </c>
      <c r="P956" s="10"/>
      <c r="Q956" s="10"/>
      <c r="R956" s="10"/>
      <c r="S956" s="10"/>
    </row>
    <row r="957" spans="1:54" hidden="1" x14ac:dyDescent="0.2">
      <c r="A957" s="8" t="s">
        <v>146</v>
      </c>
      <c r="B957" s="8" t="s">
        <v>155</v>
      </c>
      <c r="C957" s="8">
        <v>3</v>
      </c>
      <c r="D957" s="9" t="s">
        <v>31</v>
      </c>
      <c r="E957" s="9">
        <v>4</v>
      </c>
      <c r="F957">
        <f t="shared" si="129"/>
        <v>1</v>
      </c>
      <c r="G957" s="10"/>
      <c r="H957" s="10"/>
      <c r="I957" s="10"/>
      <c r="J957" s="10"/>
      <c r="K957" s="10"/>
      <c r="L957" s="10"/>
      <c r="M957" s="10"/>
      <c r="N957" s="10"/>
      <c r="O957" s="10" t="s">
        <v>1376</v>
      </c>
      <c r="P957" s="10"/>
      <c r="Q957" s="10"/>
      <c r="R957" s="10"/>
      <c r="S957" s="10"/>
    </row>
    <row r="958" spans="1:54" hidden="1" x14ac:dyDescent="0.2">
      <c r="A958" s="8" t="s">
        <v>146</v>
      </c>
      <c r="B958" s="8" t="s">
        <v>155</v>
      </c>
      <c r="C958" s="8">
        <v>3</v>
      </c>
      <c r="D958" s="9" t="s">
        <v>31</v>
      </c>
      <c r="E958" s="9">
        <v>5</v>
      </c>
      <c r="F958">
        <f t="shared" si="129"/>
        <v>1</v>
      </c>
      <c r="G958" s="10"/>
      <c r="H958" s="10"/>
      <c r="I958" s="10"/>
      <c r="J958" s="10"/>
      <c r="K958" s="10"/>
      <c r="L958" s="10"/>
      <c r="M958" s="10"/>
      <c r="N958" s="10"/>
      <c r="O958" s="10" t="s">
        <v>1376</v>
      </c>
      <c r="P958" s="10"/>
      <c r="Q958" s="10"/>
      <c r="R958" s="10"/>
      <c r="S958" s="10"/>
    </row>
    <row r="959" spans="1:54" hidden="1" x14ac:dyDescent="0.2">
      <c r="A959" s="8" t="s">
        <v>146</v>
      </c>
      <c r="B959" s="8" t="s">
        <v>155</v>
      </c>
      <c r="C959" s="8">
        <v>3</v>
      </c>
      <c r="D959" s="9" t="s">
        <v>31</v>
      </c>
      <c r="E959" s="9">
        <v>6</v>
      </c>
      <c r="F959">
        <f t="shared" si="129"/>
        <v>1</v>
      </c>
      <c r="G959" s="10"/>
      <c r="H959" s="10"/>
      <c r="I959" s="10"/>
      <c r="J959" s="10"/>
      <c r="K959" s="10"/>
      <c r="L959" s="10"/>
      <c r="M959" s="10"/>
      <c r="N959" s="10"/>
      <c r="O959" s="10" t="s">
        <v>1376</v>
      </c>
      <c r="P959" s="10"/>
      <c r="Q959" s="10"/>
      <c r="R959" s="10"/>
      <c r="S959" s="10"/>
      <c r="AL959" s="10"/>
      <c r="AM959" s="30">
        <f t="shared" ref="AM959" si="130">IF(COUNTA(I959:AJ959)=0,1,0)</f>
        <v>0</v>
      </c>
      <c r="AN959" s="10"/>
      <c r="AO959" s="10"/>
      <c r="AP959" s="10"/>
      <c r="AQ959" s="10"/>
      <c r="AR959" s="10"/>
      <c r="AS959" s="10"/>
      <c r="AT959" s="10"/>
      <c r="AU959" s="10">
        <f ca="1">SUMIF(INDIRECT(INDIRECT(ADDRESS(ROW(),COLUMN()+3))&amp;":"&amp;INDIRECT(ADDRESS(ROW(),COLUMN()+5))),"1",INDIRECT(INDIRECT(ADDRESS(ROW(),COLUMN()+3))&amp;":"&amp;INDIRECT(ADDRESS(ROW(),COLUMN()+5))))</f>
        <v>0</v>
      </c>
      <c r="AV959" s="10">
        <f ca="1">SUMIF(INDIRECT(INDIRECT(ADDRESS(ROW(),COLUMN()+2))&amp;":"&amp;INDIRECT(ADDRESS(ROW(),COLUMN()+4))),2,INDIRECT(INDIRECT(ADDRESS(ROW(),COLUMN()+2))&amp;":"&amp;INDIRECT(ADDRESS(ROW(),COLUMN()+4))))/2</f>
        <v>0</v>
      </c>
      <c r="AW959" s="10">
        <f ca="1">IF(INDIRECT(ADDRESS(ROW(),COLUMN()-2))=0,1, (INDIRECT(ADDRESS(ROW(),COLUMN()-2))-INDIRECT(ADDRESS(ROW()+1,COLUMN()+2)))/INDIRECT(ADDRESS(ROW(),COLUMN()-2)))</f>
        <v>1</v>
      </c>
      <c r="AX959" s="10" t="str">
        <f ca="1">ADDRESS(ROW()+1-INDIRECT(ADDRESS(ROW()+1,COLUMN()-4)),3)</f>
        <v>$C$954</v>
      </c>
      <c r="AY959" s="10"/>
      <c r="AZ959" s="10" t="str">
        <f>ADDRESS(ROW(),3)</f>
        <v>$C$959</v>
      </c>
      <c r="BA959" s="10">
        <f ca="1">IF( INDIRECT(ADDRESS(ROW(),COLUMN()-5))=0,1, (INDIRECT(ADDRESS(ROW(),COLUMN()-5))-INDIRECT(ADDRESS(ROW()+1,COLUMN()+1)))/INDIRECT(ADDRESS(ROW(),COLUMN()-5)))</f>
        <v>1</v>
      </c>
      <c r="BB959" s="10"/>
    </row>
    <row r="960" spans="1:54" x14ac:dyDescent="0.2">
      <c r="A960" s="8"/>
      <c r="B960" s="8"/>
      <c r="C960" s="8"/>
      <c r="D960" s="8"/>
      <c r="E960" s="8"/>
      <c r="G960" s="10"/>
      <c r="H960" s="10"/>
      <c r="I960" s="10"/>
      <c r="J960" s="10"/>
      <c r="K960" s="10"/>
      <c r="L960" s="10"/>
      <c r="M960" s="10"/>
      <c r="N960" s="10"/>
      <c r="O960" s="10"/>
      <c r="P960" s="10"/>
      <c r="Q960" s="10"/>
      <c r="R960" s="10"/>
      <c r="S960" s="10"/>
      <c r="AL960" s="10">
        <f ca="1">1-INDIRECT(ADDRESS(ROW()-1,COLUMN()+11))</f>
        <v>0</v>
      </c>
      <c r="AM960" s="10">
        <f ca="1">1-INDIRECT(ADDRESS(ROW()-1,COLUMN()+14))</f>
        <v>0</v>
      </c>
      <c r="AN960" s="10">
        <f ca="1">INDIRECT(ADDRESS(ROW()-1,COLUMN()+9))</f>
        <v>1</v>
      </c>
      <c r="AO960" s="10">
        <f ca="1">INDIRECT(ADDRESS(ROW()-1,COLUMN()+12))</f>
        <v>1</v>
      </c>
      <c r="AP960" s="10">
        <f ca="1">(1-INDIRECT(ADDRESS(ROW(),COLUMN()-2)))*INDIRECT(ADDRESS(ROW(),COLUMN()+2))</f>
        <v>0</v>
      </c>
      <c r="AQ960" s="10">
        <f ca="1">(1-INDIRECT(ADDRESS(ROW(),COLUMN()-2)))*INDIRECT(ADDRESS(ROW(),COLUMN()+2))</f>
        <v>0</v>
      </c>
      <c r="AR960" s="10">
        <f ca="1">INDIRECT(ADDRESS(INDIRECT(ADDRESS(ROW(),COLUMN()+3))-INDIRECT(ADDRESS(ROW(),COLUMN()+2)),3))</f>
        <v>0</v>
      </c>
      <c r="AS960" s="10">
        <f ca="1">INDIRECT(ADDRESS(INDIRECT(ADDRESS(ROW(),COLUMN()+2))-INDIRECT(ADDRESS(ROW(),COLUMN()+1)),4))</f>
        <v>0</v>
      </c>
      <c r="AT960" s="10">
        <f ca="1">INDIRECT(ADDRESS(ROW()-1,5))</f>
        <v>6</v>
      </c>
      <c r="AU960" s="10">
        <f>ROW()-1</f>
        <v>959</v>
      </c>
      <c r="AV960" s="10">
        <f ca="1">ROW()-INDIRECT(ADDRESS(ROW(),COLUMN()-2))</f>
        <v>954</v>
      </c>
      <c r="AW960" s="10" t="str">
        <f>ADDRESS(ROW()-1,COLUMN()-11)</f>
        <v>$AL$959</v>
      </c>
      <c r="AX960" s="10" t="str">
        <f ca="1">ADDRESS(ROW() -INDIRECT(ADDRESS(ROW(),COLUMN()-4)),COLUMN()-12)</f>
        <v>$AL$954</v>
      </c>
      <c r="AY960" s="10">
        <f ca="1">SUMIF(INDIRECT(INDIRECT(ADDRESS(ROW(),COLUMN()-1))&amp;":"&amp;INDIRECT(ADDRESS(ROW(),COLUMN()-2))),1,INDIRECT(INDIRECT(ADDRESS(ROW(),COLUMN()-1))&amp;":"&amp;INDIRECT(ADDRESS(ROW(),COLUMN()-2))))</f>
        <v>0</v>
      </c>
      <c r="AZ960" s="10" t="str">
        <f>ADDRESS(ROW()-1,COLUMN()-13)</f>
        <v>$AM$959</v>
      </c>
      <c r="BA960" s="10" t="str">
        <f ca="1">ADDRESS(ROW() -INDIRECT(ADDRESS(ROW(),COLUMN()-7)),COLUMN()-14)</f>
        <v>$AM$954</v>
      </c>
      <c r="BB960" s="10">
        <f ca="1">SUM(INDIRECT(INDIRECT(ADDRESS(ROW(),COLUMN()-1))&amp;":"&amp;INDIRECT(ADDRESS(ROW(),COLUMN()-2))))</f>
        <v>0</v>
      </c>
    </row>
    <row r="961" spans="1:54" x14ac:dyDescent="0.2">
      <c r="A961" s="8" t="s">
        <v>156</v>
      </c>
      <c r="B961" s="8" t="s">
        <v>157</v>
      </c>
      <c r="C961" s="8">
        <v>4</v>
      </c>
      <c r="D961" s="8">
        <v>6</v>
      </c>
      <c r="E961" s="8"/>
      <c r="G961" s="10"/>
      <c r="H961" s="10"/>
      <c r="I961" s="10"/>
      <c r="J961" s="10"/>
      <c r="K961" s="10"/>
      <c r="L961" s="10"/>
      <c r="M961" s="10"/>
      <c r="N961" s="10"/>
      <c r="O961" s="10"/>
      <c r="P961" s="10"/>
      <c r="Q961" s="10"/>
      <c r="R961" s="10"/>
      <c r="S961" s="10"/>
      <c r="AW961" s="10">
        <f ca="1">SUM(AP876:AP960)</f>
        <v>2.3333333333333335</v>
      </c>
      <c r="AX961" s="10">
        <f ca="1">SUM(AQ876:AQ960)</f>
        <v>7.9428571428571431</v>
      </c>
    </row>
    <row r="962" spans="1:54" hidden="1" x14ac:dyDescent="0.2">
      <c r="A962" s="8" t="s">
        <v>156</v>
      </c>
      <c r="B962" s="8" t="s">
        <v>157</v>
      </c>
      <c r="C962" s="8">
        <v>1</v>
      </c>
      <c r="D962" s="9" t="s">
        <v>31</v>
      </c>
      <c r="E962" s="9">
        <v>1</v>
      </c>
      <c r="F962">
        <f t="shared" ref="F962:F968" si="131">COUNTA(G962:AJ962)</f>
        <v>4</v>
      </c>
      <c r="G962" s="10" t="s">
        <v>1376</v>
      </c>
      <c r="H962" s="10" t="s">
        <v>1376</v>
      </c>
      <c r="I962" s="10"/>
      <c r="J962" s="10"/>
      <c r="K962" s="10"/>
      <c r="L962" s="10"/>
      <c r="M962" s="10"/>
      <c r="N962" s="10"/>
      <c r="O962" s="10" t="s">
        <v>1376</v>
      </c>
      <c r="P962" s="10"/>
      <c r="Q962" s="10"/>
      <c r="R962" s="10"/>
      <c r="S962" s="10" t="s">
        <v>1376</v>
      </c>
      <c r="AL962" s="10">
        <f t="shared" ref="AL962:AL964" si="132">IF(COUNTA(G962:AJ962)=0,1,0)</f>
        <v>0</v>
      </c>
    </row>
    <row r="963" spans="1:54" hidden="1" x14ac:dyDescent="0.2">
      <c r="A963" s="8" t="s">
        <v>156</v>
      </c>
      <c r="B963" s="8" t="s">
        <v>157</v>
      </c>
      <c r="C963" s="8">
        <v>1</v>
      </c>
      <c r="D963" s="9" t="s">
        <v>31</v>
      </c>
      <c r="E963" s="9">
        <v>2</v>
      </c>
      <c r="F963">
        <f t="shared" si="131"/>
        <v>2</v>
      </c>
      <c r="G963" s="10"/>
      <c r="H963" s="10"/>
      <c r="I963" s="10"/>
      <c r="J963" s="10"/>
      <c r="K963" s="10"/>
      <c r="L963" s="10"/>
      <c r="M963" s="10"/>
      <c r="N963" s="10"/>
      <c r="O963" s="10" t="s">
        <v>1376</v>
      </c>
      <c r="P963" s="10"/>
      <c r="Q963" s="10"/>
      <c r="R963" s="10"/>
      <c r="S963" s="10" t="s">
        <v>1376</v>
      </c>
      <c r="AL963" s="10">
        <f t="shared" si="132"/>
        <v>0</v>
      </c>
    </row>
    <row r="964" spans="1:54" hidden="1" x14ac:dyDescent="0.2">
      <c r="A964" s="8" t="s">
        <v>156</v>
      </c>
      <c r="B964" s="8" t="s">
        <v>157</v>
      </c>
      <c r="C964" s="8">
        <v>1</v>
      </c>
      <c r="D964" s="9" t="s">
        <v>31</v>
      </c>
      <c r="E964" s="9">
        <v>3</v>
      </c>
      <c r="F964">
        <f t="shared" si="131"/>
        <v>2</v>
      </c>
      <c r="G964" s="10"/>
      <c r="H964" s="10"/>
      <c r="I964" s="10"/>
      <c r="J964" s="10"/>
      <c r="K964" s="10"/>
      <c r="L964" s="10"/>
      <c r="M964" s="10"/>
      <c r="N964" s="10"/>
      <c r="O964" s="10" t="s">
        <v>1376</v>
      </c>
      <c r="P964" s="10"/>
      <c r="Q964" s="10"/>
      <c r="R964" s="10"/>
      <c r="S964" s="10" t="s">
        <v>1376</v>
      </c>
      <c r="AL964" s="10">
        <f t="shared" si="132"/>
        <v>0</v>
      </c>
    </row>
    <row r="965" spans="1:54" hidden="1" x14ac:dyDescent="0.2">
      <c r="A965" s="8" t="s">
        <v>156</v>
      </c>
      <c r="B965" s="8" t="s">
        <v>157</v>
      </c>
      <c r="C965" s="8">
        <v>2</v>
      </c>
      <c r="D965" s="9" t="s">
        <v>30</v>
      </c>
      <c r="E965" s="9">
        <v>4</v>
      </c>
      <c r="F965">
        <f t="shared" si="131"/>
        <v>2</v>
      </c>
      <c r="G965" s="10"/>
      <c r="H965" s="10"/>
      <c r="I965" s="10"/>
      <c r="J965" s="10"/>
      <c r="K965" s="10"/>
      <c r="L965" s="10"/>
      <c r="M965" s="10"/>
      <c r="N965" s="10"/>
      <c r="O965" s="10" t="s">
        <v>1376</v>
      </c>
      <c r="P965" s="10"/>
      <c r="Q965" s="10"/>
      <c r="R965" s="10"/>
      <c r="S965" s="10" t="s">
        <v>1376</v>
      </c>
      <c r="AM965" s="30">
        <f t="shared" ref="AM965:AM968" si="133">IF(COUNTA(I965:AJ965)=0,1,0)</f>
        <v>0</v>
      </c>
    </row>
    <row r="966" spans="1:54" hidden="1" x14ac:dyDescent="0.2">
      <c r="A966" s="8" t="s">
        <v>156</v>
      </c>
      <c r="B966" s="8" t="s">
        <v>157</v>
      </c>
      <c r="C966" s="8">
        <v>2</v>
      </c>
      <c r="D966" s="9" t="s">
        <v>29</v>
      </c>
      <c r="E966" s="9">
        <v>5</v>
      </c>
      <c r="F966">
        <f t="shared" si="131"/>
        <v>2</v>
      </c>
      <c r="G966" s="10"/>
      <c r="H966" s="10"/>
      <c r="I966" s="10"/>
      <c r="J966" s="10"/>
      <c r="K966" s="10"/>
      <c r="L966" s="10"/>
      <c r="M966" s="10"/>
      <c r="N966" s="10"/>
      <c r="O966" s="10" t="s">
        <v>1376</v>
      </c>
      <c r="P966" s="10"/>
      <c r="Q966" s="10"/>
      <c r="R966" s="10"/>
      <c r="S966" s="10" t="s">
        <v>1376</v>
      </c>
      <c r="AM966" s="30">
        <f t="shared" si="133"/>
        <v>0</v>
      </c>
    </row>
    <row r="967" spans="1:54" hidden="1" x14ac:dyDescent="0.2">
      <c r="A967" s="8" t="s">
        <v>156</v>
      </c>
      <c r="B967" s="8" t="s">
        <v>157</v>
      </c>
      <c r="C967" s="8">
        <v>2</v>
      </c>
      <c r="D967" s="9" t="s">
        <v>31</v>
      </c>
      <c r="E967" s="9">
        <v>6</v>
      </c>
      <c r="F967">
        <f t="shared" si="131"/>
        <v>1</v>
      </c>
      <c r="G967" s="10"/>
      <c r="H967" s="10"/>
      <c r="I967" s="10"/>
      <c r="J967" s="10"/>
      <c r="K967" s="10"/>
      <c r="L967" s="10"/>
      <c r="M967" s="10"/>
      <c r="N967" s="10"/>
      <c r="O967" s="10"/>
      <c r="P967" s="10"/>
      <c r="Q967" s="10"/>
      <c r="R967" s="10"/>
      <c r="S967" s="10" t="s">
        <v>1376</v>
      </c>
      <c r="AM967" s="30">
        <f t="shared" si="133"/>
        <v>0</v>
      </c>
    </row>
    <row r="968" spans="1:54" hidden="1" x14ac:dyDescent="0.2">
      <c r="A968" s="8" t="s">
        <v>156</v>
      </c>
      <c r="B968" s="8" t="s">
        <v>157</v>
      </c>
      <c r="C968" s="8">
        <v>2</v>
      </c>
      <c r="D968" s="9" t="s">
        <v>31</v>
      </c>
      <c r="E968" s="9">
        <v>7</v>
      </c>
      <c r="F968">
        <f t="shared" si="131"/>
        <v>2</v>
      </c>
      <c r="G968" s="10"/>
      <c r="H968" s="10"/>
      <c r="I968" s="10"/>
      <c r="J968" s="10"/>
      <c r="K968" s="10"/>
      <c r="L968" s="10"/>
      <c r="M968" s="10"/>
      <c r="N968" s="10"/>
      <c r="O968" s="10" t="s">
        <v>1376</v>
      </c>
      <c r="P968" s="10"/>
      <c r="Q968" s="10"/>
      <c r="R968" s="10"/>
      <c r="S968" s="10" t="s">
        <v>1376</v>
      </c>
      <c r="AL968" s="10"/>
      <c r="AM968" s="30">
        <f t="shared" si="133"/>
        <v>0</v>
      </c>
      <c r="AN968" s="10"/>
      <c r="AO968" s="10"/>
      <c r="AP968" s="10"/>
      <c r="AQ968" s="10"/>
      <c r="AR968" s="10"/>
      <c r="AS968" s="10"/>
      <c r="AT968" s="10"/>
      <c r="AU968" s="10">
        <f ca="1">SUMIF(INDIRECT(INDIRECT(ADDRESS(ROW(),COLUMN()+3))&amp;":"&amp;INDIRECT(ADDRESS(ROW(),COLUMN()+5))),"1",INDIRECT(INDIRECT(ADDRESS(ROW(),COLUMN()+3))&amp;":"&amp;INDIRECT(ADDRESS(ROW(),COLUMN()+5))))</f>
        <v>3</v>
      </c>
      <c r="AV968" s="10">
        <f ca="1">SUMIF(INDIRECT(INDIRECT(ADDRESS(ROW(),COLUMN()+2))&amp;":"&amp;INDIRECT(ADDRESS(ROW(),COLUMN()+4))),2,INDIRECT(INDIRECT(ADDRESS(ROW(),COLUMN()+2))&amp;":"&amp;INDIRECT(ADDRESS(ROW(),COLUMN()+4))))/2</f>
        <v>4</v>
      </c>
      <c r="AW968" s="10">
        <f ca="1">IF(INDIRECT(ADDRESS(ROW(),COLUMN()-2))=0,1, (INDIRECT(ADDRESS(ROW(),COLUMN()-2))-INDIRECT(ADDRESS(ROW()+1,COLUMN()+2)))/INDIRECT(ADDRESS(ROW(),COLUMN()-2)))</f>
        <v>1</v>
      </c>
      <c r="AX968" s="10" t="str">
        <f ca="1">ADDRESS(ROW()+1-INDIRECT(ADDRESS(ROW()+1,COLUMN()-4)),3)</f>
        <v>$C$962</v>
      </c>
      <c r="AY968" s="10"/>
      <c r="AZ968" s="10" t="str">
        <f>ADDRESS(ROW(),3)</f>
        <v>$C$968</v>
      </c>
      <c r="BA968" s="10">
        <f ca="1">IF( INDIRECT(ADDRESS(ROW(),COLUMN()-5))=0,1, (INDIRECT(ADDRESS(ROW(),COLUMN()-5))-INDIRECT(ADDRESS(ROW()+1,COLUMN()+1)))/INDIRECT(ADDRESS(ROW(),COLUMN()-5)))</f>
        <v>1</v>
      </c>
      <c r="BB968" s="10"/>
    </row>
    <row r="969" spans="1:54" x14ac:dyDescent="0.2">
      <c r="A969" s="8"/>
      <c r="B969" s="8"/>
      <c r="C969" s="8"/>
      <c r="D969" s="9"/>
      <c r="E969" s="9"/>
      <c r="G969" s="10"/>
      <c r="H969" s="10"/>
      <c r="I969" s="10"/>
      <c r="J969" s="10"/>
      <c r="K969" s="10"/>
      <c r="L969" s="10"/>
      <c r="M969" s="10"/>
      <c r="N969" s="10"/>
      <c r="O969" s="10"/>
      <c r="P969" s="10"/>
      <c r="Q969" s="10"/>
      <c r="R969" s="10"/>
      <c r="S969" s="10"/>
      <c r="AL969" s="10">
        <f ca="1">1-INDIRECT(ADDRESS(ROW()-1,COLUMN()+11))</f>
        <v>0</v>
      </c>
      <c r="AM969" s="10">
        <f ca="1">1-INDIRECT(ADDRESS(ROW()-1,COLUMN()+14))</f>
        <v>0</v>
      </c>
      <c r="AN969" s="10">
        <f ca="1">INDIRECT(ADDRESS(ROW()-1,COLUMN()+9))</f>
        <v>1</v>
      </c>
      <c r="AO969" s="10">
        <f ca="1">INDIRECT(ADDRESS(ROW()-1,COLUMN()+12))</f>
        <v>1</v>
      </c>
      <c r="AP969" s="10">
        <f ca="1">(1-INDIRECT(ADDRESS(ROW(),COLUMN()-2)))*INDIRECT(ADDRESS(ROW(),COLUMN()+2))</f>
        <v>0</v>
      </c>
      <c r="AQ969" s="10">
        <f ca="1">(1-INDIRECT(ADDRESS(ROW(),COLUMN()-2)))*INDIRECT(ADDRESS(ROW(),COLUMN()+2))</f>
        <v>0</v>
      </c>
      <c r="AR969" s="10">
        <f ca="1">INDIRECT(ADDRESS(INDIRECT(ADDRESS(ROW(),COLUMN()+3))-INDIRECT(ADDRESS(ROW(),COLUMN()+2)),3))</f>
        <v>4</v>
      </c>
      <c r="AS969" s="10">
        <f ca="1">INDIRECT(ADDRESS(INDIRECT(ADDRESS(ROW(),COLUMN()+2))-INDIRECT(ADDRESS(ROW(),COLUMN()+1)),4))</f>
        <v>6</v>
      </c>
      <c r="AT969" s="10">
        <f ca="1">INDIRECT(ADDRESS(ROW()-1,5))</f>
        <v>7</v>
      </c>
      <c r="AU969" s="10">
        <f>ROW()-1</f>
        <v>968</v>
      </c>
      <c r="AV969" s="10">
        <f ca="1">ROW()-INDIRECT(ADDRESS(ROW(),COLUMN()-2))</f>
        <v>962</v>
      </c>
      <c r="AW969" s="10" t="str">
        <f>ADDRESS(ROW()-1,COLUMN()-11)</f>
        <v>$AL$968</v>
      </c>
      <c r="AX969" s="10" t="str">
        <f ca="1">ADDRESS(ROW() -INDIRECT(ADDRESS(ROW(),COLUMN()-4)),COLUMN()-12)</f>
        <v>$AL$962</v>
      </c>
      <c r="AY969" s="10">
        <f ca="1">SUMIF(INDIRECT(INDIRECT(ADDRESS(ROW(),COLUMN()-1))&amp;":"&amp;INDIRECT(ADDRESS(ROW(),COLUMN()-2))),1,INDIRECT(INDIRECT(ADDRESS(ROW(),COLUMN()-1))&amp;":"&amp;INDIRECT(ADDRESS(ROW(),COLUMN()-2))))</f>
        <v>0</v>
      </c>
      <c r="AZ969" s="10" t="str">
        <f>ADDRESS(ROW()-1,COLUMN()-13)</f>
        <v>$AM$968</v>
      </c>
      <c r="BA969" s="10" t="str">
        <f ca="1">ADDRESS(ROW() -INDIRECT(ADDRESS(ROW(),COLUMN()-7)),COLUMN()-14)</f>
        <v>$AM$962</v>
      </c>
      <c r="BB969" s="10">
        <f ca="1">SUM(INDIRECT(INDIRECT(ADDRESS(ROW(),COLUMN()-1))&amp;":"&amp;INDIRECT(ADDRESS(ROW(),COLUMN()-2))))</f>
        <v>0</v>
      </c>
    </row>
    <row r="970" spans="1:54" x14ac:dyDescent="0.2">
      <c r="A970" s="8" t="s">
        <v>156</v>
      </c>
      <c r="B970" s="8" t="s">
        <v>158</v>
      </c>
      <c r="C970" s="8">
        <v>3</v>
      </c>
      <c r="D970" s="8">
        <v>4</v>
      </c>
      <c r="E970" s="8"/>
      <c r="G970" s="10"/>
      <c r="H970" s="10"/>
      <c r="I970" s="10"/>
      <c r="J970" s="10"/>
      <c r="K970" s="10"/>
      <c r="L970" s="10"/>
      <c r="M970" s="10"/>
      <c r="N970" s="10"/>
      <c r="O970" s="10"/>
      <c r="P970" s="10"/>
      <c r="Q970" s="10"/>
      <c r="R970" s="10"/>
      <c r="S970" s="10"/>
    </row>
    <row r="971" spans="1:54" hidden="1" x14ac:dyDescent="0.2">
      <c r="A971" s="8" t="s">
        <v>156</v>
      </c>
      <c r="B971" s="8" t="s">
        <v>158</v>
      </c>
      <c r="C971" s="8">
        <v>1</v>
      </c>
      <c r="D971" s="9" t="s">
        <v>31</v>
      </c>
      <c r="E971" s="9">
        <v>1</v>
      </c>
      <c r="F971">
        <f t="shared" ref="F971:F976" si="134">COUNTA(G971:AJ971)</f>
        <v>1</v>
      </c>
      <c r="G971" s="10"/>
      <c r="H971" s="10"/>
      <c r="I971" s="10"/>
      <c r="J971" s="10"/>
      <c r="K971" s="10"/>
      <c r="L971" s="10"/>
      <c r="M971" s="10"/>
      <c r="N971" s="10"/>
      <c r="O971" s="10" t="s">
        <v>1376</v>
      </c>
      <c r="P971" s="10"/>
      <c r="Q971" s="10"/>
      <c r="R971" s="10"/>
      <c r="S971" s="10"/>
      <c r="AL971" s="10">
        <f t="shared" ref="AL971" si="135">IF(COUNTA(G971:AJ971)=0,1,0)</f>
        <v>0</v>
      </c>
    </row>
    <row r="972" spans="1:54" hidden="1" x14ac:dyDescent="0.2">
      <c r="A972" s="8" t="s">
        <v>156</v>
      </c>
      <c r="B972" s="8" t="s">
        <v>158</v>
      </c>
      <c r="C972" s="8">
        <v>1</v>
      </c>
      <c r="D972" s="9" t="s">
        <v>31</v>
      </c>
      <c r="E972" s="9">
        <v>2</v>
      </c>
      <c r="F972">
        <f t="shared" si="134"/>
        <v>1</v>
      </c>
      <c r="G972" s="10"/>
      <c r="H972" s="10"/>
      <c r="I972" s="10"/>
      <c r="J972" s="10"/>
      <c r="K972" s="10"/>
      <c r="L972" s="10"/>
      <c r="M972" s="10"/>
      <c r="N972" s="10"/>
      <c r="O972" s="10" t="s">
        <v>1376</v>
      </c>
      <c r="P972" s="10"/>
      <c r="Q972" s="10"/>
      <c r="R972" s="10"/>
      <c r="S972" s="10"/>
      <c r="AL972" s="10">
        <f t="shared" ref="AL972:AL973" si="136">IF(COUNTA(G972:AJ972)=0,1,0)</f>
        <v>0</v>
      </c>
    </row>
    <row r="973" spans="1:54" hidden="1" x14ac:dyDescent="0.2">
      <c r="A973" s="8" t="s">
        <v>156</v>
      </c>
      <c r="B973" s="8" t="s">
        <v>158</v>
      </c>
      <c r="C973" s="8">
        <v>1</v>
      </c>
      <c r="D973" s="9" t="s">
        <v>30</v>
      </c>
      <c r="E973" s="9">
        <v>3</v>
      </c>
      <c r="F973">
        <f t="shared" si="134"/>
        <v>1</v>
      </c>
      <c r="G973" s="10"/>
      <c r="H973" s="10"/>
      <c r="I973" s="10"/>
      <c r="J973" s="10"/>
      <c r="K973" s="10"/>
      <c r="L973" s="10"/>
      <c r="M973" s="10"/>
      <c r="N973" s="10"/>
      <c r="O973" s="10" t="s">
        <v>1376</v>
      </c>
      <c r="P973" s="10"/>
      <c r="Q973" s="10"/>
      <c r="R973" s="10"/>
      <c r="S973" s="10"/>
      <c r="AL973" s="10">
        <f t="shared" si="136"/>
        <v>0</v>
      </c>
    </row>
    <row r="974" spans="1:54" x14ac:dyDescent="0.2">
      <c r="A974" s="8" t="s">
        <v>156</v>
      </c>
      <c r="B974" s="8" t="s">
        <v>158</v>
      </c>
      <c r="C974" s="8">
        <v>2</v>
      </c>
      <c r="D974" s="9" t="s">
        <v>31</v>
      </c>
      <c r="E974" s="9">
        <v>4</v>
      </c>
      <c r="F974">
        <f t="shared" si="134"/>
        <v>0</v>
      </c>
      <c r="G974" s="10"/>
      <c r="H974" s="10"/>
      <c r="I974" s="10"/>
      <c r="J974" s="10"/>
      <c r="K974" s="10"/>
      <c r="L974" s="10"/>
      <c r="M974" s="10"/>
      <c r="N974" s="10"/>
      <c r="O974" s="10"/>
      <c r="P974" s="10"/>
      <c r="Q974" s="10"/>
      <c r="R974" s="10"/>
      <c r="S974" s="10"/>
      <c r="AM974" s="30">
        <f t="shared" ref="AM974:AM976" si="137">IF(COUNTA(I974:AJ974)=0,1,0)</f>
        <v>1</v>
      </c>
    </row>
    <row r="975" spans="1:54" x14ac:dyDescent="0.2">
      <c r="A975" s="8" t="s">
        <v>156</v>
      </c>
      <c r="B975" s="8" t="s">
        <v>158</v>
      </c>
      <c r="C975" s="8">
        <v>2</v>
      </c>
      <c r="D975" s="9" t="s">
        <v>31</v>
      </c>
      <c r="E975" s="9">
        <v>5</v>
      </c>
      <c r="F975">
        <f t="shared" si="134"/>
        <v>0</v>
      </c>
      <c r="G975" s="10"/>
      <c r="H975" s="10"/>
      <c r="I975" s="10"/>
      <c r="J975" s="10"/>
      <c r="K975" s="10"/>
      <c r="L975" s="10"/>
      <c r="M975" s="10"/>
      <c r="N975" s="10"/>
      <c r="O975" s="10"/>
      <c r="P975" s="10"/>
      <c r="Q975" s="10"/>
      <c r="R975" s="10"/>
      <c r="S975" s="10"/>
      <c r="AM975" s="30">
        <f t="shared" si="137"/>
        <v>1</v>
      </c>
    </row>
    <row r="976" spans="1:54" ht="12" hidden="1" customHeight="1" x14ac:dyDescent="0.2">
      <c r="A976" s="8" t="s">
        <v>156</v>
      </c>
      <c r="B976" s="8" t="s">
        <v>158</v>
      </c>
      <c r="C976" s="8">
        <v>2</v>
      </c>
      <c r="D976" s="9" t="s">
        <v>31</v>
      </c>
      <c r="E976" s="9">
        <v>6</v>
      </c>
      <c r="F976">
        <f t="shared" si="134"/>
        <v>1</v>
      </c>
      <c r="G976" s="10"/>
      <c r="H976" s="10"/>
      <c r="I976" s="10"/>
      <c r="J976" s="10"/>
      <c r="K976" s="10"/>
      <c r="L976" s="10"/>
      <c r="M976" s="10"/>
      <c r="N976" s="10"/>
      <c r="O976" s="10" t="s">
        <v>1376</v>
      </c>
      <c r="P976" s="10"/>
      <c r="Q976" s="10"/>
      <c r="R976" s="10"/>
      <c r="S976" s="10"/>
      <c r="AL976" s="10"/>
      <c r="AM976" s="30">
        <f t="shared" si="137"/>
        <v>0</v>
      </c>
      <c r="AN976" s="10"/>
      <c r="AO976" s="10"/>
      <c r="AP976" s="10"/>
      <c r="AQ976" s="10"/>
      <c r="AR976" s="10"/>
      <c r="AS976" s="10"/>
      <c r="AT976" s="10"/>
      <c r="AU976" s="10">
        <f ca="1">SUMIF(INDIRECT(INDIRECT(ADDRESS(ROW(),COLUMN()+3))&amp;":"&amp;INDIRECT(ADDRESS(ROW(),COLUMN()+5))),"1",INDIRECT(INDIRECT(ADDRESS(ROW(),COLUMN()+3))&amp;":"&amp;INDIRECT(ADDRESS(ROW(),COLUMN()+5))))</f>
        <v>3</v>
      </c>
      <c r="AV976" s="10">
        <f ca="1">SUMIF(INDIRECT(INDIRECT(ADDRESS(ROW(),COLUMN()+2))&amp;":"&amp;INDIRECT(ADDRESS(ROW(),COLUMN()+4))),2,INDIRECT(INDIRECT(ADDRESS(ROW(),COLUMN()+2))&amp;":"&amp;INDIRECT(ADDRESS(ROW(),COLUMN()+4))))/2</f>
        <v>3</v>
      </c>
      <c r="AW976" s="10">
        <f ca="1">IF(INDIRECT(ADDRESS(ROW(),COLUMN()-2))=0,1, (INDIRECT(ADDRESS(ROW(),COLUMN()-2))-INDIRECT(ADDRESS(ROW()+1,COLUMN()+2)))/INDIRECT(ADDRESS(ROW(),COLUMN()-2)))</f>
        <v>1</v>
      </c>
      <c r="AX976" s="10" t="str">
        <f ca="1">ADDRESS(ROW()+1-INDIRECT(ADDRESS(ROW()+1,COLUMN()-4)),3)</f>
        <v>$C$971</v>
      </c>
      <c r="AY976" s="10"/>
      <c r="AZ976" s="10" t="str">
        <f>ADDRESS(ROW(),3)</f>
        <v>$C$976</v>
      </c>
      <c r="BA976" s="10">
        <f ca="1">IF( INDIRECT(ADDRESS(ROW(),COLUMN()-5))=0,1, (INDIRECT(ADDRESS(ROW(),COLUMN()-5))-INDIRECT(ADDRESS(ROW()+1,COLUMN()+1)))/INDIRECT(ADDRESS(ROW(),COLUMN()-5)))</f>
        <v>0.33333333333333331</v>
      </c>
      <c r="BB976" s="10"/>
    </row>
    <row r="977" spans="1:54" x14ac:dyDescent="0.2">
      <c r="A977" s="8"/>
      <c r="B977" s="8"/>
      <c r="C977" s="8"/>
      <c r="D977" s="9"/>
      <c r="E977" s="9"/>
      <c r="G977" s="10"/>
      <c r="H977" s="10"/>
      <c r="I977" s="10"/>
      <c r="J977" s="10"/>
      <c r="K977" s="10"/>
      <c r="L977" s="10"/>
      <c r="M977" s="10"/>
      <c r="N977" s="10"/>
      <c r="O977" s="10"/>
      <c r="P977" s="10"/>
      <c r="Q977" s="10"/>
      <c r="R977" s="10"/>
      <c r="S977" s="10"/>
      <c r="AL977" s="10">
        <f ca="1">1-INDIRECT(ADDRESS(ROW()-1,COLUMN()+11))</f>
        <v>0</v>
      </c>
      <c r="AM977" s="10">
        <f ca="1">1-INDIRECT(ADDRESS(ROW()-1,COLUMN()+14))</f>
        <v>0.66666666666666674</v>
      </c>
      <c r="AN977" s="10">
        <f ca="1">INDIRECT(ADDRESS(ROW()-1,COLUMN()+9))</f>
        <v>1</v>
      </c>
      <c r="AO977" s="10">
        <f ca="1">INDIRECT(ADDRESS(ROW()-1,COLUMN()+12))</f>
        <v>0.33333333333333331</v>
      </c>
      <c r="AP977" s="10">
        <f ca="1">(1-INDIRECT(ADDRESS(ROW(),COLUMN()-2)))*INDIRECT(ADDRESS(ROW(),COLUMN()+2))</f>
        <v>0</v>
      </c>
      <c r="AQ977" s="10">
        <f ca="1">(1-INDIRECT(ADDRESS(ROW(),COLUMN()-2)))*INDIRECT(ADDRESS(ROW(),COLUMN()+2))</f>
        <v>2.666666666666667</v>
      </c>
      <c r="AR977" s="10">
        <f ca="1">INDIRECT(ADDRESS(INDIRECT(ADDRESS(ROW(),COLUMN()+3))-INDIRECT(ADDRESS(ROW(),COLUMN()+2)),3))</f>
        <v>3</v>
      </c>
      <c r="AS977" s="10">
        <f ca="1">INDIRECT(ADDRESS(INDIRECT(ADDRESS(ROW(),COLUMN()+2))-INDIRECT(ADDRESS(ROW(),COLUMN()+1)),4))</f>
        <v>4</v>
      </c>
      <c r="AT977" s="10">
        <f ca="1">INDIRECT(ADDRESS(ROW()-1,5))</f>
        <v>6</v>
      </c>
      <c r="AU977" s="10">
        <f>ROW()-1</f>
        <v>976</v>
      </c>
      <c r="AV977" s="10">
        <f ca="1">ROW()-INDIRECT(ADDRESS(ROW(),COLUMN()-2))</f>
        <v>971</v>
      </c>
      <c r="AW977" s="10" t="str">
        <f>ADDRESS(ROW()-1,COLUMN()-11)</f>
        <v>$AL$976</v>
      </c>
      <c r="AX977" s="10" t="str">
        <f ca="1">ADDRESS(ROW() -INDIRECT(ADDRESS(ROW(),COLUMN()-4)),COLUMN()-12)</f>
        <v>$AL$971</v>
      </c>
      <c r="AY977" s="10">
        <f ca="1">SUMIF(INDIRECT(INDIRECT(ADDRESS(ROW(),COLUMN()-1))&amp;":"&amp;INDIRECT(ADDRESS(ROW(),COLUMN()-2))),1,INDIRECT(INDIRECT(ADDRESS(ROW(),COLUMN()-1))&amp;":"&amp;INDIRECT(ADDRESS(ROW(),COLUMN()-2))))</f>
        <v>0</v>
      </c>
      <c r="AZ977" s="10" t="str">
        <f>ADDRESS(ROW()-1,COLUMN()-13)</f>
        <v>$AM$976</v>
      </c>
      <c r="BA977" s="10" t="str">
        <f ca="1">ADDRESS(ROW() -INDIRECT(ADDRESS(ROW(),COLUMN()-7)),COLUMN()-14)</f>
        <v>$AM$971</v>
      </c>
      <c r="BB977" s="10">
        <f ca="1">SUM(INDIRECT(INDIRECT(ADDRESS(ROW(),COLUMN()-1))&amp;":"&amp;INDIRECT(ADDRESS(ROW(),COLUMN()-2))))</f>
        <v>2</v>
      </c>
    </row>
    <row r="978" spans="1:54" x14ac:dyDescent="0.2">
      <c r="A978" s="8" t="s">
        <v>156</v>
      </c>
      <c r="B978" s="8" t="s">
        <v>159</v>
      </c>
      <c r="C978" s="8">
        <v>0</v>
      </c>
      <c r="D978" s="8">
        <v>2</v>
      </c>
      <c r="E978" s="8"/>
      <c r="G978" s="10"/>
      <c r="H978" s="10"/>
      <c r="I978" s="10"/>
      <c r="J978" s="10"/>
      <c r="K978" s="10"/>
      <c r="L978" s="10"/>
      <c r="M978" s="10"/>
      <c r="N978" s="10"/>
      <c r="O978" s="10"/>
      <c r="P978" s="10"/>
      <c r="Q978" s="10"/>
      <c r="R978" s="10"/>
      <c r="S978" s="10"/>
    </row>
    <row r="979" spans="1:54" x14ac:dyDescent="0.2">
      <c r="A979" s="8" t="s">
        <v>156</v>
      </c>
      <c r="B979" s="8" t="s">
        <v>159</v>
      </c>
      <c r="C979" s="8">
        <v>2</v>
      </c>
      <c r="D979" s="9" t="s">
        <v>31</v>
      </c>
      <c r="E979" s="9">
        <v>1</v>
      </c>
      <c r="F979">
        <f>COUNTA(G979:AJ979)</f>
        <v>0</v>
      </c>
      <c r="G979" s="10"/>
      <c r="H979" s="10"/>
      <c r="I979" s="10"/>
      <c r="J979" s="10"/>
      <c r="K979" s="10"/>
      <c r="L979" s="10"/>
      <c r="M979" s="10"/>
      <c r="N979" s="10"/>
      <c r="O979" s="10"/>
      <c r="P979" s="10"/>
      <c r="Q979" s="10"/>
      <c r="R979" s="10"/>
      <c r="S979" s="10"/>
      <c r="AM979" s="30">
        <f t="shared" ref="AM979:AM981" si="138">IF(COUNTA(I979:AJ979)=0,1,0)</f>
        <v>1</v>
      </c>
    </row>
    <row r="980" spans="1:54" hidden="1" x14ac:dyDescent="0.2">
      <c r="A980" s="8" t="s">
        <v>156</v>
      </c>
      <c r="B980" s="8" t="s">
        <v>159</v>
      </c>
      <c r="C980" s="8">
        <v>2</v>
      </c>
      <c r="D980" s="9" t="s">
        <v>29</v>
      </c>
      <c r="E980" s="9">
        <v>2</v>
      </c>
      <c r="F980">
        <f>COUNTA(G980:AJ980)</f>
        <v>1</v>
      </c>
      <c r="G980" s="10"/>
      <c r="H980" s="10"/>
      <c r="I980" s="10"/>
      <c r="J980" s="10"/>
      <c r="K980" s="10"/>
      <c r="L980" s="10"/>
      <c r="M980" s="10"/>
      <c r="N980" s="10"/>
      <c r="O980" s="10" t="s">
        <v>1376</v>
      </c>
      <c r="P980" s="10"/>
      <c r="Q980" s="10"/>
      <c r="R980" s="10"/>
      <c r="S980" s="10"/>
      <c r="AM980" s="30">
        <f t="shared" si="138"/>
        <v>0</v>
      </c>
    </row>
    <row r="981" spans="1:54" x14ac:dyDescent="0.2">
      <c r="A981" s="8" t="s">
        <v>156</v>
      </c>
      <c r="B981" s="8" t="s">
        <v>159</v>
      </c>
      <c r="C981" s="8">
        <v>2</v>
      </c>
      <c r="D981" s="9" t="s">
        <v>29</v>
      </c>
      <c r="E981" s="9">
        <v>3</v>
      </c>
      <c r="F981">
        <f>COUNTA(G981:AJ981)</f>
        <v>0</v>
      </c>
      <c r="G981" s="10"/>
      <c r="H981" s="10"/>
      <c r="I981" s="10"/>
      <c r="J981" s="10"/>
      <c r="K981" s="10"/>
      <c r="L981" s="10"/>
      <c r="M981" s="10"/>
      <c r="N981" s="10"/>
      <c r="O981" s="10"/>
      <c r="P981" s="10"/>
      <c r="Q981" s="10"/>
      <c r="R981" s="10"/>
      <c r="S981" s="10"/>
      <c r="AL981" s="10"/>
      <c r="AM981" s="30">
        <f t="shared" si="138"/>
        <v>1</v>
      </c>
      <c r="AN981" s="10"/>
      <c r="AO981" s="10"/>
      <c r="AP981" s="10"/>
      <c r="AQ981" s="10"/>
      <c r="AR981" s="10"/>
      <c r="AS981" s="10"/>
      <c r="AT981" s="10"/>
      <c r="AU981" s="10">
        <f ca="1">SUMIF(INDIRECT(INDIRECT(ADDRESS(ROW(),COLUMN()+3))&amp;":"&amp;INDIRECT(ADDRESS(ROW(),COLUMN()+5))),"1",INDIRECT(INDIRECT(ADDRESS(ROW(),COLUMN()+3))&amp;":"&amp;INDIRECT(ADDRESS(ROW(),COLUMN()+5))))</f>
        <v>0</v>
      </c>
      <c r="AV981" s="10">
        <f ca="1">SUMIF(INDIRECT(INDIRECT(ADDRESS(ROW(),COLUMN()+2))&amp;":"&amp;INDIRECT(ADDRESS(ROW(),COLUMN()+4))),2,INDIRECT(INDIRECT(ADDRESS(ROW(),COLUMN()+2))&amp;":"&amp;INDIRECT(ADDRESS(ROW(),COLUMN()+4))))/2</f>
        <v>3</v>
      </c>
      <c r="AW981" s="10">
        <f ca="1">IF(INDIRECT(ADDRESS(ROW(),COLUMN()-2))=0,1, (INDIRECT(ADDRESS(ROW(),COLUMN()-2))-INDIRECT(ADDRESS(ROW()+1,COLUMN()+2)))/INDIRECT(ADDRESS(ROW(),COLUMN()-2)))</f>
        <v>1</v>
      </c>
      <c r="AX981" s="10" t="str">
        <f ca="1">ADDRESS(ROW()+1-INDIRECT(ADDRESS(ROW()+1,COLUMN()-4)),3)</f>
        <v>$C$979</v>
      </c>
      <c r="AY981" s="10"/>
      <c r="AZ981" s="10" t="str">
        <f>ADDRESS(ROW(),3)</f>
        <v>$C$981</v>
      </c>
      <c r="BA981" s="10">
        <f ca="1">IF( INDIRECT(ADDRESS(ROW(),COLUMN()-5))=0,1, (INDIRECT(ADDRESS(ROW(),COLUMN()-5))-INDIRECT(ADDRESS(ROW()+1,COLUMN()+1)))/INDIRECT(ADDRESS(ROW(),COLUMN()-5)))</f>
        <v>0.33333333333333331</v>
      </c>
      <c r="BB981" s="10"/>
    </row>
    <row r="982" spans="1:54" x14ac:dyDescent="0.2">
      <c r="A982" s="8"/>
      <c r="B982" s="8"/>
      <c r="C982" s="8"/>
      <c r="D982" s="8"/>
      <c r="E982" s="8"/>
      <c r="G982" s="10"/>
      <c r="H982" s="10"/>
      <c r="I982" s="10"/>
      <c r="J982" s="10"/>
      <c r="K982" s="10"/>
      <c r="L982" s="10"/>
      <c r="M982" s="10"/>
      <c r="N982" s="10"/>
      <c r="O982" s="10"/>
      <c r="P982" s="10"/>
      <c r="Q982" s="10"/>
      <c r="R982" s="10"/>
      <c r="S982" s="10"/>
      <c r="AL982" s="10">
        <f ca="1">1-INDIRECT(ADDRESS(ROW()-1,COLUMN()+11))</f>
        <v>0</v>
      </c>
      <c r="AM982" s="10">
        <f ca="1">1-INDIRECT(ADDRESS(ROW()-1,COLUMN()+14))</f>
        <v>0.66666666666666674</v>
      </c>
      <c r="AN982" s="10">
        <f ca="1">INDIRECT(ADDRESS(ROW()-1,COLUMN()+9))</f>
        <v>1</v>
      </c>
      <c r="AO982" s="10">
        <f ca="1">INDIRECT(ADDRESS(ROW()-1,COLUMN()+12))</f>
        <v>0.33333333333333331</v>
      </c>
      <c r="AP982" s="10">
        <f ca="1">(1-INDIRECT(ADDRESS(ROW(),COLUMN()-2)))*INDIRECT(ADDRESS(ROW(),COLUMN()+2))</f>
        <v>0</v>
      </c>
      <c r="AQ982" s="10">
        <f ca="1">(1-INDIRECT(ADDRESS(ROW(),COLUMN()-2)))*INDIRECT(ADDRESS(ROW(),COLUMN()+2))</f>
        <v>1.3333333333333335</v>
      </c>
      <c r="AR982" s="10">
        <f ca="1">INDIRECT(ADDRESS(INDIRECT(ADDRESS(ROW(),COLUMN()+3))-INDIRECT(ADDRESS(ROW(),COLUMN()+2)),3))</f>
        <v>0</v>
      </c>
      <c r="AS982" s="10">
        <f ca="1">INDIRECT(ADDRESS(INDIRECT(ADDRESS(ROW(),COLUMN()+2))-INDIRECT(ADDRESS(ROW(),COLUMN()+1)),4))</f>
        <v>2</v>
      </c>
      <c r="AT982" s="10">
        <f ca="1">INDIRECT(ADDRESS(ROW()-1,5))</f>
        <v>3</v>
      </c>
      <c r="AU982" s="10">
        <f>ROW()-1</f>
        <v>981</v>
      </c>
      <c r="AV982" s="10">
        <f ca="1">ROW()-INDIRECT(ADDRESS(ROW(),COLUMN()-2))</f>
        <v>979</v>
      </c>
      <c r="AW982" s="10" t="str">
        <f>ADDRESS(ROW()-1,COLUMN()-11)</f>
        <v>$AL$981</v>
      </c>
      <c r="AX982" s="10" t="str">
        <f ca="1">ADDRESS(ROW() -INDIRECT(ADDRESS(ROW(),COLUMN()-4)),COLUMN()-12)</f>
        <v>$AL$979</v>
      </c>
      <c r="AY982" s="10">
        <f ca="1">SUMIF(INDIRECT(INDIRECT(ADDRESS(ROW(),COLUMN()-1))&amp;":"&amp;INDIRECT(ADDRESS(ROW(),COLUMN()-2))),1,INDIRECT(INDIRECT(ADDRESS(ROW(),COLUMN()-1))&amp;":"&amp;INDIRECT(ADDRESS(ROW(),COLUMN()-2))))</f>
        <v>0</v>
      </c>
      <c r="AZ982" s="10" t="str">
        <f>ADDRESS(ROW()-1,COLUMN()-13)</f>
        <v>$AM$981</v>
      </c>
      <c r="BA982" s="10" t="str">
        <f ca="1">ADDRESS(ROW() -INDIRECT(ADDRESS(ROW(),COLUMN()-7)),COLUMN()-14)</f>
        <v>$AM$979</v>
      </c>
      <c r="BB982" s="10">
        <f ca="1">SUM(INDIRECT(INDIRECT(ADDRESS(ROW(),COLUMN()-1))&amp;":"&amp;INDIRECT(ADDRESS(ROW(),COLUMN()-2))))</f>
        <v>2</v>
      </c>
    </row>
    <row r="983" spans="1:54" x14ac:dyDescent="0.2">
      <c r="A983" s="8" t="s">
        <v>156</v>
      </c>
      <c r="B983" s="8" t="s">
        <v>160</v>
      </c>
      <c r="C983" s="8">
        <v>1</v>
      </c>
      <c r="D983" s="8">
        <v>4</v>
      </c>
      <c r="E983" s="8"/>
      <c r="G983" s="10"/>
      <c r="H983" s="10"/>
      <c r="I983" s="10"/>
      <c r="J983" s="10"/>
      <c r="K983" s="10"/>
      <c r="L983" s="10"/>
      <c r="M983" s="10"/>
      <c r="N983" s="10"/>
      <c r="O983" s="10"/>
      <c r="P983" s="10"/>
      <c r="Q983" s="10"/>
      <c r="R983" s="10"/>
      <c r="S983" s="10"/>
    </row>
    <row r="984" spans="1:54" hidden="1" x14ac:dyDescent="0.2">
      <c r="A984" s="8" t="s">
        <v>156</v>
      </c>
      <c r="B984" s="8" t="s">
        <v>160</v>
      </c>
      <c r="C984" s="8">
        <v>1</v>
      </c>
      <c r="D984" s="9" t="s">
        <v>29</v>
      </c>
      <c r="E984" s="9">
        <v>1</v>
      </c>
      <c r="F984">
        <f t="shared" ref="F984:F995" si="139">COUNTA(G984:AJ984)</f>
        <v>1</v>
      </c>
      <c r="G984" s="10"/>
      <c r="H984" s="10"/>
      <c r="I984" s="10"/>
      <c r="J984" s="10"/>
      <c r="K984" s="10"/>
      <c r="L984" s="10"/>
      <c r="M984" s="10"/>
      <c r="N984" s="10"/>
      <c r="O984" s="10" t="s">
        <v>1376</v>
      </c>
      <c r="P984" s="10"/>
      <c r="Q984" s="10"/>
      <c r="R984" s="10"/>
      <c r="S984" s="10"/>
      <c r="AL984" s="10">
        <f t="shared" ref="AL984:AL989" si="140">IF(COUNTA(G984:AJ984)=0,1,0)</f>
        <v>0</v>
      </c>
    </row>
    <row r="985" spans="1:54" hidden="1" x14ac:dyDescent="0.2">
      <c r="A985" s="8" t="s">
        <v>156</v>
      </c>
      <c r="B985" s="8" t="s">
        <v>160</v>
      </c>
      <c r="C985" s="8">
        <v>1</v>
      </c>
      <c r="D985" s="9" t="s">
        <v>29</v>
      </c>
      <c r="E985" s="9">
        <v>2</v>
      </c>
      <c r="F985">
        <f t="shared" si="139"/>
        <v>1</v>
      </c>
      <c r="G985" s="10"/>
      <c r="H985" s="10"/>
      <c r="I985" s="10"/>
      <c r="J985" s="10"/>
      <c r="K985" s="10"/>
      <c r="L985" s="10"/>
      <c r="M985" s="10"/>
      <c r="N985" s="10"/>
      <c r="O985" s="10" t="s">
        <v>1376</v>
      </c>
      <c r="P985" s="10"/>
      <c r="Q985" s="10"/>
      <c r="R985" s="10"/>
      <c r="S985" s="10"/>
      <c r="AL985" s="10">
        <f t="shared" si="140"/>
        <v>0</v>
      </c>
    </row>
    <row r="986" spans="1:54" hidden="1" x14ac:dyDescent="0.2">
      <c r="A986" s="8" t="s">
        <v>156</v>
      </c>
      <c r="B986" s="8" t="s">
        <v>160</v>
      </c>
      <c r="C986" s="8">
        <v>1</v>
      </c>
      <c r="D986" s="9" t="s">
        <v>29</v>
      </c>
      <c r="E986" s="9">
        <v>3</v>
      </c>
      <c r="F986">
        <f t="shared" si="139"/>
        <v>1</v>
      </c>
      <c r="G986" s="10"/>
      <c r="H986" s="10"/>
      <c r="I986" s="10"/>
      <c r="J986" s="10"/>
      <c r="K986" s="10"/>
      <c r="L986" s="10"/>
      <c r="M986" s="10"/>
      <c r="N986" s="10"/>
      <c r="O986" s="10" t="s">
        <v>1376</v>
      </c>
      <c r="P986" s="10"/>
      <c r="Q986" s="10"/>
      <c r="R986" s="10"/>
      <c r="S986" s="10"/>
      <c r="AL986" s="10">
        <f t="shared" si="140"/>
        <v>0</v>
      </c>
    </row>
    <row r="987" spans="1:54" hidden="1" x14ac:dyDescent="0.2">
      <c r="A987" s="8" t="s">
        <v>156</v>
      </c>
      <c r="B987" s="8" t="s">
        <v>160</v>
      </c>
      <c r="C987" s="8">
        <v>1</v>
      </c>
      <c r="D987" s="9" t="s">
        <v>31</v>
      </c>
      <c r="E987" s="9">
        <v>4</v>
      </c>
      <c r="F987">
        <f t="shared" si="139"/>
        <v>1</v>
      </c>
      <c r="G987" s="10"/>
      <c r="H987" s="10"/>
      <c r="I987" s="10"/>
      <c r="J987" s="10"/>
      <c r="K987" s="10"/>
      <c r="L987" s="10"/>
      <c r="M987" s="10"/>
      <c r="N987" s="10"/>
      <c r="O987" s="10" t="s">
        <v>1376</v>
      </c>
      <c r="P987" s="10"/>
      <c r="Q987" s="10"/>
      <c r="R987" s="10"/>
      <c r="S987" s="10"/>
      <c r="AL987" s="10">
        <f t="shared" si="140"/>
        <v>0</v>
      </c>
    </row>
    <row r="988" spans="1:54" hidden="1" x14ac:dyDescent="0.2">
      <c r="A988" s="8" t="s">
        <v>156</v>
      </c>
      <c r="B988" s="8" t="s">
        <v>160</v>
      </c>
      <c r="C988" s="8">
        <v>1</v>
      </c>
      <c r="D988" s="9" t="s">
        <v>29</v>
      </c>
      <c r="E988" s="9">
        <v>5</v>
      </c>
      <c r="F988">
        <f t="shared" si="139"/>
        <v>1</v>
      </c>
      <c r="G988" s="10"/>
      <c r="H988" s="10"/>
      <c r="I988" s="10"/>
      <c r="J988" s="10"/>
      <c r="K988" s="10"/>
      <c r="L988" s="10"/>
      <c r="M988" s="10"/>
      <c r="N988" s="10"/>
      <c r="O988" s="10" t="s">
        <v>1376</v>
      </c>
      <c r="P988" s="10"/>
      <c r="Q988" s="10"/>
      <c r="R988" s="10"/>
      <c r="S988" s="10"/>
      <c r="AL988" s="10">
        <f t="shared" si="140"/>
        <v>0</v>
      </c>
    </row>
    <row r="989" spans="1:54" hidden="1" x14ac:dyDescent="0.2">
      <c r="A989" s="8" t="s">
        <v>156</v>
      </c>
      <c r="B989" s="8" t="s">
        <v>160</v>
      </c>
      <c r="C989" s="8">
        <v>1</v>
      </c>
      <c r="D989" s="9" t="s">
        <v>31</v>
      </c>
      <c r="E989" s="9">
        <v>6</v>
      </c>
      <c r="F989">
        <f t="shared" si="139"/>
        <v>1</v>
      </c>
      <c r="G989" s="10"/>
      <c r="H989" s="10"/>
      <c r="I989" s="10"/>
      <c r="J989" s="10"/>
      <c r="K989" s="10"/>
      <c r="L989" s="10"/>
      <c r="M989" s="10"/>
      <c r="N989" s="10"/>
      <c r="O989" s="10" t="s">
        <v>1376</v>
      </c>
      <c r="P989" s="10"/>
      <c r="Q989" s="10"/>
      <c r="R989" s="10"/>
      <c r="S989" s="10"/>
      <c r="AL989" s="10">
        <f t="shared" si="140"/>
        <v>0</v>
      </c>
    </row>
    <row r="990" spans="1:54" hidden="1" x14ac:dyDescent="0.2">
      <c r="A990" s="8" t="s">
        <v>156</v>
      </c>
      <c r="B990" s="8" t="s">
        <v>160</v>
      </c>
      <c r="C990" s="8">
        <v>2</v>
      </c>
      <c r="D990" s="9" t="s">
        <v>29</v>
      </c>
      <c r="E990" s="9">
        <v>7</v>
      </c>
      <c r="F990">
        <f t="shared" si="139"/>
        <v>1</v>
      </c>
      <c r="G990" s="10"/>
      <c r="H990" s="10"/>
      <c r="I990" s="10"/>
      <c r="J990" s="10"/>
      <c r="K990" s="10"/>
      <c r="L990" s="10"/>
      <c r="M990" s="10"/>
      <c r="N990" s="10"/>
      <c r="O990" s="10" t="s">
        <v>1376</v>
      </c>
      <c r="P990" s="10"/>
      <c r="Q990" s="10"/>
      <c r="R990" s="10"/>
      <c r="S990" s="10"/>
    </row>
    <row r="991" spans="1:54" x14ac:dyDescent="0.2">
      <c r="A991" s="8" t="s">
        <v>156</v>
      </c>
      <c r="B991" s="8" t="s">
        <v>160</v>
      </c>
      <c r="C991" s="8">
        <v>2</v>
      </c>
      <c r="D991" s="9" t="s">
        <v>31</v>
      </c>
      <c r="E991" s="9">
        <v>8</v>
      </c>
      <c r="F991">
        <f t="shared" si="139"/>
        <v>0</v>
      </c>
      <c r="G991" s="10"/>
      <c r="H991" s="10"/>
      <c r="I991" s="10"/>
      <c r="J991" s="10"/>
      <c r="K991" s="10"/>
      <c r="L991" s="10"/>
      <c r="M991" s="10"/>
      <c r="N991" s="10"/>
      <c r="O991" s="10"/>
      <c r="P991" s="10"/>
      <c r="Q991" s="10"/>
      <c r="R991" s="10"/>
      <c r="S991" s="10"/>
      <c r="AM991" s="30">
        <f t="shared" ref="AM991:AM995" si="141">IF(COUNTA(I991:AJ991)=0,1,0)</f>
        <v>1</v>
      </c>
    </row>
    <row r="992" spans="1:54" x14ac:dyDescent="0.2">
      <c r="A992" s="8" t="s">
        <v>156</v>
      </c>
      <c r="B992" s="8" t="s">
        <v>160</v>
      </c>
      <c r="C992" s="8">
        <v>2</v>
      </c>
      <c r="D992" s="9" t="s">
        <v>29</v>
      </c>
      <c r="E992" s="9">
        <v>9</v>
      </c>
      <c r="F992">
        <f t="shared" si="139"/>
        <v>0</v>
      </c>
      <c r="G992" s="10"/>
      <c r="H992" s="10"/>
      <c r="I992" s="10"/>
      <c r="J992" s="10"/>
      <c r="K992" s="10"/>
      <c r="L992" s="10"/>
      <c r="M992" s="10"/>
      <c r="N992" s="10"/>
      <c r="O992" s="10"/>
      <c r="P992" s="10"/>
      <c r="Q992" s="10"/>
      <c r="R992" s="10"/>
      <c r="S992" s="10"/>
      <c r="AM992" s="30">
        <f t="shared" si="141"/>
        <v>1</v>
      </c>
    </row>
    <row r="993" spans="1:54" hidden="1" x14ac:dyDescent="0.2">
      <c r="A993" s="8" t="s">
        <v>156</v>
      </c>
      <c r="B993" s="8" t="s">
        <v>160</v>
      </c>
      <c r="C993" s="8">
        <v>2</v>
      </c>
      <c r="D993" s="9" t="s">
        <v>31</v>
      </c>
      <c r="E993" s="9">
        <v>10</v>
      </c>
      <c r="F993">
        <f t="shared" si="139"/>
        <v>1</v>
      </c>
      <c r="G993" s="10"/>
      <c r="H993" s="10"/>
      <c r="I993" s="10"/>
      <c r="J993" s="10"/>
      <c r="K993" s="10"/>
      <c r="L993" s="10"/>
      <c r="M993" s="10"/>
      <c r="N993" s="10"/>
      <c r="O993" s="10" t="s">
        <v>1376</v>
      </c>
      <c r="P993" s="10"/>
      <c r="Q993" s="10"/>
      <c r="R993" s="10"/>
      <c r="S993" s="10"/>
      <c r="AM993" s="30">
        <f t="shared" si="141"/>
        <v>0</v>
      </c>
    </row>
    <row r="994" spans="1:54" hidden="1" x14ac:dyDescent="0.2">
      <c r="A994" s="8" t="s">
        <v>156</v>
      </c>
      <c r="B994" s="8" t="s">
        <v>160</v>
      </c>
      <c r="C994" s="8">
        <v>2</v>
      </c>
      <c r="D994" s="9" t="s">
        <v>29</v>
      </c>
      <c r="E994" s="9">
        <v>11</v>
      </c>
      <c r="F994">
        <f t="shared" si="139"/>
        <v>1</v>
      </c>
      <c r="G994" s="10"/>
      <c r="H994" s="10"/>
      <c r="I994" s="10"/>
      <c r="J994" s="10"/>
      <c r="K994" s="10"/>
      <c r="L994" s="10"/>
      <c r="M994" s="10"/>
      <c r="N994" s="10"/>
      <c r="O994" s="10" t="s">
        <v>1376</v>
      </c>
      <c r="P994" s="10"/>
      <c r="Q994" s="10"/>
      <c r="R994" s="24"/>
      <c r="S994" s="10"/>
      <c r="AM994" s="30">
        <f t="shared" si="141"/>
        <v>0</v>
      </c>
    </row>
    <row r="995" spans="1:54" hidden="1" x14ac:dyDescent="0.2">
      <c r="A995" s="8" t="s">
        <v>156</v>
      </c>
      <c r="B995" s="8" t="s">
        <v>160</v>
      </c>
      <c r="C995" s="8">
        <v>2</v>
      </c>
      <c r="D995" s="9" t="s">
        <v>29</v>
      </c>
      <c r="E995" s="9">
        <v>12</v>
      </c>
      <c r="F995">
        <f t="shared" si="139"/>
        <v>1</v>
      </c>
      <c r="G995" s="10"/>
      <c r="H995" s="10"/>
      <c r="I995" s="10"/>
      <c r="J995" s="10"/>
      <c r="K995" s="10"/>
      <c r="L995" s="10"/>
      <c r="M995" s="10"/>
      <c r="N995" s="10"/>
      <c r="O995" s="10" t="s">
        <v>1376</v>
      </c>
      <c r="P995" s="10"/>
      <c r="Q995" s="10"/>
      <c r="R995" s="24"/>
      <c r="S995" s="10"/>
      <c r="AL995" s="10"/>
      <c r="AM995" s="30">
        <f t="shared" si="141"/>
        <v>0</v>
      </c>
      <c r="AN995" s="10"/>
      <c r="AO995" s="10"/>
      <c r="AP995" s="10"/>
      <c r="AQ995" s="10"/>
      <c r="AR995" s="10"/>
      <c r="AS995" s="10"/>
      <c r="AT995" s="10"/>
      <c r="AU995" s="10">
        <f ca="1">SUMIF(INDIRECT(INDIRECT(ADDRESS(ROW(),COLUMN()+3))&amp;":"&amp;INDIRECT(ADDRESS(ROW(),COLUMN()+5))),"1",INDIRECT(INDIRECT(ADDRESS(ROW(),COLUMN()+3))&amp;":"&amp;INDIRECT(ADDRESS(ROW(),COLUMN()+5))))</f>
        <v>6</v>
      </c>
      <c r="AV995" s="10">
        <f ca="1">SUMIF(INDIRECT(INDIRECT(ADDRESS(ROW(),COLUMN()+2))&amp;":"&amp;INDIRECT(ADDRESS(ROW(),COLUMN()+4))),2,INDIRECT(INDIRECT(ADDRESS(ROW(),COLUMN()+2))&amp;":"&amp;INDIRECT(ADDRESS(ROW(),COLUMN()+4))))/2</f>
        <v>6</v>
      </c>
      <c r="AW995" s="10">
        <f ca="1">IF(INDIRECT(ADDRESS(ROW(),COLUMN()-2))=0,1, (INDIRECT(ADDRESS(ROW(),COLUMN()-2))-INDIRECT(ADDRESS(ROW()+1,COLUMN()+2)))/INDIRECT(ADDRESS(ROW(),COLUMN()-2)))</f>
        <v>1</v>
      </c>
      <c r="AX995" s="10" t="str">
        <f ca="1">ADDRESS(ROW()+1-INDIRECT(ADDRESS(ROW()+1,COLUMN()-4)),3)</f>
        <v>$C$984</v>
      </c>
      <c r="AY995" s="10"/>
      <c r="AZ995" s="10" t="str">
        <f>ADDRESS(ROW(),3)</f>
        <v>$C$995</v>
      </c>
      <c r="BA995" s="10">
        <f ca="1">IF( INDIRECT(ADDRESS(ROW(),COLUMN()-5))=0,1, (INDIRECT(ADDRESS(ROW(),COLUMN()-5))-INDIRECT(ADDRESS(ROW()+1,COLUMN()+1)))/INDIRECT(ADDRESS(ROW(),COLUMN()-5)))</f>
        <v>0.66666666666666663</v>
      </c>
      <c r="BB995" s="10"/>
    </row>
    <row r="996" spans="1:54" x14ac:dyDescent="0.2">
      <c r="A996" s="8"/>
      <c r="B996" s="8"/>
      <c r="C996" s="8"/>
      <c r="D996" s="8"/>
      <c r="E996" s="8"/>
      <c r="G996" s="10"/>
      <c r="H996" s="10"/>
      <c r="I996" s="10"/>
      <c r="J996" s="10"/>
      <c r="K996" s="10"/>
      <c r="L996" s="10"/>
      <c r="M996" s="10"/>
      <c r="N996" s="10"/>
      <c r="O996" s="10"/>
      <c r="P996" s="10"/>
      <c r="Q996" s="10"/>
      <c r="R996" s="24"/>
      <c r="S996" s="10"/>
      <c r="AL996" s="10">
        <f ca="1">1-INDIRECT(ADDRESS(ROW()-1,COLUMN()+11))</f>
        <v>0</v>
      </c>
      <c r="AM996" s="10">
        <f ca="1">1-INDIRECT(ADDRESS(ROW()-1,COLUMN()+14))</f>
        <v>0.33333333333333337</v>
      </c>
      <c r="AN996" s="10">
        <f ca="1">INDIRECT(ADDRESS(ROW()-1,COLUMN()+9))</f>
        <v>1</v>
      </c>
      <c r="AO996" s="10">
        <f ca="1">INDIRECT(ADDRESS(ROW()-1,COLUMN()+12))</f>
        <v>0.66666666666666663</v>
      </c>
      <c r="AP996" s="10">
        <f ca="1">(1-INDIRECT(ADDRESS(ROW(),COLUMN()-2)))*INDIRECT(ADDRESS(ROW(),COLUMN()+2))</f>
        <v>0</v>
      </c>
      <c r="AQ996" s="10">
        <f ca="1">(1-INDIRECT(ADDRESS(ROW(),COLUMN()-2)))*INDIRECT(ADDRESS(ROW(),COLUMN()+2))</f>
        <v>1.3333333333333335</v>
      </c>
      <c r="AR996" s="10">
        <f ca="1">INDIRECT(ADDRESS(INDIRECT(ADDRESS(ROW(),COLUMN()+3))-INDIRECT(ADDRESS(ROW(),COLUMN()+2)),3))</f>
        <v>1</v>
      </c>
      <c r="AS996" s="10">
        <f ca="1">INDIRECT(ADDRESS(INDIRECT(ADDRESS(ROW(),COLUMN()+2))-INDIRECT(ADDRESS(ROW(),COLUMN()+1)),4))</f>
        <v>4</v>
      </c>
      <c r="AT996" s="10">
        <f ca="1">INDIRECT(ADDRESS(ROW()-1,5))</f>
        <v>12</v>
      </c>
      <c r="AU996" s="10">
        <f>ROW()-1</f>
        <v>995</v>
      </c>
      <c r="AV996" s="10">
        <f ca="1">ROW()-INDIRECT(ADDRESS(ROW(),COLUMN()-2))</f>
        <v>984</v>
      </c>
      <c r="AW996" s="10" t="str">
        <f>ADDRESS(ROW()-1,COLUMN()-11)</f>
        <v>$AL$995</v>
      </c>
      <c r="AX996" s="10" t="str">
        <f ca="1">ADDRESS(ROW() -INDIRECT(ADDRESS(ROW(),COLUMN()-4)),COLUMN()-12)</f>
        <v>$AL$984</v>
      </c>
      <c r="AY996" s="10">
        <f ca="1">SUMIF(INDIRECT(INDIRECT(ADDRESS(ROW(),COLUMN()-1))&amp;":"&amp;INDIRECT(ADDRESS(ROW(),COLUMN()-2))),1,INDIRECT(INDIRECT(ADDRESS(ROW(),COLUMN()-1))&amp;":"&amp;INDIRECT(ADDRESS(ROW(),COLUMN()-2))))</f>
        <v>0</v>
      </c>
      <c r="AZ996" s="10" t="str">
        <f>ADDRESS(ROW()-1,COLUMN()-13)</f>
        <v>$AM$995</v>
      </c>
      <c r="BA996" s="10" t="str">
        <f ca="1">ADDRESS(ROW() -INDIRECT(ADDRESS(ROW(),COLUMN()-7)),COLUMN()-14)</f>
        <v>$AM$984</v>
      </c>
      <c r="BB996" s="10">
        <f ca="1">SUM(INDIRECT(INDIRECT(ADDRESS(ROW(),COLUMN()-1))&amp;":"&amp;INDIRECT(ADDRESS(ROW(),COLUMN()-2))))</f>
        <v>2</v>
      </c>
    </row>
    <row r="997" spans="1:54" x14ac:dyDescent="0.2">
      <c r="A997" s="8" t="s">
        <v>156</v>
      </c>
      <c r="B997" s="8" t="s">
        <v>161</v>
      </c>
      <c r="C997" s="8">
        <v>0</v>
      </c>
      <c r="D997" s="8">
        <v>1</v>
      </c>
      <c r="E997" s="8"/>
      <c r="G997" s="10"/>
      <c r="H997" s="10"/>
      <c r="I997" s="10"/>
      <c r="J997" s="10"/>
      <c r="K997" s="10"/>
      <c r="L997" s="10"/>
      <c r="M997" s="10"/>
      <c r="N997" s="10"/>
      <c r="O997" s="10"/>
      <c r="P997" s="10"/>
      <c r="Q997" s="10"/>
      <c r="R997" s="24"/>
      <c r="S997" s="10"/>
    </row>
    <row r="998" spans="1:54" hidden="1" x14ac:dyDescent="0.2">
      <c r="A998" s="8" t="s">
        <v>156</v>
      </c>
      <c r="B998" s="8" t="s">
        <v>161</v>
      </c>
      <c r="C998" s="8">
        <v>2</v>
      </c>
      <c r="D998" s="9" t="s">
        <v>29</v>
      </c>
      <c r="E998" s="9">
        <v>1</v>
      </c>
      <c r="F998">
        <f>COUNTA(G998:AJ998)</f>
        <v>1</v>
      </c>
      <c r="G998" s="10"/>
      <c r="H998" s="10"/>
      <c r="I998" s="10"/>
      <c r="J998" s="10"/>
      <c r="K998" s="10"/>
      <c r="L998" s="10"/>
      <c r="M998" s="10"/>
      <c r="N998" s="10"/>
      <c r="O998" s="10" t="s">
        <v>1376</v>
      </c>
      <c r="P998" s="10"/>
      <c r="Q998" s="10"/>
      <c r="R998" s="24"/>
      <c r="S998" s="10"/>
      <c r="AM998" s="30">
        <f t="shared" ref="AM998:AM1001" si="142">IF(COUNTA(I998:AJ998)=0,1,0)</f>
        <v>0</v>
      </c>
    </row>
    <row r="999" spans="1:54" hidden="1" x14ac:dyDescent="0.2">
      <c r="A999" s="8" t="s">
        <v>156</v>
      </c>
      <c r="B999" s="8" t="s">
        <v>161</v>
      </c>
      <c r="C999" s="8">
        <v>2</v>
      </c>
      <c r="D999" s="9" t="s">
        <v>31</v>
      </c>
      <c r="E999" s="9">
        <v>2</v>
      </c>
      <c r="F999">
        <f>COUNTA(G999:AJ999)</f>
        <v>1</v>
      </c>
      <c r="G999" s="10"/>
      <c r="H999" s="10"/>
      <c r="I999" s="10"/>
      <c r="J999" s="10"/>
      <c r="K999" s="10"/>
      <c r="L999" s="10"/>
      <c r="M999" s="10"/>
      <c r="N999" s="10"/>
      <c r="O999" s="10" t="s">
        <v>1376</v>
      </c>
      <c r="P999" s="10"/>
      <c r="Q999" s="10"/>
      <c r="R999" s="24"/>
      <c r="S999" s="10"/>
      <c r="AM999" s="30">
        <f t="shared" si="142"/>
        <v>0</v>
      </c>
    </row>
    <row r="1000" spans="1:54" hidden="1" x14ac:dyDescent="0.2">
      <c r="A1000" s="8" t="s">
        <v>156</v>
      </c>
      <c r="B1000" s="8" t="s">
        <v>161</v>
      </c>
      <c r="C1000" s="8">
        <v>2</v>
      </c>
      <c r="D1000" s="9" t="s">
        <v>29</v>
      </c>
      <c r="E1000" s="9">
        <v>3</v>
      </c>
      <c r="F1000">
        <f>COUNTA(G1000:AJ1000)</f>
        <v>1</v>
      </c>
      <c r="G1000" s="10"/>
      <c r="H1000" s="10"/>
      <c r="I1000" s="10"/>
      <c r="J1000" s="10"/>
      <c r="K1000" s="10"/>
      <c r="L1000" s="10"/>
      <c r="M1000" s="10"/>
      <c r="N1000" s="10"/>
      <c r="O1000" s="10" t="s">
        <v>1376</v>
      </c>
      <c r="P1000" s="10"/>
      <c r="Q1000" s="10"/>
      <c r="R1000" s="24"/>
      <c r="S1000" s="10"/>
      <c r="AM1000" s="30">
        <f t="shared" si="142"/>
        <v>0</v>
      </c>
    </row>
    <row r="1001" spans="1:54" hidden="1" x14ac:dyDescent="0.2">
      <c r="A1001" s="8" t="s">
        <v>156</v>
      </c>
      <c r="B1001" s="8" t="s">
        <v>161</v>
      </c>
      <c r="C1001" s="8">
        <v>2</v>
      </c>
      <c r="D1001" s="9" t="s">
        <v>31</v>
      </c>
      <c r="E1001" s="9">
        <v>4</v>
      </c>
      <c r="F1001">
        <f>COUNTA(G1001:AJ1001)</f>
        <v>1</v>
      </c>
      <c r="G1001" s="10"/>
      <c r="H1001" s="10"/>
      <c r="I1001" s="10"/>
      <c r="J1001" s="10"/>
      <c r="K1001" s="10"/>
      <c r="L1001" s="10"/>
      <c r="M1001" s="10"/>
      <c r="N1001" s="10"/>
      <c r="O1001" s="10" t="s">
        <v>1376</v>
      </c>
      <c r="P1001" s="10"/>
      <c r="Q1001" s="10"/>
      <c r="R1001" s="24"/>
      <c r="S1001" s="10"/>
      <c r="AL1001" s="10"/>
      <c r="AM1001" s="30">
        <f t="shared" si="142"/>
        <v>0</v>
      </c>
      <c r="AN1001" s="10"/>
      <c r="AO1001" s="10"/>
      <c r="AP1001" s="10"/>
      <c r="AQ1001" s="10"/>
      <c r="AR1001" s="10"/>
      <c r="AS1001" s="10"/>
      <c r="AT1001" s="10"/>
      <c r="AU1001" s="10">
        <f ca="1">SUMIF(INDIRECT(INDIRECT(ADDRESS(ROW(),COLUMN()+3))&amp;":"&amp;INDIRECT(ADDRESS(ROW(),COLUMN()+5))),"1",INDIRECT(INDIRECT(ADDRESS(ROW(),COLUMN()+3))&amp;":"&amp;INDIRECT(ADDRESS(ROW(),COLUMN()+5))))</f>
        <v>0</v>
      </c>
      <c r="AV1001" s="10">
        <f ca="1">SUMIF(INDIRECT(INDIRECT(ADDRESS(ROW(),COLUMN()+2))&amp;":"&amp;INDIRECT(ADDRESS(ROW(),COLUMN()+4))),2,INDIRECT(INDIRECT(ADDRESS(ROW(),COLUMN()+2))&amp;":"&amp;INDIRECT(ADDRESS(ROW(),COLUMN()+4))))/2</f>
        <v>4</v>
      </c>
      <c r="AW1001" s="10">
        <f ca="1">IF(INDIRECT(ADDRESS(ROW(),COLUMN()-2))=0,1, (INDIRECT(ADDRESS(ROW(),COLUMN()-2))-INDIRECT(ADDRESS(ROW()+1,COLUMN()+2)))/INDIRECT(ADDRESS(ROW(),COLUMN()-2)))</f>
        <v>1</v>
      </c>
      <c r="AX1001" s="10" t="str">
        <f ca="1">ADDRESS(ROW()+1-INDIRECT(ADDRESS(ROW()+1,COLUMN()-4)),3)</f>
        <v>$C$998</v>
      </c>
      <c r="AY1001" s="10"/>
      <c r="AZ1001" s="10" t="str">
        <f>ADDRESS(ROW(),3)</f>
        <v>$C$1001</v>
      </c>
      <c r="BA1001" s="10">
        <f ca="1">IF( INDIRECT(ADDRESS(ROW(),COLUMN()-5))=0,1, (INDIRECT(ADDRESS(ROW(),COLUMN()-5))-INDIRECT(ADDRESS(ROW()+1,COLUMN()+1)))/INDIRECT(ADDRESS(ROW(),COLUMN()-5)))</f>
        <v>1</v>
      </c>
      <c r="BB1001" s="10"/>
    </row>
    <row r="1002" spans="1:54" x14ac:dyDescent="0.2">
      <c r="A1002" s="8"/>
      <c r="B1002" s="8"/>
      <c r="C1002" s="8"/>
      <c r="D1002" s="8"/>
      <c r="E1002" s="8"/>
      <c r="G1002" s="10"/>
      <c r="H1002" s="10"/>
      <c r="I1002" s="10"/>
      <c r="J1002" s="10"/>
      <c r="K1002" s="10"/>
      <c r="L1002" s="10"/>
      <c r="M1002" s="10"/>
      <c r="N1002" s="10"/>
      <c r="O1002" s="10"/>
      <c r="P1002" s="10"/>
      <c r="Q1002" s="10"/>
      <c r="R1002" s="24"/>
      <c r="S1002" s="10"/>
      <c r="AL1002" s="10">
        <f ca="1">1-INDIRECT(ADDRESS(ROW()-1,COLUMN()+11))</f>
        <v>0</v>
      </c>
      <c r="AM1002" s="10">
        <f ca="1">1-INDIRECT(ADDRESS(ROW()-1,COLUMN()+14))</f>
        <v>0</v>
      </c>
      <c r="AN1002" s="10">
        <f ca="1">INDIRECT(ADDRESS(ROW()-1,COLUMN()+9))</f>
        <v>1</v>
      </c>
      <c r="AO1002" s="10">
        <f ca="1">INDIRECT(ADDRESS(ROW()-1,COLUMN()+12))</f>
        <v>1</v>
      </c>
      <c r="AP1002" s="10">
        <f ca="1">(1-INDIRECT(ADDRESS(ROW(),COLUMN()-2)))*INDIRECT(ADDRESS(ROW(),COLUMN()+2))</f>
        <v>0</v>
      </c>
      <c r="AQ1002" s="10">
        <f ca="1">(1-INDIRECT(ADDRESS(ROW(),COLUMN()-2)))*INDIRECT(ADDRESS(ROW(),COLUMN()+2))</f>
        <v>0</v>
      </c>
      <c r="AR1002" s="10">
        <f ca="1">INDIRECT(ADDRESS(INDIRECT(ADDRESS(ROW(),COLUMN()+3))-INDIRECT(ADDRESS(ROW(),COLUMN()+2)),3))</f>
        <v>0</v>
      </c>
      <c r="AS1002" s="10">
        <f ca="1">INDIRECT(ADDRESS(INDIRECT(ADDRESS(ROW(),COLUMN()+2))-INDIRECT(ADDRESS(ROW(),COLUMN()+1)),4))</f>
        <v>1</v>
      </c>
      <c r="AT1002" s="10">
        <f ca="1">INDIRECT(ADDRESS(ROW()-1,5))</f>
        <v>4</v>
      </c>
      <c r="AU1002" s="10">
        <f>ROW()-1</f>
        <v>1001</v>
      </c>
      <c r="AV1002" s="10">
        <f ca="1">ROW()-INDIRECT(ADDRESS(ROW(),COLUMN()-2))</f>
        <v>998</v>
      </c>
      <c r="AW1002" s="10" t="str">
        <f>ADDRESS(ROW()-1,COLUMN()-11)</f>
        <v>$AL$1001</v>
      </c>
      <c r="AX1002" s="10" t="str">
        <f ca="1">ADDRESS(ROW() -INDIRECT(ADDRESS(ROW(),COLUMN()-4)),COLUMN()-12)</f>
        <v>$AL$998</v>
      </c>
      <c r="AY1002" s="10">
        <f ca="1">SUMIF(INDIRECT(INDIRECT(ADDRESS(ROW(),COLUMN()-1))&amp;":"&amp;INDIRECT(ADDRESS(ROW(),COLUMN()-2))),1,INDIRECT(INDIRECT(ADDRESS(ROW(),COLUMN()-1))&amp;":"&amp;INDIRECT(ADDRESS(ROW(),COLUMN()-2))))</f>
        <v>0</v>
      </c>
      <c r="AZ1002" s="10" t="str">
        <f>ADDRESS(ROW()-1,COLUMN()-13)</f>
        <v>$AM$1001</v>
      </c>
      <c r="BA1002" s="10" t="str">
        <f ca="1">ADDRESS(ROW() -INDIRECT(ADDRESS(ROW(),COLUMN()-7)),COLUMN()-14)</f>
        <v>$AM$998</v>
      </c>
      <c r="BB1002" s="10">
        <f ca="1">SUM(INDIRECT(INDIRECT(ADDRESS(ROW(),COLUMN()-1))&amp;":"&amp;INDIRECT(ADDRESS(ROW(),COLUMN()-2))))</f>
        <v>0</v>
      </c>
    </row>
    <row r="1003" spans="1:54" x14ac:dyDescent="0.2">
      <c r="A1003" s="8" t="s">
        <v>156</v>
      </c>
      <c r="B1003" s="8" t="s">
        <v>162</v>
      </c>
      <c r="C1003" s="8">
        <v>0</v>
      </c>
      <c r="D1003" s="8">
        <v>3</v>
      </c>
      <c r="E1003" s="8"/>
      <c r="G1003" s="10"/>
      <c r="H1003" s="10"/>
      <c r="I1003" s="10"/>
      <c r="J1003" s="10"/>
      <c r="K1003" s="10"/>
      <c r="L1003" s="10"/>
      <c r="M1003" s="10"/>
      <c r="N1003" s="10"/>
      <c r="O1003" s="10"/>
      <c r="P1003" s="10"/>
      <c r="Q1003" s="10"/>
      <c r="R1003" s="24"/>
      <c r="S1003" s="10"/>
    </row>
    <row r="1004" spans="1:54" hidden="1" x14ac:dyDescent="0.2">
      <c r="A1004" s="8" t="s">
        <v>156</v>
      </c>
      <c r="B1004" s="8" t="s">
        <v>162</v>
      </c>
      <c r="C1004" s="8">
        <v>2</v>
      </c>
      <c r="D1004" s="9" t="s">
        <v>29</v>
      </c>
      <c r="E1004" s="9">
        <v>1</v>
      </c>
      <c r="F1004">
        <f t="shared" ref="F1004:F1009" si="143">COUNTA(G1004:AJ1004)</f>
        <v>1</v>
      </c>
      <c r="G1004" s="10"/>
      <c r="H1004" s="10"/>
      <c r="I1004" s="10"/>
      <c r="J1004" s="10"/>
      <c r="K1004" s="10"/>
      <c r="L1004" s="10"/>
      <c r="M1004" s="10"/>
      <c r="N1004" s="10"/>
      <c r="O1004" s="10" t="s">
        <v>1376</v>
      </c>
      <c r="P1004" s="10"/>
      <c r="Q1004" s="10"/>
      <c r="R1004" s="24"/>
      <c r="S1004" s="10"/>
      <c r="AM1004" s="30">
        <f t="shared" ref="AM1004:AM1009" si="144">IF(COUNTA(I1004:AJ1004)=0,1,0)</f>
        <v>0</v>
      </c>
    </row>
    <row r="1005" spans="1:54" hidden="1" x14ac:dyDescent="0.2">
      <c r="A1005" s="8" t="s">
        <v>156</v>
      </c>
      <c r="B1005" s="8" t="s">
        <v>162</v>
      </c>
      <c r="C1005" s="8">
        <v>2</v>
      </c>
      <c r="D1005" s="9" t="s">
        <v>29</v>
      </c>
      <c r="E1005" s="9">
        <v>2</v>
      </c>
      <c r="F1005">
        <f t="shared" si="143"/>
        <v>1</v>
      </c>
      <c r="G1005" s="10"/>
      <c r="H1005" s="10"/>
      <c r="I1005" s="10"/>
      <c r="J1005" s="10"/>
      <c r="K1005" s="10"/>
      <c r="L1005" s="10"/>
      <c r="M1005" s="10"/>
      <c r="N1005" s="10"/>
      <c r="O1005" s="10" t="s">
        <v>1376</v>
      </c>
      <c r="P1005" s="10"/>
      <c r="Q1005" s="10"/>
      <c r="R1005" s="24"/>
      <c r="S1005" s="10"/>
      <c r="AM1005" s="30">
        <f t="shared" si="144"/>
        <v>0</v>
      </c>
    </row>
    <row r="1006" spans="1:54" hidden="1" x14ac:dyDescent="0.2">
      <c r="A1006" s="8" t="s">
        <v>156</v>
      </c>
      <c r="B1006" s="8" t="s">
        <v>162</v>
      </c>
      <c r="C1006" s="8">
        <v>2</v>
      </c>
      <c r="D1006" s="9" t="s">
        <v>29</v>
      </c>
      <c r="E1006" s="9">
        <v>3</v>
      </c>
      <c r="F1006">
        <f t="shared" si="143"/>
        <v>1</v>
      </c>
      <c r="G1006" s="10"/>
      <c r="H1006" s="10"/>
      <c r="I1006" s="10"/>
      <c r="J1006" s="10"/>
      <c r="K1006" s="10"/>
      <c r="L1006" s="10"/>
      <c r="M1006" s="10"/>
      <c r="N1006" s="10"/>
      <c r="O1006" s="10" t="s">
        <v>1376</v>
      </c>
      <c r="P1006" s="10"/>
      <c r="Q1006" s="10"/>
      <c r="R1006" s="24"/>
      <c r="S1006" s="10"/>
      <c r="AM1006" s="30">
        <f t="shared" si="144"/>
        <v>0</v>
      </c>
    </row>
    <row r="1007" spans="1:54" hidden="1" x14ac:dyDescent="0.2">
      <c r="A1007" s="8" t="s">
        <v>156</v>
      </c>
      <c r="B1007" s="8" t="s">
        <v>162</v>
      </c>
      <c r="C1007" s="8">
        <v>2</v>
      </c>
      <c r="D1007" s="9" t="s">
        <v>29</v>
      </c>
      <c r="E1007" s="9">
        <v>4</v>
      </c>
      <c r="F1007">
        <f t="shared" si="143"/>
        <v>1</v>
      </c>
      <c r="G1007" s="10"/>
      <c r="H1007" s="10"/>
      <c r="I1007" s="10"/>
      <c r="J1007" s="10"/>
      <c r="K1007" s="10"/>
      <c r="L1007" s="10"/>
      <c r="M1007" s="10"/>
      <c r="N1007" s="10"/>
      <c r="O1007" s="10" t="s">
        <v>1376</v>
      </c>
      <c r="P1007" s="10"/>
      <c r="Q1007" s="10"/>
      <c r="R1007" s="24"/>
      <c r="S1007" s="10"/>
      <c r="AM1007" s="30">
        <f t="shared" si="144"/>
        <v>0</v>
      </c>
    </row>
    <row r="1008" spans="1:54" hidden="1" x14ac:dyDescent="0.2">
      <c r="A1008" s="8" t="s">
        <v>156</v>
      </c>
      <c r="B1008" s="8" t="s">
        <v>162</v>
      </c>
      <c r="C1008" s="8">
        <v>2</v>
      </c>
      <c r="D1008" s="9" t="s">
        <v>31</v>
      </c>
      <c r="E1008" s="9">
        <v>5</v>
      </c>
      <c r="F1008">
        <f t="shared" si="143"/>
        <v>1</v>
      </c>
      <c r="G1008" s="10"/>
      <c r="H1008" s="10"/>
      <c r="I1008" s="10"/>
      <c r="J1008" s="10"/>
      <c r="K1008" s="10"/>
      <c r="L1008" s="10"/>
      <c r="M1008" s="10"/>
      <c r="N1008" s="10"/>
      <c r="O1008" s="10" t="s">
        <v>1376</v>
      </c>
      <c r="P1008" s="10"/>
      <c r="Q1008" s="10"/>
      <c r="R1008" s="24"/>
      <c r="S1008" s="10"/>
      <c r="AM1008" s="30">
        <f t="shared" si="144"/>
        <v>0</v>
      </c>
    </row>
    <row r="1009" spans="1:54" hidden="1" x14ac:dyDescent="0.2">
      <c r="A1009" s="8" t="s">
        <v>156</v>
      </c>
      <c r="B1009" s="8" t="s">
        <v>162</v>
      </c>
      <c r="C1009" s="8">
        <v>2</v>
      </c>
      <c r="D1009" s="9" t="s">
        <v>29</v>
      </c>
      <c r="E1009" s="9">
        <v>6</v>
      </c>
      <c r="F1009">
        <f t="shared" si="143"/>
        <v>1</v>
      </c>
      <c r="G1009" s="10"/>
      <c r="H1009" s="10"/>
      <c r="I1009" s="10"/>
      <c r="J1009" s="10"/>
      <c r="K1009" s="10"/>
      <c r="L1009" s="10"/>
      <c r="M1009" s="10"/>
      <c r="N1009" s="10"/>
      <c r="O1009" s="10" t="s">
        <v>1376</v>
      </c>
      <c r="P1009" s="10"/>
      <c r="Q1009" s="10"/>
      <c r="R1009" s="24"/>
      <c r="S1009" s="10"/>
      <c r="AL1009" s="10"/>
      <c r="AM1009" s="30">
        <f t="shared" si="144"/>
        <v>0</v>
      </c>
      <c r="AN1009" s="10"/>
      <c r="AO1009" s="10"/>
      <c r="AP1009" s="10"/>
      <c r="AQ1009" s="10"/>
      <c r="AR1009" s="10"/>
      <c r="AS1009" s="10"/>
      <c r="AT1009" s="10"/>
      <c r="AU1009" s="10">
        <f ca="1">SUMIF(INDIRECT(INDIRECT(ADDRESS(ROW(),COLUMN()+3))&amp;":"&amp;INDIRECT(ADDRESS(ROW(),COLUMN()+5))),"1",INDIRECT(INDIRECT(ADDRESS(ROW(),COLUMN()+3))&amp;":"&amp;INDIRECT(ADDRESS(ROW(),COLUMN()+5))))</f>
        <v>0</v>
      </c>
      <c r="AV1009" s="10">
        <f ca="1">SUMIF(INDIRECT(INDIRECT(ADDRESS(ROW(),COLUMN()+2))&amp;":"&amp;INDIRECT(ADDRESS(ROW(),COLUMN()+4))),2,INDIRECT(INDIRECT(ADDRESS(ROW(),COLUMN()+2))&amp;":"&amp;INDIRECT(ADDRESS(ROW(),COLUMN()+4))))/2</f>
        <v>6</v>
      </c>
      <c r="AW1009" s="10">
        <f ca="1">IF(INDIRECT(ADDRESS(ROW(),COLUMN()-2))=0,1, (INDIRECT(ADDRESS(ROW(),COLUMN()-2))-INDIRECT(ADDRESS(ROW()+1,COLUMN()+2)))/INDIRECT(ADDRESS(ROW(),COLUMN()-2)))</f>
        <v>1</v>
      </c>
      <c r="AX1009" s="10" t="str">
        <f ca="1">ADDRESS(ROW()+1-INDIRECT(ADDRESS(ROW()+1,COLUMN()-4)),3)</f>
        <v>$C$1004</v>
      </c>
      <c r="AY1009" s="10"/>
      <c r="AZ1009" s="10" t="str">
        <f>ADDRESS(ROW(),3)</f>
        <v>$C$1009</v>
      </c>
      <c r="BA1009" s="10">
        <f ca="1">IF( INDIRECT(ADDRESS(ROW(),COLUMN()-5))=0,1, (INDIRECT(ADDRESS(ROW(),COLUMN()-5))-INDIRECT(ADDRESS(ROW()+1,COLUMN()+1)))/INDIRECT(ADDRESS(ROW(),COLUMN()-5)))</f>
        <v>1</v>
      </c>
      <c r="BB1009" s="10"/>
    </row>
    <row r="1010" spans="1:54" x14ac:dyDescent="0.2">
      <c r="A1010" s="8"/>
      <c r="B1010" s="8"/>
      <c r="C1010" s="8"/>
      <c r="D1010" s="8"/>
      <c r="E1010" s="8"/>
      <c r="G1010" s="10"/>
      <c r="H1010" s="10"/>
      <c r="I1010" s="10"/>
      <c r="J1010" s="10"/>
      <c r="K1010" s="10"/>
      <c r="L1010" s="10"/>
      <c r="M1010" s="10"/>
      <c r="N1010" s="10"/>
      <c r="O1010" s="10"/>
      <c r="P1010" s="10"/>
      <c r="Q1010" s="10"/>
      <c r="R1010" s="24"/>
      <c r="S1010" s="10"/>
      <c r="AL1010" s="10">
        <f ca="1">1-INDIRECT(ADDRESS(ROW()-1,COLUMN()+11))</f>
        <v>0</v>
      </c>
      <c r="AM1010" s="10">
        <f ca="1">1-INDIRECT(ADDRESS(ROW()-1,COLUMN()+14))</f>
        <v>0</v>
      </c>
      <c r="AN1010" s="10">
        <f ca="1">INDIRECT(ADDRESS(ROW()-1,COLUMN()+9))</f>
        <v>1</v>
      </c>
      <c r="AO1010" s="10">
        <f ca="1">INDIRECT(ADDRESS(ROW()-1,COLUMN()+12))</f>
        <v>1</v>
      </c>
      <c r="AP1010" s="10">
        <f ca="1">(1-INDIRECT(ADDRESS(ROW(),COLUMN()-2)))*INDIRECT(ADDRESS(ROW(),COLUMN()+2))</f>
        <v>0</v>
      </c>
      <c r="AQ1010" s="10">
        <f ca="1">(1-INDIRECT(ADDRESS(ROW(),COLUMN()-2)))*INDIRECT(ADDRESS(ROW(),COLUMN()+2))</f>
        <v>0</v>
      </c>
      <c r="AR1010" s="10">
        <f ca="1">INDIRECT(ADDRESS(INDIRECT(ADDRESS(ROW(),COLUMN()+3))-INDIRECT(ADDRESS(ROW(),COLUMN()+2)),3))</f>
        <v>0</v>
      </c>
      <c r="AS1010" s="10">
        <f ca="1">INDIRECT(ADDRESS(INDIRECT(ADDRESS(ROW(),COLUMN()+2))-INDIRECT(ADDRESS(ROW(),COLUMN()+1)),4))</f>
        <v>3</v>
      </c>
      <c r="AT1010" s="10">
        <f ca="1">INDIRECT(ADDRESS(ROW()-1,5))</f>
        <v>6</v>
      </c>
      <c r="AU1010" s="10">
        <f>ROW()-1</f>
        <v>1009</v>
      </c>
      <c r="AV1010" s="10">
        <f ca="1">ROW()-INDIRECT(ADDRESS(ROW(),COLUMN()-2))</f>
        <v>1004</v>
      </c>
      <c r="AW1010" s="10" t="str">
        <f>ADDRESS(ROW()-1,COLUMN()-11)</f>
        <v>$AL$1009</v>
      </c>
      <c r="AX1010" s="10" t="str">
        <f ca="1">ADDRESS(ROW() -INDIRECT(ADDRESS(ROW(),COLUMN()-4)),COLUMN()-12)</f>
        <v>$AL$1004</v>
      </c>
      <c r="AY1010" s="10">
        <f ca="1">SUMIF(INDIRECT(INDIRECT(ADDRESS(ROW(),COLUMN()-1))&amp;":"&amp;INDIRECT(ADDRESS(ROW(),COLUMN()-2))),1,INDIRECT(INDIRECT(ADDRESS(ROW(),COLUMN()-1))&amp;":"&amp;INDIRECT(ADDRESS(ROW(),COLUMN()-2))))</f>
        <v>0</v>
      </c>
      <c r="AZ1010" s="10" t="str">
        <f>ADDRESS(ROW()-1,COLUMN()-13)</f>
        <v>$AM$1009</v>
      </c>
      <c r="BA1010" s="10" t="str">
        <f ca="1">ADDRESS(ROW() -INDIRECT(ADDRESS(ROW(),COLUMN()-7)),COLUMN()-14)</f>
        <v>$AM$1004</v>
      </c>
      <c r="BB1010" s="10">
        <f ca="1">SUM(INDIRECT(INDIRECT(ADDRESS(ROW(),COLUMN()-1))&amp;":"&amp;INDIRECT(ADDRESS(ROW(),COLUMN()-2))))</f>
        <v>0</v>
      </c>
    </row>
    <row r="1011" spans="1:54" x14ac:dyDescent="0.2">
      <c r="A1011" s="8" t="s">
        <v>156</v>
      </c>
      <c r="B1011" s="8" t="s">
        <v>163</v>
      </c>
      <c r="C1011" s="8">
        <v>0</v>
      </c>
      <c r="D1011" s="8">
        <v>0</v>
      </c>
      <c r="E1011" s="8"/>
      <c r="G1011" s="10"/>
      <c r="H1011" s="10"/>
      <c r="I1011" s="10"/>
      <c r="J1011" s="10"/>
      <c r="K1011" s="10"/>
      <c r="L1011" s="10"/>
      <c r="M1011" s="10"/>
      <c r="N1011" s="10"/>
      <c r="O1011" s="10"/>
      <c r="P1011" s="10"/>
      <c r="Q1011" s="10"/>
      <c r="R1011" s="24"/>
      <c r="S1011" s="10"/>
    </row>
    <row r="1012" spans="1:54" hidden="1" x14ac:dyDescent="0.2">
      <c r="A1012" s="8" t="s">
        <v>156</v>
      </c>
      <c r="B1012" s="8" t="s">
        <v>163</v>
      </c>
      <c r="C1012" s="8">
        <v>3</v>
      </c>
      <c r="D1012" s="9" t="s">
        <v>31</v>
      </c>
      <c r="E1012" s="9">
        <v>1</v>
      </c>
      <c r="F1012">
        <f>COUNTA(G1012:AJ1012)</f>
        <v>1</v>
      </c>
      <c r="G1012" s="10"/>
      <c r="H1012" s="10"/>
      <c r="I1012" s="10"/>
      <c r="J1012" s="10"/>
      <c r="K1012" s="10"/>
      <c r="L1012" s="10"/>
      <c r="M1012" s="10"/>
      <c r="N1012" s="10"/>
      <c r="O1012" s="10" t="s">
        <v>1376</v>
      </c>
      <c r="P1012" s="10"/>
      <c r="Q1012" s="10"/>
      <c r="R1012" s="24"/>
      <c r="S1012" s="10"/>
    </row>
    <row r="1013" spans="1:54" hidden="1" x14ac:dyDescent="0.2">
      <c r="A1013" s="8" t="s">
        <v>156</v>
      </c>
      <c r="B1013" s="8" t="s">
        <v>163</v>
      </c>
      <c r="C1013" s="8">
        <v>3</v>
      </c>
      <c r="D1013" s="9" t="s">
        <v>31</v>
      </c>
      <c r="E1013" s="9">
        <v>2</v>
      </c>
      <c r="F1013">
        <f>COUNTA(G1013:AJ1013)</f>
        <v>0</v>
      </c>
      <c r="G1013" s="10"/>
      <c r="H1013" s="10"/>
      <c r="I1013" s="10"/>
      <c r="J1013" s="10"/>
      <c r="K1013" s="10"/>
      <c r="L1013" s="10"/>
      <c r="M1013" s="10"/>
      <c r="N1013" s="10"/>
      <c r="O1013" s="10"/>
      <c r="P1013" s="10"/>
      <c r="Q1013" s="10"/>
      <c r="R1013" s="24"/>
      <c r="S1013" s="10"/>
    </row>
    <row r="1014" spans="1:54" hidden="1" x14ac:dyDescent="0.2">
      <c r="A1014" s="8" t="s">
        <v>156</v>
      </c>
      <c r="B1014" s="8" t="s">
        <v>163</v>
      </c>
      <c r="C1014" s="8">
        <v>3</v>
      </c>
      <c r="D1014" s="9" t="s">
        <v>29</v>
      </c>
      <c r="E1014" s="9">
        <v>3</v>
      </c>
      <c r="F1014">
        <f>COUNTA(G1014:AJ1014)</f>
        <v>1</v>
      </c>
      <c r="G1014" s="10"/>
      <c r="H1014" s="10"/>
      <c r="I1014" s="10"/>
      <c r="J1014" s="10"/>
      <c r="K1014" s="10"/>
      <c r="L1014" s="10"/>
      <c r="M1014" s="10"/>
      <c r="N1014" s="10"/>
      <c r="O1014" s="10" t="s">
        <v>1376</v>
      </c>
      <c r="P1014" s="10"/>
      <c r="Q1014" s="10"/>
      <c r="R1014" s="24"/>
      <c r="S1014" s="10"/>
      <c r="AL1014" s="10"/>
      <c r="AN1014" s="10"/>
      <c r="AO1014" s="10"/>
      <c r="AP1014" s="10"/>
      <c r="AQ1014" s="10"/>
      <c r="AR1014" s="10"/>
      <c r="AS1014" s="10"/>
      <c r="AT1014" s="10"/>
      <c r="AU1014" s="10">
        <f ca="1">SUMIF(INDIRECT(INDIRECT(ADDRESS(ROW(),COLUMN()+3))&amp;":"&amp;INDIRECT(ADDRESS(ROW(),COLUMN()+5))),"1",INDIRECT(INDIRECT(ADDRESS(ROW(),COLUMN()+3))&amp;":"&amp;INDIRECT(ADDRESS(ROW(),COLUMN()+5))))</f>
        <v>0</v>
      </c>
      <c r="AV1014" s="10">
        <f ca="1">SUMIF(INDIRECT(INDIRECT(ADDRESS(ROW(),COLUMN()+2))&amp;":"&amp;INDIRECT(ADDRESS(ROW(),COLUMN()+4))),2,INDIRECT(INDIRECT(ADDRESS(ROW(),COLUMN()+2))&amp;":"&amp;INDIRECT(ADDRESS(ROW(),COLUMN()+4))))/2</f>
        <v>0</v>
      </c>
      <c r="AW1014" s="10">
        <f ca="1">IF(INDIRECT(ADDRESS(ROW(),COLUMN()-2))=0,1, (INDIRECT(ADDRESS(ROW(),COLUMN()-2))-INDIRECT(ADDRESS(ROW()+1,COLUMN()+2)))/INDIRECT(ADDRESS(ROW(),COLUMN()-2)))</f>
        <v>1</v>
      </c>
      <c r="AX1014" s="10" t="str">
        <f ca="1">ADDRESS(ROW()+1-INDIRECT(ADDRESS(ROW()+1,COLUMN()-4)),3)</f>
        <v>$C$1012</v>
      </c>
      <c r="AY1014" s="10"/>
      <c r="AZ1014" s="10" t="str">
        <f>ADDRESS(ROW(),3)</f>
        <v>$C$1014</v>
      </c>
      <c r="BA1014" s="10">
        <f ca="1">IF( INDIRECT(ADDRESS(ROW(),COLUMN()-5))=0,1, (INDIRECT(ADDRESS(ROW(),COLUMN()-5))-INDIRECT(ADDRESS(ROW()+1,COLUMN()+1)))/INDIRECT(ADDRESS(ROW(),COLUMN()-5)))</f>
        <v>1</v>
      </c>
      <c r="BB1014" s="10"/>
    </row>
    <row r="1015" spans="1:54" x14ac:dyDescent="0.2">
      <c r="A1015" s="8"/>
      <c r="B1015" s="8"/>
      <c r="C1015" s="8"/>
      <c r="D1015" s="8"/>
      <c r="E1015" s="8"/>
      <c r="G1015" s="10"/>
      <c r="H1015" s="10"/>
      <c r="I1015" s="10"/>
      <c r="J1015" s="10"/>
      <c r="K1015" s="10"/>
      <c r="L1015" s="10"/>
      <c r="M1015" s="10"/>
      <c r="N1015" s="10"/>
      <c r="O1015" s="10"/>
      <c r="P1015" s="10"/>
      <c r="Q1015" s="10"/>
      <c r="R1015" s="24"/>
      <c r="S1015" s="10"/>
      <c r="AL1015" s="10">
        <f ca="1">1-INDIRECT(ADDRESS(ROW()-1,COLUMN()+11))</f>
        <v>0</v>
      </c>
      <c r="AM1015" s="10">
        <f ca="1">1-INDIRECT(ADDRESS(ROW()-1,COLUMN()+14))</f>
        <v>0</v>
      </c>
      <c r="AN1015" s="10">
        <f ca="1">INDIRECT(ADDRESS(ROW()-1,COLUMN()+9))</f>
        <v>1</v>
      </c>
      <c r="AO1015" s="10">
        <f ca="1">INDIRECT(ADDRESS(ROW()-1,COLUMN()+12))</f>
        <v>1</v>
      </c>
      <c r="AP1015" s="10">
        <f ca="1">(1-INDIRECT(ADDRESS(ROW(),COLUMN()-2)))*INDIRECT(ADDRESS(ROW(),COLUMN()+2))</f>
        <v>0</v>
      </c>
      <c r="AQ1015" s="10">
        <f ca="1">(1-INDIRECT(ADDRESS(ROW(),COLUMN()-2)))*INDIRECT(ADDRESS(ROW(),COLUMN()+2))</f>
        <v>0</v>
      </c>
      <c r="AR1015" s="10">
        <f ca="1">INDIRECT(ADDRESS(INDIRECT(ADDRESS(ROW(),COLUMN()+3))-INDIRECT(ADDRESS(ROW(),COLUMN()+2)),3))</f>
        <v>0</v>
      </c>
      <c r="AS1015" s="10">
        <f ca="1">INDIRECT(ADDRESS(INDIRECT(ADDRESS(ROW(),COLUMN()+2))-INDIRECT(ADDRESS(ROW(),COLUMN()+1)),4))</f>
        <v>0</v>
      </c>
      <c r="AT1015" s="10">
        <f ca="1">INDIRECT(ADDRESS(ROW()-1,5))</f>
        <v>3</v>
      </c>
      <c r="AU1015" s="10">
        <f>ROW()-1</f>
        <v>1014</v>
      </c>
      <c r="AV1015" s="10">
        <f ca="1">ROW()-INDIRECT(ADDRESS(ROW(),COLUMN()-2))</f>
        <v>1012</v>
      </c>
      <c r="AW1015" s="10" t="str">
        <f>ADDRESS(ROW()-1,COLUMN()-11)</f>
        <v>$AL$1014</v>
      </c>
      <c r="AX1015" s="10" t="str">
        <f ca="1">ADDRESS(ROW() -INDIRECT(ADDRESS(ROW(),COLUMN()-4)),COLUMN()-12)</f>
        <v>$AL$1012</v>
      </c>
      <c r="AY1015" s="10">
        <f ca="1">SUMIF(INDIRECT(INDIRECT(ADDRESS(ROW(),COLUMN()-1))&amp;":"&amp;INDIRECT(ADDRESS(ROW(),COLUMN()-2))),1,INDIRECT(INDIRECT(ADDRESS(ROW(),COLUMN()-1))&amp;":"&amp;INDIRECT(ADDRESS(ROW(),COLUMN()-2))))</f>
        <v>0</v>
      </c>
      <c r="AZ1015" s="10" t="str">
        <f>ADDRESS(ROW()-1,COLUMN()-13)</f>
        <v>$AM$1014</v>
      </c>
      <c r="BA1015" s="10" t="str">
        <f ca="1">ADDRESS(ROW() -INDIRECT(ADDRESS(ROW(),COLUMN()-7)),COLUMN()-14)</f>
        <v>$AM$1012</v>
      </c>
      <c r="BB1015" s="10">
        <f ca="1">SUM(INDIRECT(INDIRECT(ADDRESS(ROW(),COLUMN()-1))&amp;":"&amp;INDIRECT(ADDRESS(ROW(),COLUMN()-2))))</f>
        <v>0</v>
      </c>
    </row>
    <row r="1016" spans="1:54" x14ac:dyDescent="0.2">
      <c r="A1016" s="8" t="s">
        <v>156</v>
      </c>
      <c r="B1016" s="8" t="s">
        <v>164</v>
      </c>
      <c r="C1016" s="8">
        <v>0</v>
      </c>
      <c r="D1016" s="8">
        <v>0</v>
      </c>
      <c r="E1016" s="8"/>
      <c r="G1016" s="10"/>
      <c r="H1016" s="10"/>
      <c r="I1016" s="10"/>
      <c r="J1016" s="10"/>
      <c r="K1016" s="10"/>
      <c r="L1016" s="10"/>
      <c r="M1016" s="10"/>
      <c r="N1016" s="10"/>
      <c r="O1016" s="10"/>
      <c r="P1016" s="10"/>
      <c r="Q1016" s="10"/>
      <c r="R1016" s="24"/>
      <c r="S1016" s="10"/>
    </row>
    <row r="1017" spans="1:54" hidden="1" x14ac:dyDescent="0.2">
      <c r="A1017" s="8" t="s">
        <v>156</v>
      </c>
      <c r="B1017" s="8" t="s">
        <v>164</v>
      </c>
      <c r="C1017" s="8">
        <v>3</v>
      </c>
      <c r="D1017" s="9" t="s">
        <v>31</v>
      </c>
      <c r="E1017" s="9">
        <v>1</v>
      </c>
      <c r="F1017">
        <f>COUNTA(G1017:AJ1017)</f>
        <v>0</v>
      </c>
      <c r="G1017" s="10"/>
      <c r="H1017" s="10"/>
      <c r="I1017" s="10"/>
      <c r="J1017" s="10"/>
      <c r="K1017" s="10"/>
      <c r="L1017" s="10"/>
      <c r="M1017" s="10"/>
      <c r="N1017" s="10"/>
      <c r="O1017" s="10"/>
      <c r="P1017" s="10"/>
      <c r="Q1017" s="10"/>
      <c r="R1017" s="24"/>
      <c r="S1017" s="10"/>
    </row>
    <row r="1018" spans="1:54" hidden="1" x14ac:dyDescent="0.2">
      <c r="A1018" s="8" t="s">
        <v>156</v>
      </c>
      <c r="B1018" s="8" t="s">
        <v>164</v>
      </c>
      <c r="C1018" s="8">
        <v>3</v>
      </c>
      <c r="D1018" s="9" t="s">
        <v>31</v>
      </c>
      <c r="E1018" s="9">
        <v>2</v>
      </c>
      <c r="F1018">
        <f>COUNTA(G1018:AJ1018)</f>
        <v>1</v>
      </c>
      <c r="G1018" s="10"/>
      <c r="H1018" s="10"/>
      <c r="I1018" s="10"/>
      <c r="J1018" s="10"/>
      <c r="K1018" s="10"/>
      <c r="L1018" s="10"/>
      <c r="M1018" s="10"/>
      <c r="N1018" s="10"/>
      <c r="O1018" s="10" t="s">
        <v>1376</v>
      </c>
      <c r="P1018" s="10"/>
      <c r="Q1018" s="10"/>
      <c r="R1018" s="24"/>
      <c r="S1018" s="10"/>
      <c r="AL1018" s="10"/>
      <c r="AN1018" s="10"/>
      <c r="AO1018" s="10"/>
      <c r="AP1018" s="10"/>
      <c r="AQ1018" s="10"/>
      <c r="AR1018" s="10"/>
      <c r="AS1018" s="10"/>
      <c r="AT1018" s="10"/>
      <c r="AU1018" s="10">
        <f ca="1">SUMIF(INDIRECT(INDIRECT(ADDRESS(ROW(),COLUMN()+3))&amp;":"&amp;INDIRECT(ADDRESS(ROW(),COLUMN()+5))),"1",INDIRECT(INDIRECT(ADDRESS(ROW(),COLUMN()+3))&amp;":"&amp;INDIRECT(ADDRESS(ROW(),COLUMN()+5))))</f>
        <v>0</v>
      </c>
      <c r="AV1018" s="10">
        <f ca="1">SUMIF(INDIRECT(INDIRECT(ADDRESS(ROW(),COLUMN()+2))&amp;":"&amp;INDIRECT(ADDRESS(ROW(),COLUMN()+4))),2,INDIRECT(INDIRECT(ADDRESS(ROW(),COLUMN()+2))&amp;":"&amp;INDIRECT(ADDRESS(ROW(),COLUMN()+4))))/2</f>
        <v>0</v>
      </c>
      <c r="AW1018" s="10">
        <f ca="1">IF(INDIRECT(ADDRESS(ROW(),COLUMN()-2))=0,1, (INDIRECT(ADDRESS(ROW(),COLUMN()-2))-INDIRECT(ADDRESS(ROW()+1,COLUMN()+2)))/INDIRECT(ADDRESS(ROW(),COLUMN()-2)))</f>
        <v>1</v>
      </c>
      <c r="AX1018" s="10" t="str">
        <f ca="1">ADDRESS(ROW()+1-INDIRECT(ADDRESS(ROW()+1,COLUMN()-4)),3)</f>
        <v>$C$1017</v>
      </c>
      <c r="AY1018" s="10"/>
      <c r="AZ1018" s="10" t="str">
        <f>ADDRESS(ROW(),3)</f>
        <v>$C$1018</v>
      </c>
      <c r="BA1018" s="10">
        <f ca="1">IF( INDIRECT(ADDRESS(ROW(),COLUMN()-5))=0,1, (INDIRECT(ADDRESS(ROW(),COLUMN()-5))-INDIRECT(ADDRESS(ROW()+1,COLUMN()+1)))/INDIRECT(ADDRESS(ROW(),COLUMN()-5)))</f>
        <v>1</v>
      </c>
      <c r="BB1018" s="10"/>
    </row>
    <row r="1019" spans="1:54" x14ac:dyDescent="0.2">
      <c r="A1019" s="8"/>
      <c r="B1019" s="8"/>
      <c r="C1019" s="8"/>
      <c r="D1019" s="9"/>
      <c r="E1019" s="9"/>
      <c r="G1019" s="10"/>
      <c r="H1019" s="10"/>
      <c r="I1019" s="10"/>
      <c r="J1019" s="10"/>
      <c r="K1019" s="10"/>
      <c r="L1019" s="10"/>
      <c r="M1019" s="10"/>
      <c r="N1019" s="10"/>
      <c r="O1019" s="10"/>
      <c r="P1019" s="10"/>
      <c r="Q1019" s="10"/>
      <c r="R1019" s="24"/>
      <c r="S1019" s="10"/>
      <c r="AL1019" s="10">
        <f ca="1">1-INDIRECT(ADDRESS(ROW()-1,COLUMN()+11))</f>
        <v>0</v>
      </c>
      <c r="AM1019" s="10">
        <f ca="1">1-INDIRECT(ADDRESS(ROW()-1,COLUMN()+14))</f>
        <v>0</v>
      </c>
      <c r="AN1019" s="10">
        <f ca="1">INDIRECT(ADDRESS(ROW()-1,COLUMN()+9))</f>
        <v>1</v>
      </c>
      <c r="AO1019" s="10">
        <f ca="1">INDIRECT(ADDRESS(ROW()-1,COLUMN()+12))</f>
        <v>1</v>
      </c>
      <c r="AP1019" s="10">
        <f ca="1">(1-INDIRECT(ADDRESS(ROW(),COLUMN()-2)))*INDIRECT(ADDRESS(ROW(),COLUMN()+2))</f>
        <v>0</v>
      </c>
      <c r="AQ1019" s="10">
        <f ca="1">(1-INDIRECT(ADDRESS(ROW(),COLUMN()-2)))*INDIRECT(ADDRESS(ROW(),COLUMN()+2))</f>
        <v>0</v>
      </c>
      <c r="AR1019" s="10">
        <f ca="1">INDIRECT(ADDRESS(INDIRECT(ADDRESS(ROW(),COLUMN()+3))-INDIRECT(ADDRESS(ROW(),COLUMN()+2)),3))</f>
        <v>0</v>
      </c>
      <c r="AS1019" s="10">
        <f ca="1">INDIRECT(ADDRESS(INDIRECT(ADDRESS(ROW(),COLUMN()+2))-INDIRECT(ADDRESS(ROW(),COLUMN()+1)),4))</f>
        <v>0</v>
      </c>
      <c r="AT1019" s="10">
        <f ca="1">INDIRECT(ADDRESS(ROW()-1,5))</f>
        <v>2</v>
      </c>
      <c r="AU1019" s="10">
        <f>ROW()-1</f>
        <v>1018</v>
      </c>
      <c r="AV1019" s="10">
        <f ca="1">ROW()-INDIRECT(ADDRESS(ROW(),COLUMN()-2))</f>
        <v>1017</v>
      </c>
      <c r="AW1019" s="10" t="str">
        <f>ADDRESS(ROW()-1,COLUMN()-11)</f>
        <v>$AL$1018</v>
      </c>
      <c r="AX1019" s="10" t="str">
        <f ca="1">ADDRESS(ROW() -INDIRECT(ADDRESS(ROW(),COLUMN()-4)),COLUMN()-12)</f>
        <v>$AL$1017</v>
      </c>
      <c r="AY1019" s="10">
        <f ca="1">SUMIF(INDIRECT(INDIRECT(ADDRESS(ROW(),COLUMN()-1))&amp;":"&amp;INDIRECT(ADDRESS(ROW(),COLUMN()-2))),1,INDIRECT(INDIRECT(ADDRESS(ROW(),COLUMN()-1))&amp;":"&amp;INDIRECT(ADDRESS(ROW(),COLUMN()-2))))</f>
        <v>0</v>
      </c>
      <c r="AZ1019" s="10" t="str">
        <f>ADDRESS(ROW()-1,COLUMN()-13)</f>
        <v>$AM$1018</v>
      </c>
      <c r="BA1019" s="10" t="str">
        <f ca="1">ADDRESS(ROW() -INDIRECT(ADDRESS(ROW(),COLUMN()-7)),COLUMN()-14)</f>
        <v>$AM$1017</v>
      </c>
      <c r="BB1019" s="10">
        <f ca="1">SUM(INDIRECT(INDIRECT(ADDRESS(ROW(),COLUMN()-1))&amp;":"&amp;INDIRECT(ADDRESS(ROW(),COLUMN()-2))))</f>
        <v>0</v>
      </c>
    </row>
    <row r="1020" spans="1:54" x14ac:dyDescent="0.2">
      <c r="A1020" s="8" t="s">
        <v>156</v>
      </c>
      <c r="B1020" s="8" t="s">
        <v>165</v>
      </c>
      <c r="C1020" s="8">
        <v>0</v>
      </c>
      <c r="D1020" s="8">
        <v>0</v>
      </c>
      <c r="E1020" s="8"/>
      <c r="G1020" s="10"/>
      <c r="H1020" s="10"/>
      <c r="I1020" s="10"/>
      <c r="J1020" s="10"/>
      <c r="K1020" s="10"/>
      <c r="L1020" s="10"/>
      <c r="M1020" s="10"/>
      <c r="N1020" s="10"/>
      <c r="O1020" s="10"/>
      <c r="P1020" s="10"/>
      <c r="Q1020" s="10"/>
      <c r="R1020" s="24"/>
      <c r="S1020" s="10"/>
    </row>
    <row r="1021" spans="1:54" hidden="1" x14ac:dyDescent="0.2">
      <c r="A1021" s="8" t="s">
        <v>156</v>
      </c>
      <c r="B1021" s="8" t="s">
        <v>165</v>
      </c>
      <c r="C1021" s="8">
        <v>3</v>
      </c>
      <c r="D1021" s="9" t="s">
        <v>29</v>
      </c>
      <c r="E1021" s="9">
        <v>1</v>
      </c>
      <c r="F1021">
        <f>COUNTA(G1021:AJ1021)</f>
        <v>1</v>
      </c>
      <c r="G1021" s="10"/>
      <c r="H1021" s="10"/>
      <c r="I1021" s="10"/>
      <c r="J1021" s="10"/>
      <c r="K1021" s="10"/>
      <c r="L1021" s="10"/>
      <c r="M1021" s="10"/>
      <c r="N1021" s="10"/>
      <c r="O1021" s="10" t="s">
        <v>1376</v>
      </c>
      <c r="P1021" s="10"/>
      <c r="Q1021" s="10"/>
      <c r="R1021" s="24"/>
      <c r="S1021" s="10"/>
    </row>
    <row r="1022" spans="1:54" hidden="1" x14ac:dyDescent="0.2">
      <c r="A1022" s="8" t="s">
        <v>156</v>
      </c>
      <c r="B1022" s="8" t="s">
        <v>165</v>
      </c>
      <c r="C1022" s="8">
        <v>3</v>
      </c>
      <c r="D1022" s="9" t="s">
        <v>31</v>
      </c>
      <c r="E1022" s="9">
        <v>2</v>
      </c>
      <c r="F1022">
        <f>COUNTA(G1022:AJ1022)</f>
        <v>1</v>
      </c>
      <c r="G1022" s="10"/>
      <c r="H1022" s="10"/>
      <c r="I1022" s="10"/>
      <c r="J1022" s="10"/>
      <c r="K1022" s="10"/>
      <c r="L1022" s="10"/>
      <c r="M1022" s="10"/>
      <c r="N1022" s="10"/>
      <c r="O1022" s="10" t="s">
        <v>1376</v>
      </c>
      <c r="P1022" s="10"/>
      <c r="Q1022" s="10"/>
      <c r="R1022" s="24"/>
      <c r="S1022" s="10"/>
    </row>
    <row r="1023" spans="1:54" hidden="1" x14ac:dyDescent="0.2">
      <c r="A1023" s="8" t="s">
        <v>156</v>
      </c>
      <c r="B1023" s="8" t="s">
        <v>165</v>
      </c>
      <c r="C1023" s="8">
        <v>3</v>
      </c>
      <c r="D1023" s="9" t="s">
        <v>29</v>
      </c>
      <c r="E1023" s="9">
        <v>3</v>
      </c>
      <c r="F1023">
        <f>COUNTA(G1023:AJ1023)</f>
        <v>1</v>
      </c>
      <c r="G1023" s="10"/>
      <c r="H1023" s="10"/>
      <c r="I1023" s="10"/>
      <c r="J1023" s="10"/>
      <c r="K1023" s="10"/>
      <c r="L1023" s="10"/>
      <c r="M1023" s="10"/>
      <c r="N1023" s="10"/>
      <c r="O1023" s="10" t="s">
        <v>1376</v>
      </c>
      <c r="P1023" s="10"/>
      <c r="Q1023" s="10"/>
      <c r="R1023" s="24"/>
      <c r="S1023" s="10"/>
    </row>
    <row r="1024" spans="1:54" hidden="1" x14ac:dyDescent="0.2">
      <c r="A1024" s="8" t="s">
        <v>156</v>
      </c>
      <c r="B1024" s="8" t="s">
        <v>165</v>
      </c>
      <c r="C1024" s="8">
        <v>3</v>
      </c>
      <c r="D1024" s="9" t="s">
        <v>29</v>
      </c>
      <c r="E1024" s="9">
        <v>4</v>
      </c>
      <c r="F1024">
        <f>COUNTA(G1024:AJ1024)</f>
        <v>1</v>
      </c>
      <c r="G1024" s="10"/>
      <c r="H1024" s="10"/>
      <c r="I1024" s="10"/>
      <c r="J1024" s="10"/>
      <c r="K1024" s="10"/>
      <c r="L1024" s="10"/>
      <c r="M1024" s="10"/>
      <c r="N1024" s="10"/>
      <c r="O1024" s="10" t="s">
        <v>1376</v>
      </c>
      <c r="P1024" s="10"/>
      <c r="Q1024" s="10"/>
      <c r="R1024" s="24"/>
      <c r="S1024" s="10"/>
    </row>
    <row r="1025" spans="1:54" hidden="1" x14ac:dyDescent="0.2">
      <c r="A1025" s="8" t="s">
        <v>156</v>
      </c>
      <c r="B1025" s="8" t="s">
        <v>165</v>
      </c>
      <c r="C1025" s="8">
        <v>3</v>
      </c>
      <c r="D1025" s="9" t="s">
        <v>29</v>
      </c>
      <c r="E1025" s="9">
        <v>5</v>
      </c>
      <c r="F1025">
        <f>COUNTA(G1025:AJ1025)</f>
        <v>0</v>
      </c>
      <c r="G1025" s="10"/>
      <c r="H1025" s="10"/>
      <c r="I1025" s="10"/>
      <c r="J1025" s="10"/>
      <c r="K1025" s="10"/>
      <c r="L1025" s="10"/>
      <c r="M1025" s="10"/>
      <c r="N1025" s="10"/>
      <c r="O1025" s="10"/>
      <c r="P1025" s="10"/>
      <c r="Q1025" s="10"/>
      <c r="R1025" s="24"/>
      <c r="S1025" s="10"/>
      <c r="AL1025" s="10"/>
      <c r="AN1025" s="10"/>
      <c r="AO1025" s="10"/>
      <c r="AP1025" s="10"/>
      <c r="AQ1025" s="10"/>
      <c r="AR1025" s="10"/>
      <c r="AS1025" s="10"/>
      <c r="AT1025" s="10"/>
      <c r="AU1025" s="10">
        <f ca="1">SUMIF(INDIRECT(INDIRECT(ADDRESS(ROW(),COLUMN()+3))&amp;":"&amp;INDIRECT(ADDRESS(ROW(),COLUMN()+5))),"1",INDIRECT(INDIRECT(ADDRESS(ROW(),COLUMN()+3))&amp;":"&amp;INDIRECT(ADDRESS(ROW(),COLUMN()+5))))</f>
        <v>0</v>
      </c>
      <c r="AV1025" s="10">
        <f ca="1">SUMIF(INDIRECT(INDIRECT(ADDRESS(ROW(),COLUMN()+2))&amp;":"&amp;INDIRECT(ADDRESS(ROW(),COLUMN()+4))),2,INDIRECT(INDIRECT(ADDRESS(ROW(),COLUMN()+2))&amp;":"&amp;INDIRECT(ADDRESS(ROW(),COLUMN()+4))))/2</f>
        <v>0</v>
      </c>
      <c r="AW1025" s="10">
        <f ca="1">IF(INDIRECT(ADDRESS(ROW(),COLUMN()-2))=0,1, (INDIRECT(ADDRESS(ROW(),COLUMN()-2))-INDIRECT(ADDRESS(ROW()+1,COLUMN()+2)))/INDIRECT(ADDRESS(ROW(),COLUMN()-2)))</f>
        <v>1</v>
      </c>
      <c r="AX1025" s="10" t="str">
        <f ca="1">ADDRESS(ROW()+1-INDIRECT(ADDRESS(ROW()+1,COLUMN()-4)),3)</f>
        <v>$C$1021</v>
      </c>
      <c r="AY1025" s="10"/>
      <c r="AZ1025" s="10" t="str">
        <f>ADDRESS(ROW(),3)</f>
        <v>$C$1025</v>
      </c>
      <c r="BA1025" s="10">
        <f ca="1">IF( INDIRECT(ADDRESS(ROW(),COLUMN()-5))=0,1, (INDIRECT(ADDRESS(ROW(),COLUMN()-5))-INDIRECT(ADDRESS(ROW()+1,COLUMN()+1)))/INDIRECT(ADDRESS(ROW(),COLUMN()-5)))</f>
        <v>1</v>
      </c>
      <c r="BB1025" s="10"/>
    </row>
    <row r="1026" spans="1:54" x14ac:dyDescent="0.2">
      <c r="A1026" s="8"/>
      <c r="B1026" s="8"/>
      <c r="C1026" s="8"/>
      <c r="D1026" s="8"/>
      <c r="E1026" s="8"/>
      <c r="G1026" s="10"/>
      <c r="H1026" s="10"/>
      <c r="I1026" s="10"/>
      <c r="J1026" s="10"/>
      <c r="K1026" s="10"/>
      <c r="L1026" s="10"/>
      <c r="M1026" s="10"/>
      <c r="N1026" s="10"/>
      <c r="O1026" s="10"/>
      <c r="P1026" s="10"/>
      <c r="Q1026" s="10"/>
      <c r="R1026" s="10"/>
      <c r="S1026" s="10"/>
      <c r="AL1026" s="10">
        <f ca="1">1-INDIRECT(ADDRESS(ROW()-1,COLUMN()+11))</f>
        <v>0</v>
      </c>
      <c r="AM1026" s="10">
        <f ca="1">1-INDIRECT(ADDRESS(ROW()-1,COLUMN()+14))</f>
        <v>0</v>
      </c>
      <c r="AN1026" s="10">
        <f ca="1">INDIRECT(ADDRESS(ROW()-1,COLUMN()+9))</f>
        <v>1</v>
      </c>
      <c r="AO1026" s="10">
        <f ca="1">INDIRECT(ADDRESS(ROW()-1,COLUMN()+12))</f>
        <v>1</v>
      </c>
      <c r="AP1026" s="10">
        <f ca="1">(1-INDIRECT(ADDRESS(ROW(),COLUMN()-2)))*INDIRECT(ADDRESS(ROW(),COLUMN()+2))</f>
        <v>0</v>
      </c>
      <c r="AQ1026" s="10">
        <f ca="1">(1-INDIRECT(ADDRESS(ROW(),COLUMN()-2)))*INDIRECT(ADDRESS(ROW(),COLUMN()+2))</f>
        <v>0</v>
      </c>
      <c r="AR1026" s="10">
        <f ca="1">INDIRECT(ADDRESS(INDIRECT(ADDRESS(ROW(),COLUMN()+3))-INDIRECT(ADDRESS(ROW(),COLUMN()+2)),3))</f>
        <v>0</v>
      </c>
      <c r="AS1026" s="10">
        <f ca="1">INDIRECT(ADDRESS(INDIRECT(ADDRESS(ROW(),COLUMN()+2))-INDIRECT(ADDRESS(ROW(),COLUMN()+1)),4))</f>
        <v>0</v>
      </c>
      <c r="AT1026" s="10">
        <f ca="1">INDIRECT(ADDRESS(ROW()-1,5))</f>
        <v>5</v>
      </c>
      <c r="AU1026" s="10">
        <f>ROW()-1</f>
        <v>1025</v>
      </c>
      <c r="AV1026" s="10">
        <f ca="1">ROW()-INDIRECT(ADDRESS(ROW(),COLUMN()-2))</f>
        <v>1021</v>
      </c>
      <c r="AW1026" s="10" t="str">
        <f>ADDRESS(ROW()-1,COLUMN()-11)</f>
        <v>$AL$1025</v>
      </c>
      <c r="AX1026" s="10" t="str">
        <f ca="1">ADDRESS(ROW() -INDIRECT(ADDRESS(ROW(),COLUMN()-4)),COLUMN()-12)</f>
        <v>$AL$1021</v>
      </c>
      <c r="AY1026" s="10">
        <f ca="1">SUMIF(INDIRECT(INDIRECT(ADDRESS(ROW(),COLUMN()-1))&amp;":"&amp;INDIRECT(ADDRESS(ROW(),COLUMN()-2))),1,INDIRECT(INDIRECT(ADDRESS(ROW(),COLUMN()-1))&amp;":"&amp;INDIRECT(ADDRESS(ROW(),COLUMN()-2))))</f>
        <v>0</v>
      </c>
      <c r="AZ1026" s="10" t="str">
        <f>ADDRESS(ROW()-1,COLUMN()-13)</f>
        <v>$AM$1025</v>
      </c>
      <c r="BA1026" s="10" t="str">
        <f ca="1">ADDRESS(ROW() -INDIRECT(ADDRESS(ROW(),COLUMN()-7)),COLUMN()-14)</f>
        <v>$AM$1021</v>
      </c>
      <c r="BB1026" s="10">
        <f ca="1">SUM(INDIRECT(INDIRECT(ADDRESS(ROW(),COLUMN()-1))&amp;":"&amp;INDIRECT(ADDRESS(ROW(),COLUMN()-2))))</f>
        <v>0</v>
      </c>
    </row>
    <row r="1027" spans="1:54" x14ac:dyDescent="0.2">
      <c r="A1027" s="8" t="s">
        <v>156</v>
      </c>
      <c r="B1027" s="8" t="s">
        <v>166</v>
      </c>
      <c r="C1027" s="8">
        <v>0</v>
      </c>
      <c r="D1027" s="8">
        <v>0</v>
      </c>
      <c r="E1027" s="8"/>
      <c r="G1027" s="10"/>
      <c r="H1027" s="10"/>
      <c r="I1027" s="10"/>
      <c r="J1027" s="10"/>
      <c r="K1027" s="10"/>
      <c r="L1027" s="10"/>
      <c r="M1027" s="10"/>
      <c r="N1027" s="10"/>
      <c r="O1027" s="10"/>
      <c r="P1027" s="10"/>
      <c r="Q1027" s="10"/>
      <c r="R1027" s="10"/>
      <c r="S1027" s="10"/>
    </row>
    <row r="1028" spans="1:54" hidden="1" x14ac:dyDescent="0.2">
      <c r="A1028" s="8" t="s">
        <v>156</v>
      </c>
      <c r="B1028" s="8" t="s">
        <v>166</v>
      </c>
      <c r="C1028" s="8">
        <v>3</v>
      </c>
      <c r="D1028" s="9" t="s">
        <v>29</v>
      </c>
      <c r="E1028" s="9">
        <v>1</v>
      </c>
      <c r="F1028">
        <f>COUNTA(G1028:AJ1028)</f>
        <v>1</v>
      </c>
      <c r="G1028" s="10"/>
      <c r="H1028" s="10"/>
      <c r="I1028" s="10"/>
      <c r="J1028" s="10"/>
      <c r="K1028" s="10"/>
      <c r="L1028" s="10"/>
      <c r="M1028" s="10"/>
      <c r="N1028" s="10"/>
      <c r="O1028" s="10" t="s">
        <v>1376</v>
      </c>
      <c r="P1028" s="10"/>
      <c r="Q1028" s="10"/>
      <c r="R1028" s="10"/>
      <c r="S1028" s="10"/>
    </row>
    <row r="1029" spans="1:54" hidden="1" x14ac:dyDescent="0.2">
      <c r="A1029" s="8" t="s">
        <v>156</v>
      </c>
      <c r="B1029" s="8" t="s">
        <v>166</v>
      </c>
      <c r="C1029" s="8">
        <v>3</v>
      </c>
      <c r="D1029" s="9" t="s">
        <v>29</v>
      </c>
      <c r="E1029" s="9">
        <v>2</v>
      </c>
      <c r="F1029">
        <f>COUNTA(G1029:AJ1029)</f>
        <v>1</v>
      </c>
      <c r="G1029" s="10"/>
      <c r="H1029" s="10"/>
      <c r="I1029" s="10"/>
      <c r="J1029" s="10"/>
      <c r="K1029" s="10"/>
      <c r="L1029" s="10"/>
      <c r="M1029" s="10"/>
      <c r="N1029" s="10"/>
      <c r="O1029" s="10" t="s">
        <v>1376</v>
      </c>
      <c r="P1029" s="10"/>
      <c r="Q1029" s="10"/>
      <c r="R1029" s="10"/>
      <c r="S1029" s="10"/>
    </row>
    <row r="1030" spans="1:54" hidden="1" x14ac:dyDescent="0.2">
      <c r="A1030" s="8" t="s">
        <v>156</v>
      </c>
      <c r="B1030" s="8" t="s">
        <v>166</v>
      </c>
      <c r="C1030" s="8">
        <v>3</v>
      </c>
      <c r="D1030" s="9" t="s">
        <v>29</v>
      </c>
      <c r="E1030" s="9">
        <v>3</v>
      </c>
      <c r="F1030">
        <f>COUNTA(G1030:AJ1030)</f>
        <v>1</v>
      </c>
      <c r="G1030" s="10"/>
      <c r="H1030" s="10"/>
      <c r="I1030" s="10"/>
      <c r="J1030" s="10"/>
      <c r="K1030" s="10"/>
      <c r="L1030" s="10"/>
      <c r="M1030" s="10"/>
      <c r="N1030" s="10"/>
      <c r="O1030" s="10" t="s">
        <v>1376</v>
      </c>
      <c r="P1030" s="10"/>
      <c r="Q1030" s="10"/>
      <c r="R1030" s="10"/>
      <c r="S1030" s="10"/>
    </row>
    <row r="1031" spans="1:54" hidden="1" x14ac:dyDescent="0.2">
      <c r="A1031" s="8" t="s">
        <v>156</v>
      </c>
      <c r="B1031" s="8" t="s">
        <v>166</v>
      </c>
      <c r="C1031" s="8">
        <v>3</v>
      </c>
      <c r="D1031" s="9" t="s">
        <v>29</v>
      </c>
      <c r="E1031" s="9">
        <v>4</v>
      </c>
      <c r="F1031">
        <f>COUNTA(G1031:AJ1031)</f>
        <v>1</v>
      </c>
      <c r="G1031" s="10"/>
      <c r="H1031" s="10"/>
      <c r="I1031" s="10"/>
      <c r="J1031" s="10"/>
      <c r="K1031" s="10"/>
      <c r="L1031" s="10"/>
      <c r="M1031" s="10"/>
      <c r="N1031" s="10"/>
      <c r="O1031" s="10" t="s">
        <v>1376</v>
      </c>
      <c r="P1031" s="10"/>
      <c r="Q1031" s="10"/>
      <c r="R1031" s="10"/>
      <c r="S1031" s="10"/>
    </row>
    <row r="1032" spans="1:54" hidden="1" x14ac:dyDescent="0.2">
      <c r="A1032" s="8" t="s">
        <v>156</v>
      </c>
      <c r="B1032" s="8" t="s">
        <v>166</v>
      </c>
      <c r="C1032" s="8">
        <v>3</v>
      </c>
      <c r="D1032" s="9" t="s">
        <v>29</v>
      </c>
      <c r="E1032" s="9">
        <v>5</v>
      </c>
      <c r="F1032">
        <f ca="1">COUNTA(G1032:AJ1032)</f>
        <v>8</v>
      </c>
      <c r="G1032" s="10"/>
      <c r="H1032" s="10"/>
      <c r="I1032" s="10"/>
      <c r="J1032" s="10"/>
      <c r="K1032" s="10"/>
      <c r="L1032" s="10"/>
      <c r="M1032" s="10"/>
      <c r="N1032" s="10"/>
      <c r="O1032" s="10" t="s">
        <v>1376</v>
      </c>
      <c r="P1032" s="10"/>
      <c r="Q1032" s="10"/>
      <c r="R1032" s="10"/>
      <c r="S1032" s="10"/>
      <c r="T1032" s="10"/>
      <c r="U1032" s="30">
        <f t="shared" ref="U1032" si="145">IF(COUNTA(#REF!)=0,1,0)</f>
        <v>0</v>
      </c>
      <c r="V1032" s="10"/>
      <c r="W1032" s="10"/>
      <c r="X1032" s="10"/>
      <c r="Y1032" s="10"/>
      <c r="Z1032" s="10"/>
      <c r="AA1032" s="10"/>
      <c r="AB1032" s="10"/>
      <c r="AC1032" s="10">
        <f ca="1">SUMIF(INDIRECT(INDIRECT(ADDRESS(ROW(),COLUMN()+3))&amp;":"&amp;INDIRECT(ADDRESS(ROW(),COLUMN()+5))),"1",INDIRECT(INDIRECT(ADDRESS(ROW(),COLUMN()+3))&amp;":"&amp;INDIRECT(ADDRESS(ROW(),COLUMN()+5))))</f>
        <v>0</v>
      </c>
      <c r="AD1032" s="10">
        <f ca="1">SUMIF(INDIRECT(INDIRECT(ADDRESS(ROW(),COLUMN()+2))&amp;":"&amp;INDIRECT(ADDRESS(ROW(),COLUMN()+4))),2,INDIRECT(INDIRECT(ADDRESS(ROW(),COLUMN()+2))&amp;":"&amp;INDIRECT(ADDRESS(ROW(),COLUMN()+4))))/2</f>
        <v>0</v>
      </c>
      <c r="AE1032" s="10">
        <f ca="1">IF(INDIRECT(ADDRESS(ROW(),COLUMN()-2))=0,1, (INDIRECT(ADDRESS(ROW(),COLUMN()-2))-INDIRECT(ADDRESS(ROW()+1,COLUMN()+2)))/INDIRECT(ADDRESS(ROW(),COLUMN()-2)))</f>
        <v>1</v>
      </c>
      <c r="AF1032" s="10" t="str">
        <f ca="1">ADDRESS(ROW()+1-INDIRECT(ADDRESS(ROW()+1,COLUMN()-4)),3)</f>
        <v>$C$1028</v>
      </c>
      <c r="AG1032" s="10"/>
      <c r="AH1032" s="10" t="str">
        <f>ADDRESS(ROW(),3)</f>
        <v>$C$1032</v>
      </c>
      <c r="AI1032" s="10">
        <f ca="1">IF( INDIRECT(ADDRESS(ROW(),COLUMN()-5))=0,1, (INDIRECT(ADDRESS(ROW(),COLUMN()-5))-INDIRECT(ADDRESS(ROW()+1,COLUMN()+1)))/INDIRECT(ADDRESS(ROW(),COLUMN()-5)))</f>
        <v>1</v>
      </c>
      <c r="AJ1032" s="10"/>
      <c r="AL1032" s="10"/>
      <c r="AN1032" s="10"/>
      <c r="AO1032" s="10"/>
      <c r="AP1032" s="10"/>
      <c r="AQ1032" s="10"/>
      <c r="AR1032" s="10"/>
      <c r="AS1032" s="10"/>
      <c r="AT1032" s="10"/>
      <c r="AU1032" s="10">
        <f ca="1">SUMIF(INDIRECT(INDIRECT(ADDRESS(ROW(),COLUMN()+3))&amp;":"&amp;INDIRECT(ADDRESS(ROW(),COLUMN()+5))),"1",INDIRECT(INDIRECT(ADDRESS(ROW(),COLUMN()+3))&amp;":"&amp;INDIRECT(ADDRESS(ROW(),COLUMN()+5))))</f>
        <v>0</v>
      </c>
      <c r="AV1032" s="10">
        <f ca="1">SUMIF(INDIRECT(INDIRECT(ADDRESS(ROW(),COLUMN()+2))&amp;":"&amp;INDIRECT(ADDRESS(ROW(),COLUMN()+4))),2,INDIRECT(INDIRECT(ADDRESS(ROW(),COLUMN()+2))&amp;":"&amp;INDIRECT(ADDRESS(ROW(),COLUMN()+4))))/2</f>
        <v>0</v>
      </c>
      <c r="AW1032" s="10">
        <f ca="1">IF(INDIRECT(ADDRESS(ROW(),COLUMN()-2))=0,1, (INDIRECT(ADDRESS(ROW(),COLUMN()-2))-INDIRECT(ADDRESS(ROW()+1,COLUMN()+2)))/INDIRECT(ADDRESS(ROW(),COLUMN()-2)))</f>
        <v>1</v>
      </c>
      <c r="AX1032" s="10" t="str">
        <f ca="1">ADDRESS(ROW()+1-INDIRECT(ADDRESS(ROW()+1,COLUMN()-4)),3)</f>
        <v>$C$1028</v>
      </c>
      <c r="AY1032" s="10"/>
      <c r="AZ1032" s="10" t="str">
        <f>ADDRESS(ROW(),3)</f>
        <v>$C$1032</v>
      </c>
      <c r="BA1032" s="10">
        <f ca="1">IF( INDIRECT(ADDRESS(ROW(),COLUMN()-5))=0,1, (INDIRECT(ADDRESS(ROW(),COLUMN()-5))-INDIRECT(ADDRESS(ROW()+1,COLUMN()+1)))/INDIRECT(ADDRESS(ROW(),COLUMN()-5)))</f>
        <v>1</v>
      </c>
      <c r="BB1032" s="10"/>
    </row>
    <row r="1033" spans="1:54" x14ac:dyDescent="0.2">
      <c r="A1033" s="8"/>
      <c r="B1033" s="8"/>
      <c r="C1033" s="8"/>
      <c r="D1033" s="8"/>
      <c r="E1033" s="8"/>
      <c r="G1033" s="10"/>
      <c r="H1033" s="10"/>
      <c r="I1033" s="10"/>
      <c r="J1033" s="10"/>
      <c r="K1033" s="10"/>
      <c r="L1033" s="10"/>
      <c r="M1033" s="10"/>
      <c r="N1033" s="10"/>
      <c r="O1033" s="10"/>
      <c r="P1033" s="10"/>
      <c r="Q1033" s="10"/>
      <c r="R1033" s="10"/>
      <c r="S1033" s="10"/>
      <c r="T1033" s="10"/>
      <c r="U1033" s="10">
        <f ca="1">1-INDIRECT(ADDRESS(ROW()-1,COLUMN()+14))</f>
        <v>0</v>
      </c>
      <c r="V1033" s="10">
        <f ca="1">INDIRECT(ADDRESS(ROW()-1,COLUMN()+9))</f>
        <v>1</v>
      </c>
      <c r="W1033" s="10">
        <f ca="1">INDIRECT(ADDRESS(ROW()-1,COLUMN()+12))</f>
        <v>1</v>
      </c>
      <c r="X1033" s="10">
        <f ca="1">(1-INDIRECT(ADDRESS(ROW(),COLUMN()-2)))*INDIRECT(ADDRESS(ROW(),COLUMN()+2))</f>
        <v>0</v>
      </c>
      <c r="Y1033" s="10">
        <f ca="1">(1-INDIRECT(ADDRESS(ROW(),COLUMN()-2)))*INDIRECT(ADDRESS(ROW(),COLUMN()+2))</f>
        <v>0</v>
      </c>
      <c r="Z1033" s="10">
        <f ca="1">INDIRECT(ADDRESS(INDIRECT(ADDRESS(ROW(),COLUMN()+3))-INDIRECT(ADDRESS(ROW(),COLUMN()+2)),3))</f>
        <v>0</v>
      </c>
      <c r="AA1033" s="10">
        <f ca="1">INDIRECT(ADDRESS(INDIRECT(ADDRESS(ROW(),COLUMN()+2))-INDIRECT(ADDRESS(ROW(),COLUMN()+1)),4))</f>
        <v>0</v>
      </c>
      <c r="AB1033" s="10">
        <f ca="1">INDIRECT(ADDRESS(ROW()-1,5))</f>
        <v>5</v>
      </c>
      <c r="AC1033" s="10">
        <f>ROW()-1</f>
        <v>1032</v>
      </c>
      <c r="AD1033" s="10">
        <f ca="1">ROW()-INDIRECT(ADDRESS(ROW(),COLUMN()-2))</f>
        <v>1028</v>
      </c>
      <c r="AE1033" s="10" t="str">
        <f>ADDRESS(ROW()-1,COLUMN()-11)</f>
        <v>$T$1032</v>
      </c>
      <c r="AF1033" s="10" t="str">
        <f ca="1">ADDRESS(ROW() -INDIRECT(ADDRESS(ROW(),COLUMN()-4)),COLUMN()-12)</f>
        <v>$T$1028</v>
      </c>
      <c r="AG1033" s="10">
        <f ca="1">SUMIF(INDIRECT(INDIRECT(ADDRESS(ROW(),COLUMN()-1))&amp;":"&amp;INDIRECT(ADDRESS(ROW(),COLUMN()-2))),1,INDIRECT(INDIRECT(ADDRESS(ROW(),COLUMN()-1))&amp;":"&amp;INDIRECT(ADDRESS(ROW(),COLUMN()-2))))</f>
        <v>0</v>
      </c>
      <c r="AH1033" s="10" t="str">
        <f>ADDRESS(ROW()-1,COLUMN()-13)</f>
        <v>$U$1032</v>
      </c>
      <c r="AI1033" s="10" t="str">
        <f ca="1">ADDRESS(ROW() -INDIRECT(ADDRESS(ROW(),COLUMN()-7)),COLUMN()-14)</f>
        <v>$U$1028</v>
      </c>
      <c r="AJ1033" s="10">
        <f ca="1">SUM(INDIRECT(INDIRECT(ADDRESS(ROW(),COLUMN()-1))&amp;":"&amp;INDIRECT(ADDRESS(ROW(),COLUMN()-2))))</f>
        <v>0</v>
      </c>
      <c r="AL1033" s="10">
        <f ca="1">1-INDIRECT(ADDRESS(ROW()-1,COLUMN()+11))</f>
        <v>0</v>
      </c>
      <c r="AM1033" s="10">
        <f ca="1">1-INDIRECT(ADDRESS(ROW()-1,COLUMN()+14))</f>
        <v>0</v>
      </c>
      <c r="AN1033" s="10">
        <f ca="1">INDIRECT(ADDRESS(ROW()-1,COLUMN()+9))</f>
        <v>1</v>
      </c>
      <c r="AO1033" s="10">
        <f ca="1">INDIRECT(ADDRESS(ROW()-1,COLUMN()+12))</f>
        <v>1</v>
      </c>
      <c r="AP1033" s="10">
        <f ca="1">(1-INDIRECT(ADDRESS(ROW(),COLUMN()-2)))*INDIRECT(ADDRESS(ROW(),COLUMN()+2))</f>
        <v>0</v>
      </c>
      <c r="AQ1033" s="10">
        <f ca="1">(1-INDIRECT(ADDRESS(ROW(),COLUMN()-2)))*INDIRECT(ADDRESS(ROW(),COLUMN()+2))</f>
        <v>0</v>
      </c>
      <c r="AR1033" s="10">
        <f ca="1">INDIRECT(ADDRESS(INDIRECT(ADDRESS(ROW(),COLUMN()+3))-INDIRECT(ADDRESS(ROW(),COLUMN()+2)),3))</f>
        <v>0</v>
      </c>
      <c r="AS1033" s="10">
        <f ca="1">INDIRECT(ADDRESS(INDIRECT(ADDRESS(ROW(),COLUMN()+2))-INDIRECT(ADDRESS(ROW(),COLUMN()+1)),4))</f>
        <v>0</v>
      </c>
      <c r="AT1033" s="10">
        <f ca="1">INDIRECT(ADDRESS(ROW()-1,5))</f>
        <v>5</v>
      </c>
      <c r="AU1033" s="10">
        <f>ROW()-1</f>
        <v>1032</v>
      </c>
      <c r="AV1033" s="10">
        <f ca="1">ROW()-INDIRECT(ADDRESS(ROW(),COLUMN()-2))</f>
        <v>1028</v>
      </c>
      <c r="AW1033" s="10" t="str">
        <f>ADDRESS(ROW()-1,COLUMN()-11)</f>
        <v>$AL$1032</v>
      </c>
      <c r="AX1033" s="10" t="str">
        <f ca="1">ADDRESS(ROW() -INDIRECT(ADDRESS(ROW(),COLUMN()-4)),COLUMN()-12)</f>
        <v>$AL$1028</v>
      </c>
      <c r="AY1033" s="10">
        <f ca="1">SUMIF(INDIRECT(INDIRECT(ADDRESS(ROW(),COLUMN()-1))&amp;":"&amp;INDIRECT(ADDRESS(ROW(),COLUMN()-2))),1,INDIRECT(INDIRECT(ADDRESS(ROW(),COLUMN()-1))&amp;":"&amp;INDIRECT(ADDRESS(ROW(),COLUMN()-2))))</f>
        <v>0</v>
      </c>
      <c r="AZ1033" s="10" t="str">
        <f>ADDRESS(ROW()-1,COLUMN()-13)</f>
        <v>$AM$1032</v>
      </c>
      <c r="BA1033" s="10" t="str">
        <f ca="1">ADDRESS(ROW() -INDIRECT(ADDRESS(ROW(),COLUMN()-7)),COLUMN()-14)</f>
        <v>$AM$1028</v>
      </c>
      <c r="BB1033" s="10">
        <f ca="1">SUM(INDIRECT(INDIRECT(ADDRESS(ROW(),COLUMN()-1))&amp;":"&amp;INDIRECT(ADDRESS(ROW(),COLUMN()-2))))</f>
        <v>0</v>
      </c>
    </row>
    <row r="1034" spans="1:54" x14ac:dyDescent="0.2">
      <c r="A1034" s="8" t="s">
        <v>156</v>
      </c>
      <c r="B1034" s="8" t="s">
        <v>167</v>
      </c>
      <c r="C1034" s="8">
        <v>0</v>
      </c>
      <c r="D1034" s="8">
        <v>0</v>
      </c>
      <c r="E1034" s="8"/>
      <c r="G1034" s="10"/>
      <c r="H1034" s="10"/>
      <c r="I1034" s="10"/>
      <c r="J1034" s="10"/>
      <c r="K1034" s="10"/>
      <c r="L1034" s="10"/>
      <c r="M1034" s="10"/>
      <c r="N1034" s="10"/>
      <c r="O1034" s="10"/>
      <c r="P1034" s="10"/>
      <c r="Q1034" s="10"/>
      <c r="R1034" s="10"/>
      <c r="S1034" s="10"/>
    </row>
    <row r="1035" spans="1:54" hidden="1" x14ac:dyDescent="0.2">
      <c r="A1035" s="8" t="s">
        <v>156</v>
      </c>
      <c r="B1035" s="8" t="s">
        <v>167</v>
      </c>
      <c r="C1035" s="8">
        <v>3</v>
      </c>
      <c r="D1035" s="9" t="s">
        <v>31</v>
      </c>
      <c r="E1035" s="9">
        <v>1</v>
      </c>
      <c r="F1035">
        <f t="shared" ref="F1035:F1040" si="146">COUNTA(G1035:AJ1035)</f>
        <v>1</v>
      </c>
      <c r="G1035" s="10"/>
      <c r="H1035" s="10"/>
      <c r="I1035" s="10"/>
      <c r="J1035" s="10"/>
      <c r="K1035" s="10"/>
      <c r="L1035" s="10"/>
      <c r="M1035" s="10"/>
      <c r="N1035" s="10"/>
      <c r="O1035" s="10" t="s">
        <v>1376</v>
      </c>
      <c r="P1035" s="10"/>
      <c r="Q1035" s="10"/>
      <c r="R1035" s="10"/>
      <c r="S1035" s="10"/>
    </row>
    <row r="1036" spans="1:54" hidden="1" x14ac:dyDescent="0.2">
      <c r="A1036" s="8" t="s">
        <v>156</v>
      </c>
      <c r="B1036" s="8" t="s">
        <v>167</v>
      </c>
      <c r="C1036" s="8">
        <v>3</v>
      </c>
      <c r="D1036" s="9" t="s">
        <v>29</v>
      </c>
      <c r="E1036" s="9">
        <v>2</v>
      </c>
      <c r="F1036">
        <f t="shared" si="146"/>
        <v>0</v>
      </c>
      <c r="G1036" s="10"/>
      <c r="H1036" s="10"/>
      <c r="I1036" s="10"/>
      <c r="J1036" s="10"/>
      <c r="K1036" s="10"/>
      <c r="L1036" s="10"/>
      <c r="M1036" s="10"/>
      <c r="N1036" s="10"/>
      <c r="O1036" s="10"/>
      <c r="P1036" s="10"/>
      <c r="Q1036" s="10"/>
      <c r="R1036" s="10"/>
      <c r="S1036" s="10"/>
    </row>
    <row r="1037" spans="1:54" hidden="1" x14ac:dyDescent="0.2">
      <c r="A1037" s="8" t="s">
        <v>156</v>
      </c>
      <c r="B1037" s="8" t="s">
        <v>167</v>
      </c>
      <c r="C1037" s="8">
        <v>3</v>
      </c>
      <c r="D1037" s="9" t="s">
        <v>31</v>
      </c>
      <c r="E1037" s="9">
        <v>3</v>
      </c>
      <c r="F1037">
        <f t="shared" si="146"/>
        <v>0</v>
      </c>
      <c r="G1037" s="10"/>
      <c r="H1037" s="10"/>
      <c r="I1037" s="10"/>
      <c r="J1037" s="10"/>
      <c r="K1037" s="10"/>
      <c r="L1037" s="10"/>
      <c r="M1037" s="10"/>
      <c r="N1037" s="10"/>
      <c r="O1037" s="10"/>
      <c r="P1037" s="10"/>
      <c r="Q1037" s="10"/>
      <c r="R1037" s="10"/>
      <c r="S1037" s="10"/>
    </row>
    <row r="1038" spans="1:54" hidden="1" x14ac:dyDescent="0.2">
      <c r="A1038" s="8" t="s">
        <v>156</v>
      </c>
      <c r="B1038" s="8" t="s">
        <v>167</v>
      </c>
      <c r="C1038" s="8">
        <v>3</v>
      </c>
      <c r="D1038" s="9" t="s">
        <v>29</v>
      </c>
      <c r="E1038" s="9">
        <v>4</v>
      </c>
      <c r="F1038">
        <f t="shared" si="146"/>
        <v>0</v>
      </c>
      <c r="G1038" s="10"/>
      <c r="H1038" s="10"/>
      <c r="I1038" s="10"/>
      <c r="J1038" s="10"/>
      <c r="K1038" s="10"/>
      <c r="L1038" s="10"/>
      <c r="M1038" s="10"/>
      <c r="N1038" s="10"/>
      <c r="O1038" s="10"/>
      <c r="P1038" s="10"/>
      <c r="Q1038" s="10"/>
      <c r="R1038" s="10"/>
      <c r="S1038" s="10"/>
    </row>
    <row r="1039" spans="1:54" hidden="1" x14ac:dyDescent="0.2">
      <c r="A1039" s="8" t="s">
        <v>156</v>
      </c>
      <c r="B1039" s="8" t="s">
        <v>167</v>
      </c>
      <c r="C1039" s="8">
        <v>3</v>
      </c>
      <c r="D1039" s="9" t="s">
        <v>29</v>
      </c>
      <c r="E1039" s="9">
        <v>5</v>
      </c>
      <c r="F1039">
        <f t="shared" si="146"/>
        <v>0</v>
      </c>
      <c r="G1039" s="10"/>
      <c r="H1039" s="10"/>
      <c r="I1039" s="10"/>
      <c r="J1039" s="10"/>
      <c r="K1039" s="10"/>
      <c r="L1039" s="10"/>
      <c r="M1039" s="10"/>
      <c r="N1039" s="10"/>
      <c r="O1039" s="10"/>
      <c r="P1039" s="10"/>
      <c r="Q1039" s="10"/>
      <c r="R1039" s="10"/>
      <c r="S1039" s="10"/>
    </row>
    <row r="1040" spans="1:54" hidden="1" x14ac:dyDescent="0.2">
      <c r="A1040" s="8" t="s">
        <v>156</v>
      </c>
      <c r="B1040" s="8" t="s">
        <v>167</v>
      </c>
      <c r="C1040" s="8">
        <v>3</v>
      </c>
      <c r="D1040" s="9" t="s">
        <v>31</v>
      </c>
      <c r="E1040" s="9">
        <v>6</v>
      </c>
      <c r="F1040">
        <f t="shared" si="146"/>
        <v>0</v>
      </c>
      <c r="G1040" s="10"/>
      <c r="H1040" s="10"/>
      <c r="I1040" s="10"/>
      <c r="J1040" s="10"/>
      <c r="K1040" s="10"/>
      <c r="L1040" s="10"/>
      <c r="M1040" s="10"/>
      <c r="N1040" s="10"/>
      <c r="O1040" s="10"/>
      <c r="P1040" s="10"/>
      <c r="Q1040" s="10"/>
      <c r="R1040" s="10"/>
      <c r="S1040" s="10"/>
      <c r="AL1040" s="10"/>
      <c r="AN1040" s="10"/>
      <c r="AO1040" s="10"/>
      <c r="AP1040" s="10"/>
      <c r="AQ1040" s="10"/>
      <c r="AR1040" s="10"/>
      <c r="AS1040" s="10"/>
      <c r="AT1040" s="10"/>
      <c r="AU1040" s="10">
        <f ca="1">SUMIF(INDIRECT(INDIRECT(ADDRESS(ROW(),COLUMN()+3))&amp;":"&amp;INDIRECT(ADDRESS(ROW(),COLUMN()+5))),"1",INDIRECT(INDIRECT(ADDRESS(ROW(),COLUMN()+3))&amp;":"&amp;INDIRECT(ADDRESS(ROW(),COLUMN()+5))))</f>
        <v>0</v>
      </c>
      <c r="AV1040" s="10">
        <f ca="1">SUMIF(INDIRECT(INDIRECT(ADDRESS(ROW(),COLUMN()+2))&amp;":"&amp;INDIRECT(ADDRESS(ROW(),COLUMN()+4))),2,INDIRECT(INDIRECT(ADDRESS(ROW(),COLUMN()+2))&amp;":"&amp;INDIRECT(ADDRESS(ROW(),COLUMN()+4))))/2</f>
        <v>0</v>
      </c>
      <c r="AW1040" s="10">
        <f ca="1">IF(INDIRECT(ADDRESS(ROW(),COLUMN()-2))=0,1, (INDIRECT(ADDRESS(ROW(),COLUMN()-2))-INDIRECT(ADDRESS(ROW()+1,COLUMN()+2)))/INDIRECT(ADDRESS(ROW(),COLUMN()-2)))</f>
        <v>1</v>
      </c>
      <c r="AX1040" s="10" t="str">
        <f ca="1">ADDRESS(ROW()+1-INDIRECT(ADDRESS(ROW()+1,COLUMN()-4)),3)</f>
        <v>$C$1035</v>
      </c>
      <c r="AY1040" s="10"/>
      <c r="AZ1040" s="10" t="str">
        <f>ADDRESS(ROW(),3)</f>
        <v>$C$1040</v>
      </c>
      <c r="BA1040" s="10">
        <f ca="1">IF( INDIRECT(ADDRESS(ROW(),COLUMN()-5))=0,1, (INDIRECT(ADDRESS(ROW(),COLUMN()-5))-INDIRECT(ADDRESS(ROW()+1,COLUMN()+1)))/INDIRECT(ADDRESS(ROW(),COLUMN()-5)))</f>
        <v>1</v>
      </c>
      <c r="BB1040" s="10"/>
    </row>
    <row r="1041" spans="1:54" x14ac:dyDescent="0.2">
      <c r="A1041" s="8"/>
      <c r="B1041" s="8"/>
      <c r="C1041" s="8"/>
      <c r="D1041" s="8"/>
      <c r="E1041" s="8"/>
      <c r="G1041" s="10"/>
      <c r="H1041" s="10"/>
      <c r="I1041" s="10"/>
      <c r="J1041" s="10"/>
      <c r="K1041" s="10"/>
      <c r="L1041" s="10"/>
      <c r="M1041" s="10"/>
      <c r="N1041" s="10"/>
      <c r="O1041" s="10"/>
      <c r="P1041" s="10"/>
      <c r="Q1041" s="10"/>
      <c r="R1041" s="10"/>
      <c r="S1041" s="10"/>
      <c r="AL1041" s="10">
        <f ca="1">1-INDIRECT(ADDRESS(ROW()-1,COLUMN()+11))</f>
        <v>0</v>
      </c>
      <c r="AM1041" s="10">
        <f ca="1">1-INDIRECT(ADDRESS(ROW()-1,COLUMN()+14))</f>
        <v>0</v>
      </c>
      <c r="AN1041" s="10">
        <f ca="1">INDIRECT(ADDRESS(ROW()-1,COLUMN()+9))</f>
        <v>1</v>
      </c>
      <c r="AO1041" s="10">
        <f ca="1">INDIRECT(ADDRESS(ROW()-1,COLUMN()+12))</f>
        <v>1</v>
      </c>
      <c r="AP1041" s="10">
        <f ca="1">(1-INDIRECT(ADDRESS(ROW(),COLUMN()-2)))*INDIRECT(ADDRESS(ROW(),COLUMN()+2))</f>
        <v>0</v>
      </c>
      <c r="AQ1041" s="10">
        <f ca="1">(1-INDIRECT(ADDRESS(ROW(),COLUMN()-2)))*INDIRECT(ADDRESS(ROW(),COLUMN()+2))</f>
        <v>0</v>
      </c>
      <c r="AR1041" s="10">
        <f ca="1">INDIRECT(ADDRESS(INDIRECT(ADDRESS(ROW(),COLUMN()+3))-INDIRECT(ADDRESS(ROW(),COLUMN()+2)),3))</f>
        <v>0</v>
      </c>
      <c r="AS1041" s="10">
        <f ca="1">INDIRECT(ADDRESS(INDIRECT(ADDRESS(ROW(),COLUMN()+2))-INDIRECT(ADDRESS(ROW(),COLUMN()+1)),4))</f>
        <v>0</v>
      </c>
      <c r="AT1041" s="10">
        <f ca="1">INDIRECT(ADDRESS(ROW()-1,5))</f>
        <v>6</v>
      </c>
      <c r="AU1041" s="10">
        <f>ROW()-1</f>
        <v>1040</v>
      </c>
      <c r="AV1041" s="10">
        <f ca="1">ROW()-INDIRECT(ADDRESS(ROW(),COLUMN()-2))</f>
        <v>1035</v>
      </c>
      <c r="AW1041" s="10" t="str">
        <f>ADDRESS(ROW()-1,COLUMN()-11)</f>
        <v>$AL$1040</v>
      </c>
      <c r="AX1041" s="10" t="str">
        <f ca="1">ADDRESS(ROW() -INDIRECT(ADDRESS(ROW(),COLUMN()-4)),COLUMN()-12)</f>
        <v>$AL$1035</v>
      </c>
      <c r="AY1041" s="10">
        <f ca="1">SUMIF(INDIRECT(INDIRECT(ADDRESS(ROW(),COLUMN()-1))&amp;":"&amp;INDIRECT(ADDRESS(ROW(),COLUMN()-2))),1,INDIRECT(INDIRECT(ADDRESS(ROW(),COLUMN()-1))&amp;":"&amp;INDIRECT(ADDRESS(ROW(),COLUMN()-2))))</f>
        <v>0</v>
      </c>
      <c r="AZ1041" s="10" t="str">
        <f>ADDRESS(ROW()-1,COLUMN()-13)</f>
        <v>$AM$1040</v>
      </c>
      <c r="BA1041" s="10" t="str">
        <f ca="1">ADDRESS(ROW() -INDIRECT(ADDRESS(ROW(),COLUMN()-7)),COLUMN()-14)</f>
        <v>$AM$1035</v>
      </c>
      <c r="BB1041" s="10">
        <f ca="1">SUM(INDIRECT(INDIRECT(ADDRESS(ROW(),COLUMN()-1))&amp;":"&amp;INDIRECT(ADDRESS(ROW(),COLUMN()-2))))</f>
        <v>0</v>
      </c>
    </row>
    <row r="1042" spans="1:54" x14ac:dyDescent="0.2">
      <c r="A1042" s="8" t="s">
        <v>156</v>
      </c>
      <c r="B1042" s="8" t="s">
        <v>168</v>
      </c>
      <c r="C1042" s="8">
        <v>0</v>
      </c>
      <c r="D1042" s="8">
        <v>0</v>
      </c>
      <c r="E1042" s="8"/>
      <c r="G1042" s="10"/>
      <c r="H1042" s="10"/>
      <c r="I1042" s="10"/>
      <c r="J1042" s="10"/>
      <c r="K1042" s="10"/>
      <c r="L1042" s="10"/>
      <c r="M1042" s="10"/>
      <c r="N1042" s="10"/>
      <c r="O1042" s="10"/>
      <c r="P1042" s="10"/>
      <c r="Q1042" s="10"/>
      <c r="R1042" s="10"/>
      <c r="S1042" s="10"/>
    </row>
    <row r="1043" spans="1:54" hidden="1" x14ac:dyDescent="0.2">
      <c r="A1043" s="8" t="s">
        <v>156</v>
      </c>
      <c r="B1043" s="8" t="s">
        <v>168</v>
      </c>
      <c r="C1043" s="8">
        <v>3</v>
      </c>
      <c r="D1043" s="9" t="s">
        <v>31</v>
      </c>
      <c r="E1043" s="9">
        <v>1</v>
      </c>
      <c r="F1043">
        <f>COUNTA(G1043:AJ1043)</f>
        <v>1</v>
      </c>
      <c r="G1043" s="10"/>
      <c r="H1043" s="10"/>
      <c r="I1043" s="10"/>
      <c r="J1043" s="10"/>
      <c r="K1043" s="10"/>
      <c r="L1043" s="10"/>
      <c r="M1043" s="10"/>
      <c r="N1043" s="10"/>
      <c r="O1043" s="10" t="s">
        <v>1376</v>
      </c>
      <c r="P1043" s="10"/>
      <c r="Q1043" s="10"/>
      <c r="R1043" s="10"/>
      <c r="S1043" s="10"/>
    </row>
    <row r="1044" spans="1:54" hidden="1" x14ac:dyDescent="0.2">
      <c r="A1044" s="8" t="s">
        <v>156</v>
      </c>
      <c r="B1044" s="8" t="s">
        <v>168</v>
      </c>
      <c r="C1044" s="8">
        <v>3</v>
      </c>
      <c r="D1044" s="9" t="s">
        <v>29</v>
      </c>
      <c r="E1044" s="9">
        <v>2</v>
      </c>
      <c r="F1044">
        <f>COUNTA(G1044:AJ1044)</f>
        <v>1</v>
      </c>
      <c r="G1044" s="10"/>
      <c r="H1044" s="10"/>
      <c r="I1044" s="10"/>
      <c r="J1044" s="10"/>
      <c r="K1044" s="10"/>
      <c r="L1044" s="10"/>
      <c r="M1044" s="10"/>
      <c r="N1044" s="10"/>
      <c r="O1044" s="10" t="s">
        <v>1376</v>
      </c>
      <c r="P1044" s="10"/>
      <c r="Q1044" s="10"/>
      <c r="R1044" s="10"/>
      <c r="S1044" s="10"/>
    </row>
    <row r="1045" spans="1:54" hidden="1" x14ac:dyDescent="0.2">
      <c r="A1045" s="8" t="s">
        <v>156</v>
      </c>
      <c r="B1045" s="8" t="s">
        <v>168</v>
      </c>
      <c r="C1045" s="8">
        <v>3</v>
      </c>
      <c r="D1045" s="9" t="s">
        <v>29</v>
      </c>
      <c r="E1045" s="9">
        <v>3</v>
      </c>
      <c r="F1045">
        <f>COUNTA(G1045:AJ1045)</f>
        <v>0</v>
      </c>
      <c r="G1045" s="10"/>
      <c r="H1045" s="10"/>
      <c r="I1045" s="10"/>
      <c r="J1045" s="10"/>
      <c r="K1045" s="10"/>
      <c r="L1045" s="10"/>
      <c r="M1045" s="10"/>
      <c r="N1045" s="10"/>
      <c r="O1045" s="10"/>
      <c r="P1045" s="10"/>
      <c r="Q1045" s="10"/>
      <c r="R1045" s="10"/>
      <c r="S1045" s="10"/>
      <c r="AL1045" s="10"/>
      <c r="AN1045" s="10"/>
      <c r="AO1045" s="10"/>
      <c r="AP1045" s="10"/>
      <c r="AQ1045" s="10"/>
      <c r="AR1045" s="10"/>
      <c r="AS1045" s="10"/>
      <c r="AT1045" s="10"/>
      <c r="AU1045" s="10">
        <f ca="1">SUMIF(INDIRECT(INDIRECT(ADDRESS(ROW(),COLUMN()+3))&amp;":"&amp;INDIRECT(ADDRESS(ROW(),COLUMN()+5))),"1",INDIRECT(INDIRECT(ADDRESS(ROW(),COLUMN()+3))&amp;":"&amp;INDIRECT(ADDRESS(ROW(),COLUMN()+5))))</f>
        <v>0</v>
      </c>
      <c r="AV1045" s="10">
        <f ca="1">SUMIF(INDIRECT(INDIRECT(ADDRESS(ROW(),COLUMN()+2))&amp;":"&amp;INDIRECT(ADDRESS(ROW(),COLUMN()+4))),2,INDIRECT(INDIRECT(ADDRESS(ROW(),COLUMN()+2))&amp;":"&amp;INDIRECT(ADDRESS(ROW(),COLUMN()+4))))/2</f>
        <v>0</v>
      </c>
      <c r="AW1045" s="10">
        <f ca="1">IF(INDIRECT(ADDRESS(ROW(),COLUMN()-2))=0,1, (INDIRECT(ADDRESS(ROW(),COLUMN()-2))-INDIRECT(ADDRESS(ROW()+1,COLUMN()+2)))/INDIRECT(ADDRESS(ROW(),COLUMN()-2)))</f>
        <v>1</v>
      </c>
      <c r="AX1045" s="10" t="str">
        <f ca="1">ADDRESS(ROW()+1-INDIRECT(ADDRESS(ROW()+1,COLUMN()-4)),3)</f>
        <v>$C$1043</v>
      </c>
      <c r="AY1045" s="10"/>
      <c r="AZ1045" s="10" t="str">
        <f>ADDRESS(ROW(),3)</f>
        <v>$C$1045</v>
      </c>
      <c r="BA1045" s="10">
        <f ca="1">IF( INDIRECT(ADDRESS(ROW(),COLUMN()-5))=0,1, (INDIRECT(ADDRESS(ROW(),COLUMN()-5))-INDIRECT(ADDRESS(ROW()+1,COLUMN()+1)))/INDIRECT(ADDRESS(ROW(),COLUMN()-5)))</f>
        <v>1</v>
      </c>
      <c r="BB1045" s="10"/>
    </row>
    <row r="1046" spans="1:54" x14ac:dyDescent="0.2">
      <c r="A1046" s="8"/>
      <c r="B1046" s="8"/>
      <c r="C1046" s="8"/>
      <c r="D1046" s="8"/>
      <c r="E1046" s="8"/>
      <c r="G1046" s="10"/>
      <c r="H1046" s="10"/>
      <c r="I1046" s="10"/>
      <c r="J1046" s="10"/>
      <c r="K1046" s="10"/>
      <c r="L1046" s="10"/>
      <c r="M1046" s="10"/>
      <c r="N1046" s="10"/>
      <c r="O1046" s="10"/>
      <c r="P1046" s="10"/>
      <c r="Q1046" s="10"/>
      <c r="R1046" s="10"/>
      <c r="S1046" s="10"/>
      <c r="AL1046" s="10">
        <f ca="1">1-INDIRECT(ADDRESS(ROW()-1,COLUMN()+11))</f>
        <v>0</v>
      </c>
      <c r="AM1046" s="10">
        <f ca="1">1-INDIRECT(ADDRESS(ROW()-1,COLUMN()+14))</f>
        <v>0</v>
      </c>
      <c r="AN1046" s="10">
        <f ca="1">INDIRECT(ADDRESS(ROW()-1,COLUMN()+9))</f>
        <v>1</v>
      </c>
      <c r="AO1046" s="10">
        <f ca="1">INDIRECT(ADDRESS(ROW()-1,COLUMN()+12))</f>
        <v>1</v>
      </c>
      <c r="AP1046" s="10">
        <f ca="1">(1-INDIRECT(ADDRESS(ROW(),COLUMN()-2)))*INDIRECT(ADDRESS(ROW(),COLUMN()+2))</f>
        <v>0</v>
      </c>
      <c r="AQ1046" s="10">
        <f ca="1">(1-INDIRECT(ADDRESS(ROW(),COLUMN()-2)))*INDIRECT(ADDRESS(ROW(),COLUMN()+2))</f>
        <v>0</v>
      </c>
      <c r="AR1046" s="10">
        <f ca="1">INDIRECT(ADDRESS(INDIRECT(ADDRESS(ROW(),COLUMN()+3))-INDIRECT(ADDRESS(ROW(),COLUMN()+2)),3))</f>
        <v>0</v>
      </c>
      <c r="AS1046" s="10">
        <f ca="1">INDIRECT(ADDRESS(INDIRECT(ADDRESS(ROW(),COLUMN()+2))-INDIRECT(ADDRESS(ROW(),COLUMN()+1)),4))</f>
        <v>0</v>
      </c>
      <c r="AT1046" s="10">
        <f ca="1">INDIRECT(ADDRESS(ROW()-1,5))</f>
        <v>3</v>
      </c>
      <c r="AU1046" s="10">
        <f>ROW()-1</f>
        <v>1045</v>
      </c>
      <c r="AV1046" s="10">
        <f ca="1">ROW()-INDIRECT(ADDRESS(ROW(),COLUMN()-2))</f>
        <v>1043</v>
      </c>
      <c r="AW1046" s="10" t="str">
        <f>ADDRESS(ROW()-1,COLUMN()-11)</f>
        <v>$AL$1045</v>
      </c>
      <c r="AX1046" s="10" t="str">
        <f ca="1">ADDRESS(ROW() -INDIRECT(ADDRESS(ROW(),COLUMN()-4)),COLUMN()-12)</f>
        <v>$AL$1043</v>
      </c>
      <c r="AY1046" s="10">
        <f ca="1">SUMIF(INDIRECT(INDIRECT(ADDRESS(ROW(),COLUMN()-1))&amp;":"&amp;INDIRECT(ADDRESS(ROW(),COLUMN()-2))),1,INDIRECT(INDIRECT(ADDRESS(ROW(),COLUMN()-1))&amp;":"&amp;INDIRECT(ADDRESS(ROW(),COLUMN()-2))))</f>
        <v>0</v>
      </c>
      <c r="AZ1046" s="10" t="str">
        <f>ADDRESS(ROW()-1,COLUMN()-13)</f>
        <v>$AM$1045</v>
      </c>
      <c r="BA1046" s="10" t="str">
        <f ca="1">ADDRESS(ROW() -INDIRECT(ADDRESS(ROW(),COLUMN()-7)),COLUMN()-14)</f>
        <v>$AM$1043</v>
      </c>
      <c r="BB1046" s="10">
        <f ca="1">SUM(INDIRECT(INDIRECT(ADDRESS(ROW(),COLUMN()-1))&amp;":"&amp;INDIRECT(ADDRESS(ROW(),COLUMN()-2))))</f>
        <v>0</v>
      </c>
    </row>
    <row r="1047" spans="1:54" x14ac:dyDescent="0.2">
      <c r="A1047" s="8" t="s">
        <v>156</v>
      </c>
      <c r="B1047" s="8" t="s">
        <v>169</v>
      </c>
      <c r="C1047" s="8">
        <v>0</v>
      </c>
      <c r="D1047" s="8">
        <v>0</v>
      </c>
      <c r="E1047" s="8"/>
      <c r="G1047" s="10"/>
      <c r="H1047" s="10"/>
      <c r="I1047" s="10"/>
      <c r="J1047" s="10"/>
      <c r="K1047" s="10"/>
      <c r="L1047" s="10"/>
      <c r="M1047" s="10"/>
      <c r="N1047" s="10"/>
      <c r="O1047" s="10"/>
      <c r="P1047" s="10"/>
      <c r="Q1047" s="10"/>
      <c r="R1047" s="10"/>
      <c r="S1047" s="10"/>
    </row>
    <row r="1048" spans="1:54" hidden="1" x14ac:dyDescent="0.2">
      <c r="A1048" s="8" t="s">
        <v>156</v>
      </c>
      <c r="B1048" s="8" t="s">
        <v>169</v>
      </c>
      <c r="C1048" s="8">
        <v>3</v>
      </c>
      <c r="D1048" s="9" t="s">
        <v>31</v>
      </c>
      <c r="E1048" s="9">
        <v>1</v>
      </c>
      <c r="F1048">
        <f>COUNTA(G1048:AJ1048)</f>
        <v>0</v>
      </c>
      <c r="G1048" s="10"/>
      <c r="H1048" s="10"/>
      <c r="I1048" s="10"/>
      <c r="J1048" s="10"/>
      <c r="K1048" s="10"/>
      <c r="L1048" s="10"/>
      <c r="M1048" s="10"/>
      <c r="N1048" s="10"/>
      <c r="O1048" s="10"/>
      <c r="P1048" s="10"/>
      <c r="Q1048" s="10"/>
      <c r="R1048" s="10"/>
      <c r="S1048" s="10"/>
    </row>
    <row r="1049" spans="1:54" hidden="1" x14ac:dyDescent="0.2">
      <c r="A1049" s="8" t="s">
        <v>156</v>
      </c>
      <c r="B1049" s="8" t="s">
        <v>169</v>
      </c>
      <c r="C1049" s="8">
        <v>3</v>
      </c>
      <c r="D1049" s="9" t="s">
        <v>31</v>
      </c>
      <c r="E1049" s="9">
        <v>2</v>
      </c>
      <c r="F1049">
        <f>COUNTA(G1049:AJ1049)</f>
        <v>0</v>
      </c>
      <c r="G1049" s="10"/>
      <c r="H1049" s="10"/>
      <c r="I1049" s="10"/>
      <c r="J1049" s="10"/>
      <c r="K1049" s="10"/>
      <c r="L1049" s="10"/>
      <c r="M1049" s="10"/>
      <c r="N1049" s="10"/>
      <c r="O1049" s="10"/>
      <c r="P1049" s="10"/>
      <c r="Q1049" s="10"/>
      <c r="R1049" s="10"/>
      <c r="S1049" s="10"/>
    </row>
    <row r="1050" spans="1:54" hidden="1" x14ac:dyDescent="0.2">
      <c r="A1050" s="8" t="s">
        <v>156</v>
      </c>
      <c r="B1050" s="8" t="s">
        <v>169</v>
      </c>
      <c r="C1050" s="8">
        <v>3</v>
      </c>
      <c r="D1050" s="9" t="s">
        <v>29</v>
      </c>
      <c r="E1050" s="9">
        <v>3</v>
      </c>
      <c r="F1050">
        <f>COUNTA(G1050:AJ1050)</f>
        <v>1</v>
      </c>
      <c r="G1050" s="10"/>
      <c r="H1050" s="10"/>
      <c r="I1050" s="10"/>
      <c r="J1050" s="10"/>
      <c r="K1050" s="10"/>
      <c r="L1050" s="10"/>
      <c r="M1050" s="10"/>
      <c r="N1050" s="10"/>
      <c r="O1050" s="10" t="s">
        <v>1376</v>
      </c>
      <c r="P1050" s="10"/>
      <c r="Q1050" s="10"/>
      <c r="R1050" s="10"/>
      <c r="S1050" s="10"/>
      <c r="AL1050" s="10"/>
      <c r="AN1050" s="10"/>
      <c r="AO1050" s="10"/>
      <c r="AP1050" s="10"/>
      <c r="AQ1050" s="10"/>
      <c r="AR1050" s="10"/>
      <c r="AS1050" s="10"/>
      <c r="AT1050" s="10"/>
      <c r="AU1050" s="10">
        <f ca="1">SUMIF(INDIRECT(INDIRECT(ADDRESS(ROW(),COLUMN()+3))&amp;":"&amp;INDIRECT(ADDRESS(ROW(),COLUMN()+5))),"1",INDIRECT(INDIRECT(ADDRESS(ROW(),COLUMN()+3))&amp;":"&amp;INDIRECT(ADDRESS(ROW(),COLUMN()+5))))</f>
        <v>0</v>
      </c>
      <c r="AV1050" s="10">
        <f ca="1">SUMIF(INDIRECT(INDIRECT(ADDRESS(ROW(),COLUMN()+2))&amp;":"&amp;INDIRECT(ADDRESS(ROW(),COLUMN()+4))),2,INDIRECT(INDIRECT(ADDRESS(ROW(),COLUMN()+2))&amp;":"&amp;INDIRECT(ADDRESS(ROW(),COLUMN()+4))))/2</f>
        <v>0</v>
      </c>
      <c r="AW1050" s="10">
        <f ca="1">IF(INDIRECT(ADDRESS(ROW(),COLUMN()-2))=0,1, (INDIRECT(ADDRESS(ROW(),COLUMN()-2))-INDIRECT(ADDRESS(ROW()+1,COLUMN()+2)))/INDIRECT(ADDRESS(ROW(),COLUMN()-2)))</f>
        <v>1</v>
      </c>
      <c r="AX1050" s="10" t="str">
        <f ca="1">ADDRESS(ROW()+1-INDIRECT(ADDRESS(ROW()+1,COLUMN()-4)),3)</f>
        <v>$C$1048</v>
      </c>
      <c r="AY1050" s="10"/>
      <c r="AZ1050" s="10" t="str">
        <f>ADDRESS(ROW(),3)</f>
        <v>$C$1050</v>
      </c>
      <c r="BA1050" s="10">
        <f ca="1">IF( INDIRECT(ADDRESS(ROW(),COLUMN()-5))=0,1, (INDIRECT(ADDRESS(ROW(),COLUMN()-5))-INDIRECT(ADDRESS(ROW()+1,COLUMN()+1)))/INDIRECT(ADDRESS(ROW(),COLUMN()-5)))</f>
        <v>1</v>
      </c>
      <c r="BB1050" s="10"/>
    </row>
    <row r="1051" spans="1:54" x14ac:dyDescent="0.2">
      <c r="A1051" s="8"/>
      <c r="B1051" s="8"/>
      <c r="C1051" s="8"/>
      <c r="D1051" s="8"/>
      <c r="E1051" s="8"/>
      <c r="G1051" s="10"/>
      <c r="H1051" s="10"/>
      <c r="I1051" s="10"/>
      <c r="J1051" s="10"/>
      <c r="K1051" s="10"/>
      <c r="L1051" s="10"/>
      <c r="M1051" s="10"/>
      <c r="N1051" s="10"/>
      <c r="O1051" s="10"/>
      <c r="P1051" s="10"/>
      <c r="Q1051" s="10"/>
      <c r="R1051" s="10"/>
      <c r="S1051" s="10"/>
      <c r="AL1051" s="10">
        <f ca="1">1-INDIRECT(ADDRESS(ROW()-1,COLUMN()+11))</f>
        <v>0</v>
      </c>
      <c r="AM1051" s="10">
        <f ca="1">1-INDIRECT(ADDRESS(ROW()-1,COLUMN()+14))</f>
        <v>0</v>
      </c>
      <c r="AN1051" s="10">
        <f ca="1">INDIRECT(ADDRESS(ROW()-1,COLUMN()+9))</f>
        <v>1</v>
      </c>
      <c r="AO1051" s="10">
        <f ca="1">INDIRECT(ADDRESS(ROW()-1,COLUMN()+12))</f>
        <v>1</v>
      </c>
      <c r="AP1051" s="10">
        <f ca="1">(1-INDIRECT(ADDRESS(ROW(),COLUMN()-2)))*INDIRECT(ADDRESS(ROW(),COLUMN()+2))</f>
        <v>0</v>
      </c>
      <c r="AQ1051" s="10">
        <f ca="1">(1-INDIRECT(ADDRESS(ROW(),COLUMN()-2)))*INDIRECT(ADDRESS(ROW(),COLUMN()+2))</f>
        <v>0</v>
      </c>
      <c r="AR1051" s="10">
        <f ca="1">INDIRECT(ADDRESS(INDIRECT(ADDRESS(ROW(),COLUMN()+3))-INDIRECT(ADDRESS(ROW(),COLUMN()+2)),3))</f>
        <v>0</v>
      </c>
      <c r="AS1051" s="10">
        <f ca="1">INDIRECT(ADDRESS(INDIRECT(ADDRESS(ROW(),COLUMN()+2))-INDIRECT(ADDRESS(ROW(),COLUMN()+1)),4))</f>
        <v>0</v>
      </c>
      <c r="AT1051" s="10">
        <f ca="1">INDIRECT(ADDRESS(ROW()-1,5))</f>
        <v>3</v>
      </c>
      <c r="AU1051" s="10">
        <f>ROW()-1</f>
        <v>1050</v>
      </c>
      <c r="AV1051" s="10">
        <f ca="1">ROW()-INDIRECT(ADDRESS(ROW(),COLUMN()-2))</f>
        <v>1048</v>
      </c>
      <c r="AW1051" s="10" t="str">
        <f>ADDRESS(ROW()-1,COLUMN()-11)</f>
        <v>$AL$1050</v>
      </c>
      <c r="AX1051" s="10" t="str">
        <f ca="1">ADDRESS(ROW() -INDIRECT(ADDRESS(ROW(),COLUMN()-4)),COLUMN()-12)</f>
        <v>$AL$1048</v>
      </c>
      <c r="AY1051" s="10">
        <f ca="1">SUMIF(INDIRECT(INDIRECT(ADDRESS(ROW(),COLUMN()-1))&amp;":"&amp;INDIRECT(ADDRESS(ROW(),COLUMN()-2))),1,INDIRECT(INDIRECT(ADDRESS(ROW(),COLUMN()-1))&amp;":"&amp;INDIRECT(ADDRESS(ROW(),COLUMN()-2))))</f>
        <v>0</v>
      </c>
      <c r="AZ1051" s="10" t="str">
        <f>ADDRESS(ROW()-1,COLUMN()-13)</f>
        <v>$AM$1050</v>
      </c>
      <c r="BA1051" s="10" t="str">
        <f ca="1">ADDRESS(ROW() -INDIRECT(ADDRESS(ROW(),COLUMN()-7)),COLUMN()-14)</f>
        <v>$AM$1048</v>
      </c>
      <c r="BB1051" s="10">
        <f ca="1">SUM(INDIRECT(INDIRECT(ADDRESS(ROW(),COLUMN()-1))&amp;":"&amp;INDIRECT(ADDRESS(ROW(),COLUMN()-2))))</f>
        <v>0</v>
      </c>
    </row>
    <row r="1052" spans="1:54" x14ac:dyDescent="0.2">
      <c r="A1052" s="8" t="s">
        <v>156</v>
      </c>
      <c r="B1052" s="8" t="s">
        <v>170</v>
      </c>
      <c r="C1052" s="8">
        <v>0</v>
      </c>
      <c r="D1052" s="8">
        <v>0</v>
      </c>
      <c r="E1052" s="8"/>
      <c r="G1052" s="10"/>
      <c r="H1052" s="10"/>
      <c r="I1052" s="10"/>
      <c r="J1052" s="10"/>
      <c r="K1052" s="10"/>
      <c r="L1052" s="10"/>
      <c r="M1052" s="10"/>
      <c r="N1052" s="10"/>
      <c r="O1052" s="10" t="s">
        <v>1376</v>
      </c>
      <c r="P1052" s="10"/>
      <c r="Q1052" s="10"/>
      <c r="R1052" s="10"/>
      <c r="S1052" s="10"/>
    </row>
    <row r="1053" spans="1:54" hidden="1" x14ac:dyDescent="0.2">
      <c r="A1053" s="8" t="s">
        <v>156</v>
      </c>
      <c r="B1053" s="8" t="s">
        <v>170</v>
      </c>
      <c r="C1053" s="8">
        <v>3</v>
      </c>
      <c r="D1053" s="9" t="s">
        <v>31</v>
      </c>
      <c r="E1053" s="9">
        <v>1</v>
      </c>
      <c r="F1053">
        <f t="shared" ref="F1053:F1058" si="147">COUNTA(G1053:AJ1053)</f>
        <v>1</v>
      </c>
      <c r="G1053" s="10"/>
      <c r="H1053" s="10"/>
      <c r="I1053" s="10"/>
      <c r="J1053" s="10"/>
      <c r="K1053" s="10"/>
      <c r="L1053" s="10"/>
      <c r="M1053" s="10"/>
      <c r="N1053" s="10"/>
      <c r="O1053" s="10" t="s">
        <v>1376</v>
      </c>
      <c r="P1053" s="10"/>
      <c r="Q1053" s="10"/>
      <c r="R1053" s="10"/>
      <c r="S1053" s="10"/>
    </row>
    <row r="1054" spans="1:54" hidden="1" x14ac:dyDescent="0.2">
      <c r="A1054" s="8" t="s">
        <v>156</v>
      </c>
      <c r="B1054" s="8" t="s">
        <v>170</v>
      </c>
      <c r="C1054" s="8">
        <v>3</v>
      </c>
      <c r="D1054" s="9" t="s">
        <v>29</v>
      </c>
      <c r="E1054" s="9">
        <v>2</v>
      </c>
      <c r="F1054">
        <f t="shared" si="147"/>
        <v>1</v>
      </c>
      <c r="G1054" s="10"/>
      <c r="H1054" s="10"/>
      <c r="I1054" s="10"/>
      <c r="J1054" s="10"/>
      <c r="K1054" s="10"/>
      <c r="L1054" s="10"/>
      <c r="M1054" s="10"/>
      <c r="N1054" s="10"/>
      <c r="O1054" s="10" t="s">
        <v>1376</v>
      </c>
      <c r="P1054" s="10"/>
      <c r="Q1054" s="10"/>
      <c r="R1054" s="10"/>
      <c r="S1054" s="10"/>
    </row>
    <row r="1055" spans="1:54" hidden="1" x14ac:dyDescent="0.2">
      <c r="A1055" s="8" t="s">
        <v>156</v>
      </c>
      <c r="B1055" s="8" t="s">
        <v>170</v>
      </c>
      <c r="C1055" s="8">
        <v>3</v>
      </c>
      <c r="D1055" s="9" t="s">
        <v>29</v>
      </c>
      <c r="E1055" s="9">
        <v>3</v>
      </c>
      <c r="F1055">
        <f t="shared" si="147"/>
        <v>0</v>
      </c>
      <c r="G1055" s="10"/>
      <c r="H1055" s="10"/>
      <c r="I1055" s="10"/>
      <c r="J1055" s="10"/>
      <c r="K1055" s="10"/>
      <c r="L1055" s="10"/>
      <c r="M1055" s="10"/>
      <c r="N1055" s="10"/>
      <c r="O1055" s="10"/>
      <c r="P1055" s="10"/>
      <c r="Q1055" s="10"/>
      <c r="R1055" s="10"/>
      <c r="S1055" s="10"/>
    </row>
    <row r="1056" spans="1:54" hidden="1" x14ac:dyDescent="0.2">
      <c r="A1056" s="8" t="s">
        <v>156</v>
      </c>
      <c r="B1056" s="8" t="s">
        <v>170</v>
      </c>
      <c r="C1056" s="8">
        <v>3</v>
      </c>
      <c r="D1056" s="9" t="s">
        <v>31</v>
      </c>
      <c r="E1056" s="9">
        <v>4</v>
      </c>
      <c r="F1056">
        <f t="shared" si="147"/>
        <v>0</v>
      </c>
      <c r="G1056" s="10"/>
      <c r="H1056" s="10"/>
      <c r="I1056" s="10"/>
      <c r="J1056" s="10"/>
      <c r="K1056" s="10"/>
      <c r="L1056" s="10"/>
      <c r="M1056" s="10"/>
      <c r="N1056" s="10"/>
      <c r="O1056" s="10"/>
      <c r="P1056" s="10"/>
      <c r="Q1056" s="10"/>
      <c r="R1056" s="10"/>
      <c r="S1056" s="10"/>
    </row>
    <row r="1057" spans="1:54" hidden="1" x14ac:dyDescent="0.2">
      <c r="A1057" s="8" t="s">
        <v>156</v>
      </c>
      <c r="B1057" s="8" t="s">
        <v>170</v>
      </c>
      <c r="C1057" s="8">
        <v>3</v>
      </c>
      <c r="D1057" s="9" t="s">
        <v>31</v>
      </c>
      <c r="E1057" s="9">
        <v>5</v>
      </c>
      <c r="F1057">
        <f t="shared" si="147"/>
        <v>0</v>
      </c>
      <c r="G1057" s="10"/>
      <c r="H1057" s="10"/>
      <c r="I1057" s="10"/>
      <c r="J1057" s="10"/>
      <c r="K1057" s="10"/>
      <c r="L1057" s="10"/>
      <c r="M1057" s="10"/>
      <c r="N1057" s="10"/>
      <c r="O1057" s="10"/>
      <c r="P1057" s="10"/>
      <c r="Q1057" s="10"/>
      <c r="R1057" s="10"/>
      <c r="S1057" s="10"/>
    </row>
    <row r="1058" spans="1:54" hidden="1" x14ac:dyDescent="0.2">
      <c r="A1058" s="8" t="s">
        <v>156</v>
      </c>
      <c r="B1058" s="8" t="s">
        <v>170</v>
      </c>
      <c r="C1058" s="8">
        <v>3</v>
      </c>
      <c r="D1058" s="9" t="s">
        <v>29</v>
      </c>
      <c r="E1058" s="9">
        <v>6</v>
      </c>
      <c r="F1058">
        <f t="shared" si="147"/>
        <v>0</v>
      </c>
      <c r="G1058" s="10"/>
      <c r="H1058" s="10"/>
      <c r="I1058" s="10"/>
      <c r="J1058" s="10"/>
      <c r="K1058" s="10"/>
      <c r="L1058" s="10"/>
      <c r="M1058" s="10"/>
      <c r="N1058" s="10"/>
      <c r="O1058" s="10"/>
      <c r="P1058" s="10"/>
      <c r="Q1058" s="10"/>
      <c r="R1058" s="24"/>
      <c r="S1058" s="10"/>
      <c r="AL1058" s="10"/>
      <c r="AN1058" s="10"/>
      <c r="AO1058" s="10"/>
      <c r="AP1058" s="10"/>
      <c r="AQ1058" s="10"/>
      <c r="AR1058" s="10"/>
      <c r="AS1058" s="10"/>
      <c r="AT1058" s="10"/>
      <c r="AU1058" s="10">
        <f ca="1">SUMIF(INDIRECT(INDIRECT(ADDRESS(ROW(),COLUMN()+3))&amp;":"&amp;INDIRECT(ADDRESS(ROW(),COLUMN()+5))),"1",INDIRECT(INDIRECT(ADDRESS(ROW(),COLUMN()+3))&amp;":"&amp;INDIRECT(ADDRESS(ROW(),COLUMN()+5))))</f>
        <v>0</v>
      </c>
      <c r="AV1058" s="10">
        <f ca="1">SUMIF(INDIRECT(INDIRECT(ADDRESS(ROW(),COLUMN()+2))&amp;":"&amp;INDIRECT(ADDRESS(ROW(),COLUMN()+4))),2,INDIRECT(INDIRECT(ADDRESS(ROW(),COLUMN()+2))&amp;":"&amp;INDIRECT(ADDRESS(ROW(),COLUMN()+4))))/2</f>
        <v>0</v>
      </c>
      <c r="AW1058" s="10">
        <f ca="1">IF(INDIRECT(ADDRESS(ROW(),COLUMN()-2))=0,1, (INDIRECT(ADDRESS(ROW(),COLUMN()-2))-INDIRECT(ADDRESS(ROW()+1,COLUMN()+2)))/INDIRECT(ADDRESS(ROW(),COLUMN()-2)))</f>
        <v>1</v>
      </c>
      <c r="AX1058" s="10" t="str">
        <f ca="1">ADDRESS(ROW()+1-INDIRECT(ADDRESS(ROW()+1,COLUMN()-4)),3)</f>
        <v>$C$1053</v>
      </c>
      <c r="AY1058" s="10"/>
      <c r="AZ1058" s="10" t="str">
        <f>ADDRESS(ROW(),3)</f>
        <v>$C$1058</v>
      </c>
      <c r="BA1058" s="10">
        <f ca="1">IF( INDIRECT(ADDRESS(ROW(),COLUMN()-5))=0,1, (INDIRECT(ADDRESS(ROW(),COLUMN()-5))-INDIRECT(ADDRESS(ROW()+1,COLUMN()+1)))/INDIRECT(ADDRESS(ROW(),COLUMN()-5)))</f>
        <v>1</v>
      </c>
      <c r="BB1058" s="10"/>
    </row>
    <row r="1059" spans="1:54" x14ac:dyDescent="0.2">
      <c r="A1059" s="8"/>
      <c r="B1059" s="8"/>
      <c r="C1059" s="8"/>
      <c r="D1059" s="8"/>
      <c r="E1059" s="8"/>
      <c r="G1059" s="10"/>
      <c r="H1059" s="10"/>
      <c r="I1059" s="10"/>
      <c r="J1059" s="10"/>
      <c r="K1059" s="10"/>
      <c r="L1059" s="10"/>
      <c r="M1059" s="10"/>
      <c r="N1059" s="10"/>
      <c r="O1059" s="10"/>
      <c r="P1059" s="10"/>
      <c r="Q1059" s="10"/>
      <c r="R1059" s="24"/>
      <c r="S1059" s="10"/>
      <c r="AL1059" s="10">
        <f ca="1">1-INDIRECT(ADDRESS(ROW()-1,COLUMN()+11))</f>
        <v>0</v>
      </c>
      <c r="AM1059" s="10">
        <f ca="1">1-INDIRECT(ADDRESS(ROW()-1,COLUMN()+14))</f>
        <v>0</v>
      </c>
      <c r="AN1059" s="10">
        <f ca="1">INDIRECT(ADDRESS(ROW()-1,COLUMN()+9))</f>
        <v>1</v>
      </c>
      <c r="AO1059" s="10">
        <f ca="1">INDIRECT(ADDRESS(ROW()-1,COLUMN()+12))</f>
        <v>1</v>
      </c>
      <c r="AP1059" s="10">
        <f ca="1">(1-INDIRECT(ADDRESS(ROW(),COLUMN()-2)))*INDIRECT(ADDRESS(ROW(),COLUMN()+2))</f>
        <v>0</v>
      </c>
      <c r="AQ1059" s="10">
        <f ca="1">(1-INDIRECT(ADDRESS(ROW(),COLUMN()-2)))*INDIRECT(ADDRESS(ROW(),COLUMN()+2))</f>
        <v>0</v>
      </c>
      <c r="AR1059" s="10">
        <f ca="1">INDIRECT(ADDRESS(INDIRECT(ADDRESS(ROW(),COLUMN()+3))-INDIRECT(ADDRESS(ROW(),COLUMN()+2)),3))</f>
        <v>0</v>
      </c>
      <c r="AS1059" s="10">
        <f ca="1">INDIRECT(ADDRESS(INDIRECT(ADDRESS(ROW(),COLUMN()+2))-INDIRECT(ADDRESS(ROW(),COLUMN()+1)),4))</f>
        <v>0</v>
      </c>
      <c r="AT1059" s="10">
        <f ca="1">INDIRECT(ADDRESS(ROW()-1,5))</f>
        <v>6</v>
      </c>
      <c r="AU1059" s="10">
        <f>ROW()-1</f>
        <v>1058</v>
      </c>
      <c r="AV1059" s="10">
        <f ca="1">ROW()-INDIRECT(ADDRESS(ROW(),COLUMN()-2))</f>
        <v>1053</v>
      </c>
      <c r="AW1059" s="10" t="str">
        <f>ADDRESS(ROW()-1,COLUMN()-11)</f>
        <v>$AL$1058</v>
      </c>
      <c r="AX1059" s="10" t="str">
        <f ca="1">ADDRESS(ROW() -INDIRECT(ADDRESS(ROW(),COLUMN()-4)),COLUMN()-12)</f>
        <v>$AL$1053</v>
      </c>
      <c r="AY1059" s="10">
        <f ca="1">SUMIF(INDIRECT(INDIRECT(ADDRESS(ROW(),COLUMN()-1))&amp;":"&amp;INDIRECT(ADDRESS(ROW(),COLUMN()-2))),1,INDIRECT(INDIRECT(ADDRESS(ROW(),COLUMN()-1))&amp;":"&amp;INDIRECT(ADDRESS(ROW(),COLUMN()-2))))</f>
        <v>0</v>
      </c>
      <c r="AZ1059" s="10" t="str">
        <f>ADDRESS(ROW()-1,COLUMN()-13)</f>
        <v>$AM$1058</v>
      </c>
      <c r="BA1059" s="10" t="str">
        <f ca="1">ADDRESS(ROW() -INDIRECT(ADDRESS(ROW(),COLUMN()-7)),COLUMN()-14)</f>
        <v>$AM$1053</v>
      </c>
      <c r="BB1059" s="10">
        <f ca="1">SUM(INDIRECT(INDIRECT(ADDRESS(ROW(),COLUMN()-1))&amp;":"&amp;INDIRECT(ADDRESS(ROW(),COLUMN()-2))))</f>
        <v>0</v>
      </c>
    </row>
    <row r="1060" spans="1:54" x14ac:dyDescent="0.2">
      <c r="A1060" s="8" t="s">
        <v>156</v>
      </c>
      <c r="B1060" s="8" t="s">
        <v>171</v>
      </c>
      <c r="C1060" s="8">
        <v>0</v>
      </c>
      <c r="D1060" s="8">
        <v>0</v>
      </c>
      <c r="E1060" s="8"/>
      <c r="G1060" s="10"/>
      <c r="H1060" s="10"/>
      <c r="I1060" s="10"/>
      <c r="J1060" s="10"/>
      <c r="K1060" s="10"/>
      <c r="L1060" s="10"/>
      <c r="M1060" s="10"/>
      <c r="N1060" s="10"/>
      <c r="O1060" s="10"/>
      <c r="P1060" s="10"/>
      <c r="Q1060" s="10"/>
      <c r="R1060" s="24"/>
      <c r="S1060" s="10"/>
    </row>
    <row r="1061" spans="1:54" hidden="1" x14ac:dyDescent="0.2">
      <c r="A1061" s="8" t="s">
        <v>156</v>
      </c>
      <c r="B1061" s="8" t="s">
        <v>171</v>
      </c>
      <c r="C1061" s="8">
        <v>3</v>
      </c>
      <c r="D1061" s="9" t="s">
        <v>31</v>
      </c>
      <c r="E1061" s="9">
        <v>1</v>
      </c>
      <c r="F1061">
        <f t="shared" ref="F1061:F1067" si="148">COUNTA(G1061:AJ1061)</f>
        <v>1</v>
      </c>
      <c r="G1061" s="10"/>
      <c r="H1061" s="10"/>
      <c r="I1061" s="10"/>
      <c r="J1061" s="10"/>
      <c r="K1061" s="10"/>
      <c r="L1061" s="10"/>
      <c r="M1061" s="10"/>
      <c r="N1061" s="10"/>
      <c r="O1061" s="10" t="s">
        <v>1376</v>
      </c>
      <c r="P1061" s="10"/>
      <c r="Q1061" s="10"/>
      <c r="R1061" s="24"/>
      <c r="S1061" s="10"/>
    </row>
    <row r="1062" spans="1:54" hidden="1" x14ac:dyDescent="0.2">
      <c r="A1062" s="8" t="s">
        <v>156</v>
      </c>
      <c r="B1062" s="8" t="s">
        <v>171</v>
      </c>
      <c r="C1062" s="8">
        <v>3</v>
      </c>
      <c r="D1062" s="9" t="s">
        <v>31</v>
      </c>
      <c r="E1062" s="9">
        <v>2</v>
      </c>
      <c r="F1062">
        <f t="shared" si="148"/>
        <v>1</v>
      </c>
      <c r="G1062" s="10"/>
      <c r="H1062" s="10"/>
      <c r="I1062" s="10"/>
      <c r="J1062" s="10"/>
      <c r="K1062" s="10"/>
      <c r="L1062" s="10"/>
      <c r="M1062" s="10"/>
      <c r="N1062" s="10"/>
      <c r="O1062" s="10" t="s">
        <v>1376</v>
      </c>
      <c r="P1062" s="10"/>
      <c r="Q1062" s="10"/>
      <c r="R1062" s="24"/>
      <c r="S1062" s="10"/>
    </row>
    <row r="1063" spans="1:54" hidden="1" x14ac:dyDescent="0.2">
      <c r="A1063" s="8" t="s">
        <v>156</v>
      </c>
      <c r="B1063" s="8" t="s">
        <v>171</v>
      </c>
      <c r="C1063" s="8">
        <v>3</v>
      </c>
      <c r="D1063" s="9" t="s">
        <v>29</v>
      </c>
      <c r="E1063" s="9">
        <v>3</v>
      </c>
      <c r="F1063">
        <f t="shared" si="148"/>
        <v>1</v>
      </c>
      <c r="G1063" s="10"/>
      <c r="H1063" s="10"/>
      <c r="I1063" s="10"/>
      <c r="J1063" s="10"/>
      <c r="K1063" s="10"/>
      <c r="L1063" s="10"/>
      <c r="M1063" s="10"/>
      <c r="N1063" s="10"/>
      <c r="O1063" s="10" t="s">
        <v>1376</v>
      </c>
      <c r="P1063" s="10"/>
      <c r="Q1063" s="10"/>
      <c r="R1063" s="24"/>
      <c r="S1063" s="10"/>
    </row>
    <row r="1064" spans="1:54" hidden="1" x14ac:dyDescent="0.2">
      <c r="A1064" s="8" t="s">
        <v>156</v>
      </c>
      <c r="B1064" s="8" t="s">
        <v>171</v>
      </c>
      <c r="C1064" s="8">
        <v>3</v>
      </c>
      <c r="D1064" s="9" t="s">
        <v>31</v>
      </c>
      <c r="E1064" s="9">
        <v>4</v>
      </c>
      <c r="F1064">
        <f t="shared" si="148"/>
        <v>0</v>
      </c>
      <c r="G1064" s="10"/>
      <c r="H1064" s="10"/>
      <c r="I1064" s="10"/>
      <c r="J1064" s="10"/>
      <c r="K1064" s="10"/>
      <c r="L1064" s="10"/>
      <c r="M1064" s="10"/>
      <c r="N1064" s="10"/>
      <c r="O1064" s="10"/>
      <c r="P1064" s="10"/>
      <c r="Q1064" s="10"/>
      <c r="R1064" s="24"/>
      <c r="S1064" s="10"/>
    </row>
    <row r="1065" spans="1:54" hidden="1" x14ac:dyDescent="0.2">
      <c r="A1065" s="8" t="s">
        <v>156</v>
      </c>
      <c r="B1065" s="8" t="s">
        <v>171</v>
      </c>
      <c r="C1065" s="8">
        <v>3</v>
      </c>
      <c r="D1065" s="9" t="s">
        <v>31</v>
      </c>
      <c r="E1065" s="9">
        <v>5</v>
      </c>
      <c r="F1065">
        <f t="shared" si="148"/>
        <v>0</v>
      </c>
      <c r="G1065" s="10"/>
      <c r="H1065" s="10"/>
      <c r="I1065" s="10"/>
      <c r="J1065" s="10"/>
      <c r="K1065" s="10"/>
      <c r="L1065" s="10"/>
      <c r="M1065" s="10"/>
      <c r="N1065" s="10"/>
      <c r="O1065" s="10"/>
      <c r="P1065" s="10"/>
      <c r="Q1065" s="10"/>
      <c r="R1065" s="24"/>
      <c r="S1065" s="10"/>
    </row>
    <row r="1066" spans="1:54" hidden="1" x14ac:dyDescent="0.2">
      <c r="A1066" s="8" t="s">
        <v>156</v>
      </c>
      <c r="B1066" s="8" t="s">
        <v>171</v>
      </c>
      <c r="C1066" s="8">
        <v>3</v>
      </c>
      <c r="D1066" s="9" t="s">
        <v>31</v>
      </c>
      <c r="E1066" s="9">
        <v>6</v>
      </c>
      <c r="F1066">
        <f t="shared" si="148"/>
        <v>1</v>
      </c>
      <c r="G1066" s="10"/>
      <c r="H1066" s="10"/>
      <c r="I1066" s="10"/>
      <c r="J1066" s="10"/>
      <c r="K1066" s="10"/>
      <c r="L1066" s="10"/>
      <c r="M1066" s="10"/>
      <c r="N1066" s="10"/>
      <c r="O1066" s="10" t="s">
        <v>1376</v>
      </c>
      <c r="P1066" s="10"/>
      <c r="Q1066" s="10"/>
      <c r="R1066" s="24"/>
      <c r="S1066" s="10"/>
    </row>
    <row r="1067" spans="1:54" hidden="1" x14ac:dyDescent="0.2">
      <c r="A1067" s="8" t="s">
        <v>156</v>
      </c>
      <c r="B1067" s="8" t="s">
        <v>171</v>
      </c>
      <c r="C1067" s="8">
        <v>3</v>
      </c>
      <c r="D1067" s="9" t="s">
        <v>31</v>
      </c>
      <c r="E1067" s="9">
        <v>7</v>
      </c>
      <c r="F1067">
        <f t="shared" si="148"/>
        <v>0</v>
      </c>
      <c r="G1067" s="10"/>
      <c r="H1067" s="10"/>
      <c r="I1067" s="10"/>
      <c r="J1067" s="10"/>
      <c r="K1067" s="10"/>
      <c r="L1067" s="10"/>
      <c r="M1067" s="10"/>
      <c r="N1067" s="10"/>
      <c r="O1067" s="10"/>
      <c r="P1067" s="10"/>
      <c r="Q1067" s="10"/>
      <c r="R1067" s="24"/>
      <c r="S1067" s="10"/>
      <c r="AL1067" s="10"/>
      <c r="AN1067" s="10"/>
      <c r="AO1067" s="10"/>
      <c r="AP1067" s="10"/>
      <c r="AQ1067" s="10"/>
      <c r="AR1067" s="10"/>
      <c r="AS1067" s="10"/>
      <c r="AT1067" s="10"/>
      <c r="AU1067" s="10">
        <f ca="1">SUMIF(INDIRECT(INDIRECT(ADDRESS(ROW(),COLUMN()+3))&amp;":"&amp;INDIRECT(ADDRESS(ROW(),COLUMN()+5))),"1",INDIRECT(INDIRECT(ADDRESS(ROW(),COLUMN()+3))&amp;":"&amp;INDIRECT(ADDRESS(ROW(),COLUMN()+5))))</f>
        <v>0</v>
      </c>
      <c r="AV1067" s="10">
        <f ca="1">SUMIF(INDIRECT(INDIRECT(ADDRESS(ROW(),COLUMN()+2))&amp;":"&amp;INDIRECT(ADDRESS(ROW(),COLUMN()+4))),2,INDIRECT(INDIRECT(ADDRESS(ROW(),COLUMN()+2))&amp;":"&amp;INDIRECT(ADDRESS(ROW(),COLUMN()+4))))/2</f>
        <v>0</v>
      </c>
      <c r="AW1067" s="10">
        <f ca="1">IF(INDIRECT(ADDRESS(ROW(),COLUMN()-2))=0,1, (INDIRECT(ADDRESS(ROW(),COLUMN()-2))-INDIRECT(ADDRESS(ROW()+1,COLUMN()+2)))/INDIRECT(ADDRESS(ROW(),COLUMN()-2)))</f>
        <v>1</v>
      </c>
      <c r="AX1067" s="10" t="str">
        <f ca="1">ADDRESS(ROW()+1-INDIRECT(ADDRESS(ROW()+1,COLUMN()-4)),3)</f>
        <v>$C$1061</v>
      </c>
      <c r="AY1067" s="10"/>
      <c r="AZ1067" s="10" t="str">
        <f>ADDRESS(ROW(),3)</f>
        <v>$C$1067</v>
      </c>
      <c r="BA1067" s="10">
        <f ca="1">IF( INDIRECT(ADDRESS(ROW(),COLUMN()-5))=0,1, (INDIRECT(ADDRESS(ROW(),COLUMN()-5))-INDIRECT(ADDRESS(ROW()+1,COLUMN()+1)))/INDIRECT(ADDRESS(ROW(),COLUMN()-5)))</f>
        <v>1</v>
      </c>
      <c r="BB1067" s="10"/>
    </row>
    <row r="1068" spans="1:54" x14ac:dyDescent="0.2">
      <c r="A1068" s="8"/>
      <c r="B1068" s="8"/>
      <c r="C1068" s="8"/>
      <c r="D1068" s="8"/>
      <c r="E1068" s="8"/>
      <c r="G1068" s="10"/>
      <c r="H1068" s="10"/>
      <c r="I1068" s="10"/>
      <c r="J1068" s="10"/>
      <c r="K1068" s="10"/>
      <c r="L1068" s="10"/>
      <c r="M1068" s="10"/>
      <c r="N1068" s="10"/>
      <c r="O1068" s="10"/>
      <c r="P1068" s="10"/>
      <c r="Q1068" s="10"/>
      <c r="R1068" s="24"/>
      <c r="S1068" s="10"/>
      <c r="AL1068" s="10">
        <f ca="1">1-INDIRECT(ADDRESS(ROW()-1,COLUMN()+11))</f>
        <v>0</v>
      </c>
      <c r="AM1068" s="10">
        <f ca="1">1-INDIRECT(ADDRESS(ROW()-1,COLUMN()+14))</f>
        <v>0</v>
      </c>
      <c r="AN1068" s="10">
        <f ca="1">INDIRECT(ADDRESS(ROW()-1,COLUMN()+9))</f>
        <v>1</v>
      </c>
      <c r="AO1068" s="10">
        <f ca="1">INDIRECT(ADDRESS(ROW()-1,COLUMN()+12))</f>
        <v>1</v>
      </c>
      <c r="AP1068" s="10">
        <f ca="1">(1-INDIRECT(ADDRESS(ROW(),COLUMN()-2)))*INDIRECT(ADDRESS(ROW(),COLUMN()+2))</f>
        <v>0</v>
      </c>
      <c r="AQ1068" s="10">
        <f ca="1">(1-INDIRECT(ADDRESS(ROW(),COLUMN()-2)))*INDIRECT(ADDRESS(ROW(),COLUMN()+2))</f>
        <v>0</v>
      </c>
      <c r="AR1068" s="10">
        <f ca="1">INDIRECT(ADDRESS(INDIRECT(ADDRESS(ROW(),COLUMN()+3))-INDIRECT(ADDRESS(ROW(),COLUMN()+2)),3))</f>
        <v>0</v>
      </c>
      <c r="AS1068" s="10">
        <f ca="1">INDIRECT(ADDRESS(INDIRECT(ADDRESS(ROW(),COLUMN()+2))-INDIRECT(ADDRESS(ROW(),COLUMN()+1)),4))</f>
        <v>0</v>
      </c>
      <c r="AT1068" s="10">
        <f ca="1">INDIRECT(ADDRESS(ROW()-1,5))</f>
        <v>7</v>
      </c>
      <c r="AU1068" s="10">
        <f>ROW()-1</f>
        <v>1067</v>
      </c>
      <c r="AV1068" s="10">
        <f ca="1">ROW()-INDIRECT(ADDRESS(ROW(),COLUMN()-2))</f>
        <v>1061</v>
      </c>
      <c r="AW1068" s="10" t="str">
        <f>ADDRESS(ROW()-1,COLUMN()-11)</f>
        <v>$AL$1067</v>
      </c>
      <c r="AX1068" s="10" t="str">
        <f ca="1">ADDRESS(ROW() -INDIRECT(ADDRESS(ROW(),COLUMN()-4)),COLUMN()-12)</f>
        <v>$AL$1061</v>
      </c>
      <c r="AY1068" s="10">
        <f ca="1">SUMIF(INDIRECT(INDIRECT(ADDRESS(ROW(),COLUMN()-1))&amp;":"&amp;INDIRECT(ADDRESS(ROW(),COLUMN()-2))),1,INDIRECT(INDIRECT(ADDRESS(ROW(),COLUMN()-1))&amp;":"&amp;INDIRECT(ADDRESS(ROW(),COLUMN()-2))))</f>
        <v>0</v>
      </c>
      <c r="AZ1068" s="10" t="str">
        <f>ADDRESS(ROW()-1,COLUMN()-13)</f>
        <v>$AM$1067</v>
      </c>
      <c r="BA1068" s="10" t="str">
        <f ca="1">ADDRESS(ROW() -INDIRECT(ADDRESS(ROW(),COLUMN()-7)),COLUMN()-14)</f>
        <v>$AM$1061</v>
      </c>
      <c r="BB1068" s="10">
        <f ca="1">SUM(INDIRECT(INDIRECT(ADDRESS(ROW(),COLUMN()-1))&amp;":"&amp;INDIRECT(ADDRESS(ROW(),COLUMN()-2))))</f>
        <v>0</v>
      </c>
    </row>
    <row r="1069" spans="1:54" x14ac:dyDescent="0.2">
      <c r="A1069" s="8" t="s">
        <v>156</v>
      </c>
      <c r="B1069" s="8" t="s">
        <v>172</v>
      </c>
      <c r="C1069" s="8">
        <v>0</v>
      </c>
      <c r="D1069" s="8">
        <v>0</v>
      </c>
      <c r="E1069" s="8"/>
      <c r="G1069" s="10"/>
      <c r="H1069" s="10"/>
      <c r="I1069" s="10"/>
      <c r="J1069" s="10"/>
      <c r="K1069" s="10"/>
      <c r="L1069" s="10"/>
      <c r="M1069" s="10"/>
      <c r="N1069" s="10"/>
      <c r="O1069" s="10"/>
      <c r="P1069" s="10"/>
      <c r="Q1069" s="10"/>
      <c r="R1069" s="24"/>
      <c r="S1069" s="10"/>
    </row>
    <row r="1070" spans="1:54" hidden="1" x14ac:dyDescent="0.2">
      <c r="A1070" s="8" t="s">
        <v>156</v>
      </c>
      <c r="B1070" s="8" t="s">
        <v>172</v>
      </c>
      <c r="C1070" s="8">
        <v>3</v>
      </c>
      <c r="D1070" s="9" t="s">
        <v>29</v>
      </c>
      <c r="E1070" s="9">
        <v>1</v>
      </c>
      <c r="F1070">
        <f>COUNTA(G1070:AJ1070)</f>
        <v>1</v>
      </c>
      <c r="G1070" s="10"/>
      <c r="H1070" s="10"/>
      <c r="I1070" s="10"/>
      <c r="J1070" s="10"/>
      <c r="K1070" s="10"/>
      <c r="L1070" s="10"/>
      <c r="M1070" s="10"/>
      <c r="N1070" s="10"/>
      <c r="O1070" s="10" t="s">
        <v>1376</v>
      </c>
      <c r="P1070" s="10"/>
      <c r="Q1070" s="10"/>
      <c r="R1070" s="24"/>
      <c r="S1070" s="10"/>
    </row>
    <row r="1071" spans="1:54" hidden="1" x14ac:dyDescent="0.2">
      <c r="A1071" s="8" t="s">
        <v>156</v>
      </c>
      <c r="B1071" s="8" t="s">
        <v>172</v>
      </c>
      <c r="C1071" s="8">
        <v>3</v>
      </c>
      <c r="D1071" s="9" t="s">
        <v>31</v>
      </c>
      <c r="E1071" s="9">
        <v>2</v>
      </c>
      <c r="F1071">
        <f>COUNTA(G1071:AJ1071)</f>
        <v>0</v>
      </c>
      <c r="G1071" s="10"/>
      <c r="H1071" s="10"/>
      <c r="I1071" s="10"/>
      <c r="J1071" s="10"/>
      <c r="K1071" s="10"/>
      <c r="L1071" s="10"/>
      <c r="M1071" s="10"/>
      <c r="N1071" s="10"/>
      <c r="O1071" s="10"/>
      <c r="P1071" s="10"/>
      <c r="Q1071" s="10"/>
      <c r="R1071" s="24"/>
      <c r="S1071" s="10"/>
    </row>
    <row r="1072" spans="1:54" hidden="1" x14ac:dyDescent="0.2">
      <c r="A1072" s="8" t="s">
        <v>156</v>
      </c>
      <c r="B1072" s="8" t="s">
        <v>172</v>
      </c>
      <c r="C1072" s="8">
        <v>3</v>
      </c>
      <c r="D1072" s="9" t="s">
        <v>31</v>
      </c>
      <c r="E1072" s="9">
        <v>3</v>
      </c>
      <c r="F1072">
        <f>COUNTA(G1072:AJ1072)</f>
        <v>1</v>
      </c>
      <c r="G1072" s="10"/>
      <c r="H1072" s="10"/>
      <c r="I1072" s="10"/>
      <c r="J1072" s="10"/>
      <c r="K1072" s="10"/>
      <c r="L1072" s="10"/>
      <c r="M1072" s="10"/>
      <c r="N1072" s="10"/>
      <c r="O1072" s="10" t="s">
        <v>1376</v>
      </c>
      <c r="P1072" s="10"/>
      <c r="Q1072" s="10"/>
      <c r="R1072" s="24"/>
      <c r="S1072" s="10"/>
    </row>
    <row r="1073" spans="1:54" hidden="1" x14ac:dyDescent="0.2">
      <c r="A1073" s="8" t="s">
        <v>156</v>
      </c>
      <c r="B1073" s="8" t="s">
        <v>172</v>
      </c>
      <c r="C1073" s="8">
        <v>3</v>
      </c>
      <c r="D1073" s="9" t="s">
        <v>29</v>
      </c>
      <c r="E1073" s="9">
        <v>4</v>
      </c>
      <c r="F1073">
        <f>COUNTA(G1073:AJ1073)</f>
        <v>0</v>
      </c>
      <c r="G1073" s="10"/>
      <c r="H1073" s="10"/>
      <c r="I1073" s="10"/>
      <c r="J1073" s="10"/>
      <c r="K1073" s="10"/>
      <c r="L1073" s="10"/>
      <c r="M1073" s="10"/>
      <c r="N1073" s="10"/>
      <c r="O1073" s="10"/>
      <c r="P1073" s="10"/>
      <c r="Q1073" s="10"/>
      <c r="R1073" s="24"/>
      <c r="S1073" s="10"/>
    </row>
    <row r="1074" spans="1:54" hidden="1" x14ac:dyDescent="0.2">
      <c r="A1074" s="8" t="s">
        <v>156</v>
      </c>
      <c r="B1074" s="8" t="s">
        <v>172</v>
      </c>
      <c r="C1074" s="8">
        <v>3</v>
      </c>
      <c r="D1074" s="9" t="s">
        <v>29</v>
      </c>
      <c r="E1074" s="9">
        <v>5</v>
      </c>
      <c r="F1074">
        <f>COUNTA(G1074:AJ1074)</f>
        <v>0</v>
      </c>
      <c r="G1074" s="10"/>
      <c r="H1074" s="10"/>
      <c r="I1074" s="10"/>
      <c r="J1074" s="10"/>
      <c r="K1074" s="10"/>
      <c r="L1074" s="10"/>
      <c r="M1074" s="10"/>
      <c r="N1074" s="10"/>
      <c r="O1074" s="10"/>
      <c r="P1074" s="10"/>
      <c r="Q1074" s="10"/>
      <c r="R1074" s="10"/>
      <c r="S1074" s="10"/>
      <c r="AL1074" s="10"/>
      <c r="AN1074" s="10"/>
      <c r="AO1074" s="10"/>
      <c r="AP1074" s="10"/>
      <c r="AQ1074" s="10"/>
      <c r="AR1074" s="10"/>
      <c r="AS1074" s="10"/>
      <c r="AT1074" s="10"/>
      <c r="AU1074" s="10">
        <f ca="1">SUMIF(INDIRECT(INDIRECT(ADDRESS(ROW(),COLUMN()+3))&amp;":"&amp;INDIRECT(ADDRESS(ROW(),COLUMN()+5))),"1",INDIRECT(INDIRECT(ADDRESS(ROW(),COLUMN()+3))&amp;":"&amp;INDIRECT(ADDRESS(ROW(),COLUMN()+5))))</f>
        <v>0</v>
      </c>
      <c r="AV1074" s="10">
        <f ca="1">SUMIF(INDIRECT(INDIRECT(ADDRESS(ROW(),COLUMN()+2))&amp;":"&amp;INDIRECT(ADDRESS(ROW(),COLUMN()+4))),2,INDIRECT(INDIRECT(ADDRESS(ROW(),COLUMN()+2))&amp;":"&amp;INDIRECT(ADDRESS(ROW(),COLUMN()+4))))/2</f>
        <v>0</v>
      </c>
      <c r="AW1074" s="10">
        <f ca="1">IF(INDIRECT(ADDRESS(ROW(),COLUMN()-2))=0,1, (INDIRECT(ADDRESS(ROW(),COLUMN()-2))-INDIRECT(ADDRESS(ROW()+1,COLUMN()+2)))/INDIRECT(ADDRESS(ROW(),COLUMN()-2)))</f>
        <v>1</v>
      </c>
      <c r="AX1074" s="10" t="str">
        <f ca="1">ADDRESS(ROW()+1-INDIRECT(ADDRESS(ROW()+1,COLUMN()-4)),3)</f>
        <v>$C$1070</v>
      </c>
      <c r="AY1074" s="10"/>
      <c r="AZ1074" s="10" t="str">
        <f>ADDRESS(ROW(),3)</f>
        <v>$C$1074</v>
      </c>
      <c r="BA1074" s="10">
        <f ca="1">IF( INDIRECT(ADDRESS(ROW(),COLUMN()-5))=0,1, (INDIRECT(ADDRESS(ROW(),COLUMN()-5))-INDIRECT(ADDRESS(ROW()+1,COLUMN()+1)))/INDIRECT(ADDRESS(ROW(),COLUMN()-5)))</f>
        <v>1</v>
      </c>
      <c r="BB1074" s="10"/>
    </row>
    <row r="1075" spans="1:54" x14ac:dyDescent="0.2">
      <c r="A1075" s="8"/>
      <c r="B1075" s="8"/>
      <c r="C1075" s="8"/>
      <c r="D1075" s="9"/>
      <c r="E1075" s="9"/>
      <c r="G1075" s="10"/>
      <c r="H1075" s="10"/>
      <c r="I1075" s="10"/>
      <c r="J1075" s="10"/>
      <c r="K1075" s="10"/>
      <c r="L1075" s="10"/>
      <c r="M1075" s="10"/>
      <c r="N1075" s="10"/>
      <c r="O1075" s="10"/>
      <c r="P1075" s="10"/>
      <c r="Q1075" s="10"/>
      <c r="R1075" s="10"/>
      <c r="S1075" s="10"/>
      <c r="AL1075" s="10">
        <f ca="1">1-INDIRECT(ADDRESS(ROW()-1,COLUMN()+11))</f>
        <v>0</v>
      </c>
      <c r="AM1075" s="10">
        <f ca="1">1-INDIRECT(ADDRESS(ROW()-1,COLUMN()+14))</f>
        <v>0</v>
      </c>
      <c r="AN1075" s="10">
        <f ca="1">INDIRECT(ADDRESS(ROW()-1,COLUMN()+9))</f>
        <v>1</v>
      </c>
      <c r="AO1075" s="10">
        <f ca="1">INDIRECT(ADDRESS(ROW()-1,COLUMN()+12))</f>
        <v>1</v>
      </c>
      <c r="AP1075" s="10">
        <f ca="1">(1-INDIRECT(ADDRESS(ROW(),COLUMN()-2)))*INDIRECT(ADDRESS(ROW(),COLUMN()+2))</f>
        <v>0</v>
      </c>
      <c r="AQ1075" s="10">
        <f ca="1">(1-INDIRECT(ADDRESS(ROW(),COLUMN()-2)))*INDIRECT(ADDRESS(ROW(),COLUMN()+2))</f>
        <v>0</v>
      </c>
      <c r="AR1075" s="10">
        <f ca="1">INDIRECT(ADDRESS(INDIRECT(ADDRESS(ROW(),COLUMN()+3))-INDIRECT(ADDRESS(ROW(),COLUMN()+2)),3))</f>
        <v>0</v>
      </c>
      <c r="AS1075" s="10">
        <f ca="1">INDIRECT(ADDRESS(INDIRECT(ADDRESS(ROW(),COLUMN()+2))-INDIRECT(ADDRESS(ROW(),COLUMN()+1)),4))</f>
        <v>0</v>
      </c>
      <c r="AT1075" s="10">
        <f ca="1">INDIRECT(ADDRESS(ROW()-1,5))</f>
        <v>5</v>
      </c>
      <c r="AU1075" s="10">
        <f>ROW()-1</f>
        <v>1074</v>
      </c>
      <c r="AV1075" s="10">
        <f ca="1">ROW()-INDIRECT(ADDRESS(ROW(),COLUMN()-2))</f>
        <v>1070</v>
      </c>
      <c r="AW1075" s="10" t="str">
        <f>ADDRESS(ROW()-1,COLUMN()-11)</f>
        <v>$AL$1074</v>
      </c>
      <c r="AX1075" s="10" t="str">
        <f ca="1">ADDRESS(ROW() -INDIRECT(ADDRESS(ROW(),COLUMN()-4)),COLUMN()-12)</f>
        <v>$AL$1070</v>
      </c>
      <c r="AY1075" s="10">
        <f ca="1">SUMIF(INDIRECT(INDIRECT(ADDRESS(ROW(),COLUMN()-1))&amp;":"&amp;INDIRECT(ADDRESS(ROW(),COLUMN()-2))),1,INDIRECT(INDIRECT(ADDRESS(ROW(),COLUMN()-1))&amp;":"&amp;INDIRECT(ADDRESS(ROW(),COLUMN()-2))))</f>
        <v>0</v>
      </c>
      <c r="AZ1075" s="10" t="str">
        <f>ADDRESS(ROW()-1,COLUMN()-13)</f>
        <v>$AM$1074</v>
      </c>
      <c r="BA1075" s="10" t="str">
        <f ca="1">ADDRESS(ROW() -INDIRECT(ADDRESS(ROW(),COLUMN()-7)),COLUMN()-14)</f>
        <v>$AM$1070</v>
      </c>
      <c r="BB1075" s="10">
        <f ca="1">SUM(INDIRECT(INDIRECT(ADDRESS(ROW(),COLUMN()-1))&amp;":"&amp;INDIRECT(ADDRESS(ROW(),COLUMN()-2))))</f>
        <v>0</v>
      </c>
    </row>
    <row r="1076" spans="1:54" x14ac:dyDescent="0.2">
      <c r="A1076" s="8" t="s">
        <v>156</v>
      </c>
      <c r="B1076" s="8" t="s">
        <v>173</v>
      </c>
      <c r="C1076" s="8">
        <v>0</v>
      </c>
      <c r="D1076" s="8">
        <v>0</v>
      </c>
      <c r="E1076" s="8"/>
      <c r="G1076" s="10"/>
      <c r="H1076" s="10"/>
      <c r="I1076" s="10"/>
      <c r="J1076" s="10"/>
      <c r="K1076" s="10"/>
      <c r="L1076" s="10"/>
      <c r="M1076" s="10"/>
      <c r="N1076" s="10"/>
      <c r="O1076" s="10"/>
      <c r="P1076" s="10"/>
      <c r="Q1076" s="10"/>
      <c r="R1076" s="10"/>
      <c r="S1076" s="10"/>
    </row>
    <row r="1077" spans="1:54" hidden="1" x14ac:dyDescent="0.2">
      <c r="A1077" s="8" t="s">
        <v>156</v>
      </c>
      <c r="B1077" s="8" t="s">
        <v>173</v>
      </c>
      <c r="C1077" s="8">
        <v>3</v>
      </c>
      <c r="D1077" s="9" t="s">
        <v>31</v>
      </c>
      <c r="E1077" s="9">
        <v>1</v>
      </c>
      <c r="F1077">
        <f>COUNTA(G1077:AJ1077)</f>
        <v>1</v>
      </c>
      <c r="G1077" s="10"/>
      <c r="H1077" s="10"/>
      <c r="I1077" s="10"/>
      <c r="J1077" s="10"/>
      <c r="K1077" s="10"/>
      <c r="L1077" s="10"/>
      <c r="M1077" s="10"/>
      <c r="N1077" s="10"/>
      <c r="O1077" s="10" t="s">
        <v>1376</v>
      </c>
      <c r="P1077" s="10"/>
      <c r="Q1077" s="10"/>
      <c r="R1077" s="10"/>
      <c r="S1077" s="10"/>
    </row>
    <row r="1078" spans="1:54" hidden="1" x14ac:dyDescent="0.2">
      <c r="A1078" s="8" t="s">
        <v>156</v>
      </c>
      <c r="B1078" s="8" t="s">
        <v>173</v>
      </c>
      <c r="C1078" s="8">
        <v>3</v>
      </c>
      <c r="D1078" s="9" t="s">
        <v>31</v>
      </c>
      <c r="E1078" s="9">
        <v>2</v>
      </c>
      <c r="F1078">
        <f>COUNTA(G1078:AJ1078)</f>
        <v>1</v>
      </c>
      <c r="G1078" s="10"/>
      <c r="H1078" s="10"/>
      <c r="I1078" s="10"/>
      <c r="J1078" s="10"/>
      <c r="K1078" s="10"/>
      <c r="L1078" s="10"/>
      <c r="M1078" s="10"/>
      <c r="N1078" s="10"/>
      <c r="O1078" s="10" t="s">
        <v>1376</v>
      </c>
      <c r="P1078" s="10"/>
      <c r="Q1078" s="10"/>
      <c r="R1078" s="10"/>
      <c r="S1078" s="10"/>
      <c r="AL1078" s="10"/>
      <c r="AN1078" s="10"/>
      <c r="AO1078" s="10"/>
      <c r="AP1078" s="10"/>
      <c r="AQ1078" s="10"/>
      <c r="AR1078" s="10"/>
      <c r="AS1078" s="10"/>
      <c r="AT1078" s="10"/>
      <c r="AU1078" s="10">
        <f ca="1">SUMIF(INDIRECT(INDIRECT(ADDRESS(ROW(),COLUMN()+3))&amp;":"&amp;INDIRECT(ADDRESS(ROW(),COLUMN()+5))),"1",INDIRECT(INDIRECT(ADDRESS(ROW(),COLUMN()+3))&amp;":"&amp;INDIRECT(ADDRESS(ROW(),COLUMN()+5))))</f>
        <v>0</v>
      </c>
      <c r="AV1078" s="10">
        <f ca="1">SUMIF(INDIRECT(INDIRECT(ADDRESS(ROW(),COLUMN()+2))&amp;":"&amp;INDIRECT(ADDRESS(ROW(),COLUMN()+4))),2,INDIRECT(INDIRECT(ADDRESS(ROW(),COLUMN()+2))&amp;":"&amp;INDIRECT(ADDRESS(ROW(),COLUMN()+4))))/2</f>
        <v>0</v>
      </c>
      <c r="AW1078" s="10">
        <f ca="1">IF(INDIRECT(ADDRESS(ROW(),COLUMN()-2))=0,1, (INDIRECT(ADDRESS(ROW(),COLUMN()-2))-INDIRECT(ADDRESS(ROW()+1,COLUMN()+2)))/INDIRECT(ADDRESS(ROW(),COLUMN()-2)))</f>
        <v>1</v>
      </c>
      <c r="AX1078" s="10" t="str">
        <f ca="1">ADDRESS(ROW()+1-INDIRECT(ADDRESS(ROW()+1,COLUMN()-4)),3)</f>
        <v>$C$1077</v>
      </c>
      <c r="AY1078" s="10"/>
      <c r="AZ1078" s="10" t="str">
        <f>ADDRESS(ROW(),3)</f>
        <v>$C$1078</v>
      </c>
      <c r="BA1078" s="10">
        <f ca="1">IF( INDIRECT(ADDRESS(ROW(),COLUMN()-5))=0,1, (INDIRECT(ADDRESS(ROW(),COLUMN()-5))-INDIRECT(ADDRESS(ROW()+1,COLUMN()+1)))/INDIRECT(ADDRESS(ROW(),COLUMN()-5)))</f>
        <v>1</v>
      </c>
      <c r="BB1078" s="10"/>
    </row>
    <row r="1079" spans="1:54" x14ac:dyDescent="0.2">
      <c r="A1079" s="8" t="s">
        <v>156</v>
      </c>
      <c r="B1079" s="8"/>
      <c r="C1079" s="8"/>
      <c r="D1079" s="8"/>
      <c r="E1079" s="8"/>
      <c r="G1079" s="10"/>
      <c r="H1079" s="10"/>
      <c r="I1079" s="10"/>
      <c r="J1079" s="10"/>
      <c r="K1079" s="10"/>
      <c r="L1079" s="10"/>
      <c r="M1079" s="10"/>
      <c r="N1079" s="10"/>
      <c r="O1079" s="10"/>
      <c r="P1079" s="10"/>
      <c r="Q1079" s="10"/>
      <c r="R1079" s="10"/>
      <c r="S1079" s="10"/>
      <c r="AL1079" s="10">
        <f ca="1">1-INDIRECT(ADDRESS(ROW()-1,COLUMN()+11))</f>
        <v>0</v>
      </c>
      <c r="AM1079" s="10">
        <f ca="1">1-INDIRECT(ADDRESS(ROW()-1,COLUMN()+14))</f>
        <v>0</v>
      </c>
      <c r="AN1079" s="10">
        <f ca="1">INDIRECT(ADDRESS(ROW()-1,COLUMN()+9))</f>
        <v>1</v>
      </c>
      <c r="AO1079" s="10">
        <f ca="1">INDIRECT(ADDRESS(ROW()-1,COLUMN()+12))</f>
        <v>1</v>
      </c>
      <c r="AP1079" s="10">
        <f ca="1">(1-INDIRECT(ADDRESS(ROW(),COLUMN()-2)))*INDIRECT(ADDRESS(ROW(),COLUMN()+2))</f>
        <v>0</v>
      </c>
      <c r="AQ1079" s="10">
        <f ca="1">(1-INDIRECT(ADDRESS(ROW(),COLUMN()-2)))*INDIRECT(ADDRESS(ROW(),COLUMN()+2))</f>
        <v>0</v>
      </c>
      <c r="AR1079" s="10">
        <f ca="1">INDIRECT(ADDRESS(INDIRECT(ADDRESS(ROW(),COLUMN()+3))-INDIRECT(ADDRESS(ROW(),COLUMN()+2)),3))</f>
        <v>0</v>
      </c>
      <c r="AS1079" s="10">
        <f ca="1">INDIRECT(ADDRESS(INDIRECT(ADDRESS(ROW(),COLUMN()+2))-INDIRECT(ADDRESS(ROW(),COLUMN()+1)),4))</f>
        <v>0</v>
      </c>
      <c r="AT1079" s="10">
        <f ca="1">INDIRECT(ADDRESS(ROW()-1,5))</f>
        <v>2</v>
      </c>
      <c r="AU1079" s="10">
        <f>ROW()-1</f>
        <v>1078</v>
      </c>
      <c r="AV1079" s="10">
        <f ca="1">ROW()-INDIRECT(ADDRESS(ROW(),COLUMN()-2))</f>
        <v>1077</v>
      </c>
      <c r="AW1079" s="10" t="str">
        <f>ADDRESS(ROW()-1,COLUMN()-11)</f>
        <v>$AL$1078</v>
      </c>
      <c r="AX1079" s="10" t="str">
        <f ca="1">ADDRESS(ROW() -INDIRECT(ADDRESS(ROW(),COLUMN()-4)),COLUMN()-12)</f>
        <v>$AL$1077</v>
      </c>
      <c r="AY1079" s="10">
        <f ca="1">SUMIF(INDIRECT(INDIRECT(ADDRESS(ROW(),COLUMN()-1))&amp;":"&amp;INDIRECT(ADDRESS(ROW(),COLUMN()-2))),1,INDIRECT(INDIRECT(ADDRESS(ROW(),COLUMN()-1))&amp;":"&amp;INDIRECT(ADDRESS(ROW(),COLUMN()-2))))</f>
        <v>0</v>
      </c>
      <c r="AZ1079" s="10" t="str">
        <f>ADDRESS(ROW()-1,COLUMN()-13)</f>
        <v>$AM$1078</v>
      </c>
      <c r="BA1079" s="10" t="str">
        <f ca="1">ADDRESS(ROW() -INDIRECT(ADDRESS(ROW(),COLUMN()-7)),COLUMN()-14)</f>
        <v>$AM$1077</v>
      </c>
      <c r="BB1079" s="10">
        <f ca="1">SUM(INDIRECT(INDIRECT(ADDRESS(ROW(),COLUMN()-1))&amp;":"&amp;INDIRECT(ADDRESS(ROW(),COLUMN()-2))))</f>
        <v>0</v>
      </c>
    </row>
    <row r="1080" spans="1:54" x14ac:dyDescent="0.2">
      <c r="A1080" s="8" t="s">
        <v>174</v>
      </c>
      <c r="B1080" s="8" t="s">
        <v>175</v>
      </c>
      <c r="C1080" s="8">
        <v>11</v>
      </c>
      <c r="D1080" s="8">
        <v>0</v>
      </c>
      <c r="E1080" s="8"/>
      <c r="G1080" s="10"/>
      <c r="H1080" s="10"/>
      <c r="I1080" s="10"/>
      <c r="J1080" s="10"/>
      <c r="K1080" s="10"/>
      <c r="L1080" s="10"/>
      <c r="M1080" s="10"/>
      <c r="N1080" s="10"/>
      <c r="O1080" s="10"/>
      <c r="P1080" s="10"/>
      <c r="Q1080" s="10"/>
      <c r="R1080" s="10"/>
      <c r="S1080" s="10"/>
      <c r="AW1080" s="10">
        <f ca="1">SUM(AP970:AP1079)</f>
        <v>0</v>
      </c>
      <c r="AX1080" s="10">
        <f ca="1">SUM(AQ970:AQ1079)</f>
        <v>5.3333333333333339</v>
      </c>
    </row>
    <row r="1081" spans="1:54" hidden="1" x14ac:dyDescent="0.2">
      <c r="A1081" s="8" t="s">
        <v>174</v>
      </c>
      <c r="B1081" s="8" t="s">
        <v>175</v>
      </c>
      <c r="C1081" s="8">
        <v>1</v>
      </c>
      <c r="D1081" s="9" t="s">
        <v>29</v>
      </c>
      <c r="E1081" s="9">
        <v>1</v>
      </c>
      <c r="F1081">
        <f t="shared" ref="F1081:F1091" si="149">COUNTA(G1081:AJ1081)</f>
        <v>2</v>
      </c>
      <c r="G1081" s="10"/>
      <c r="H1081" s="10" t="s">
        <v>1376</v>
      </c>
      <c r="I1081" s="10"/>
      <c r="J1081" s="10"/>
      <c r="K1081" s="10"/>
      <c r="L1081" s="10"/>
      <c r="M1081" s="10"/>
      <c r="N1081" s="10"/>
      <c r="O1081" s="10"/>
      <c r="P1081" s="10"/>
      <c r="Q1081" s="10"/>
      <c r="R1081" s="10"/>
      <c r="S1081" s="10" t="s">
        <v>1376</v>
      </c>
      <c r="AL1081" s="10">
        <f t="shared" ref="AL1081:AL1090" si="150">IF(COUNTA(G1081:AJ1081)=0,1,0)</f>
        <v>0</v>
      </c>
    </row>
    <row r="1082" spans="1:54" hidden="1" x14ac:dyDescent="0.2">
      <c r="A1082" s="8" t="s">
        <v>174</v>
      </c>
      <c r="B1082" s="8" t="s">
        <v>175</v>
      </c>
      <c r="C1082" s="8">
        <v>1</v>
      </c>
      <c r="D1082" s="9" t="s">
        <v>29</v>
      </c>
      <c r="E1082" s="9">
        <v>2</v>
      </c>
      <c r="F1082">
        <f t="shared" si="149"/>
        <v>2</v>
      </c>
      <c r="G1082" s="10"/>
      <c r="H1082" s="10" t="s">
        <v>1376</v>
      </c>
      <c r="I1082" s="10"/>
      <c r="J1082" s="10"/>
      <c r="K1082" s="10"/>
      <c r="L1082" s="10"/>
      <c r="M1082" s="10"/>
      <c r="N1082" s="10"/>
      <c r="O1082" s="10"/>
      <c r="P1082" s="10"/>
      <c r="Q1082" s="10"/>
      <c r="R1082" s="10"/>
      <c r="S1082" s="10" t="s">
        <v>1376</v>
      </c>
      <c r="AL1082" s="10">
        <f t="shared" si="150"/>
        <v>0</v>
      </c>
    </row>
    <row r="1083" spans="1:54" hidden="1" x14ac:dyDescent="0.2">
      <c r="A1083" s="8" t="s">
        <v>174</v>
      </c>
      <c r="B1083" s="8" t="s">
        <v>175</v>
      </c>
      <c r="C1083" s="8">
        <v>1</v>
      </c>
      <c r="D1083" s="9" t="s">
        <v>31</v>
      </c>
      <c r="E1083" s="9">
        <v>3</v>
      </c>
      <c r="F1083">
        <f t="shared" si="149"/>
        <v>2</v>
      </c>
      <c r="G1083" s="10"/>
      <c r="H1083" s="10" t="s">
        <v>1376</v>
      </c>
      <c r="I1083" s="10"/>
      <c r="J1083" s="10"/>
      <c r="K1083" s="10"/>
      <c r="L1083" s="10"/>
      <c r="M1083" s="10"/>
      <c r="N1083" s="10"/>
      <c r="O1083" s="10"/>
      <c r="P1083" s="10"/>
      <c r="Q1083" s="10"/>
      <c r="R1083" s="10"/>
      <c r="S1083" s="10" t="s">
        <v>1376</v>
      </c>
      <c r="AL1083" s="10">
        <f t="shared" si="150"/>
        <v>0</v>
      </c>
    </row>
    <row r="1084" spans="1:54" hidden="1" x14ac:dyDescent="0.2">
      <c r="A1084" s="8" t="s">
        <v>174</v>
      </c>
      <c r="B1084" s="8" t="s">
        <v>175</v>
      </c>
      <c r="C1084" s="8">
        <v>1</v>
      </c>
      <c r="D1084" s="9" t="s">
        <v>31</v>
      </c>
      <c r="E1084" s="9">
        <v>4</v>
      </c>
      <c r="F1084">
        <f t="shared" si="149"/>
        <v>2</v>
      </c>
      <c r="G1084" s="10"/>
      <c r="H1084" s="10" t="s">
        <v>1376</v>
      </c>
      <c r="I1084" s="10"/>
      <c r="J1084" s="10"/>
      <c r="K1084" s="10"/>
      <c r="L1084" s="10"/>
      <c r="M1084" s="10"/>
      <c r="N1084" s="10"/>
      <c r="O1084" s="10"/>
      <c r="P1084" s="10"/>
      <c r="Q1084" s="10"/>
      <c r="R1084" s="10"/>
      <c r="S1084" s="10" t="s">
        <v>1376</v>
      </c>
      <c r="AL1084" s="10">
        <f t="shared" si="150"/>
        <v>0</v>
      </c>
    </row>
    <row r="1085" spans="1:54" hidden="1" x14ac:dyDescent="0.2">
      <c r="A1085" s="8" t="s">
        <v>174</v>
      </c>
      <c r="B1085" s="8" t="s">
        <v>175</v>
      </c>
      <c r="C1085" s="8">
        <v>1</v>
      </c>
      <c r="D1085" s="9" t="s">
        <v>31</v>
      </c>
      <c r="E1085" s="9">
        <v>5</v>
      </c>
      <c r="F1085">
        <f t="shared" si="149"/>
        <v>2</v>
      </c>
      <c r="G1085" s="10"/>
      <c r="H1085" s="10" t="s">
        <v>1376</v>
      </c>
      <c r="I1085" s="10"/>
      <c r="J1085" s="10"/>
      <c r="K1085" s="10"/>
      <c r="L1085" s="10"/>
      <c r="M1085" s="10"/>
      <c r="N1085" s="10"/>
      <c r="O1085" s="10"/>
      <c r="P1085" s="10"/>
      <c r="Q1085" s="10"/>
      <c r="R1085" s="10"/>
      <c r="S1085" s="10" t="s">
        <v>1376</v>
      </c>
      <c r="AL1085" s="10">
        <f t="shared" si="150"/>
        <v>0</v>
      </c>
    </row>
    <row r="1086" spans="1:54" hidden="1" x14ac:dyDescent="0.2">
      <c r="A1086" s="8" t="s">
        <v>174</v>
      </c>
      <c r="B1086" s="8" t="s">
        <v>175</v>
      </c>
      <c r="C1086" s="8">
        <v>1</v>
      </c>
      <c r="D1086" s="9" t="s">
        <v>30</v>
      </c>
      <c r="E1086" s="9">
        <v>6</v>
      </c>
      <c r="F1086">
        <f t="shared" si="149"/>
        <v>2</v>
      </c>
      <c r="G1086" s="10"/>
      <c r="H1086" s="10" t="s">
        <v>1376</v>
      </c>
      <c r="I1086" s="10"/>
      <c r="J1086" s="10"/>
      <c r="K1086" s="10"/>
      <c r="L1086" s="10"/>
      <c r="M1086" s="10"/>
      <c r="N1086" s="10"/>
      <c r="O1086" s="10"/>
      <c r="P1086" s="10"/>
      <c r="Q1086" s="10"/>
      <c r="R1086" s="10"/>
      <c r="S1086" s="10" t="s">
        <v>1376</v>
      </c>
      <c r="AL1086" s="10">
        <f t="shared" si="150"/>
        <v>0</v>
      </c>
    </row>
    <row r="1087" spans="1:54" hidden="1" x14ac:dyDescent="0.2">
      <c r="A1087" s="8" t="s">
        <v>174</v>
      </c>
      <c r="B1087" s="8" t="s">
        <v>175</v>
      </c>
      <c r="C1087" s="8">
        <v>1</v>
      </c>
      <c r="D1087" s="9" t="s">
        <v>31</v>
      </c>
      <c r="E1087" s="9">
        <v>7</v>
      </c>
      <c r="F1087">
        <f t="shared" si="149"/>
        <v>2</v>
      </c>
      <c r="G1087" s="10"/>
      <c r="H1087" s="10" t="s">
        <v>1376</v>
      </c>
      <c r="I1087" s="10"/>
      <c r="J1087" s="10"/>
      <c r="K1087" s="10"/>
      <c r="L1087" s="10"/>
      <c r="M1087" s="10"/>
      <c r="N1087" s="10"/>
      <c r="O1087" s="10"/>
      <c r="P1087" s="10"/>
      <c r="Q1087" s="10"/>
      <c r="R1087" s="10"/>
      <c r="S1087" s="10" t="s">
        <v>1376</v>
      </c>
      <c r="AL1087" s="10">
        <f t="shared" si="150"/>
        <v>0</v>
      </c>
    </row>
    <row r="1088" spans="1:54" hidden="1" x14ac:dyDescent="0.2">
      <c r="A1088" s="8" t="s">
        <v>174</v>
      </c>
      <c r="B1088" s="8" t="s">
        <v>175</v>
      </c>
      <c r="C1088" s="8">
        <v>1</v>
      </c>
      <c r="D1088" s="9" t="s">
        <v>31</v>
      </c>
      <c r="E1088" s="9">
        <v>8</v>
      </c>
      <c r="F1088">
        <f t="shared" si="149"/>
        <v>2</v>
      </c>
      <c r="G1088" s="10"/>
      <c r="H1088" s="10" t="s">
        <v>1376</v>
      </c>
      <c r="I1088" s="10"/>
      <c r="J1088" s="10"/>
      <c r="K1088" s="10"/>
      <c r="L1088" s="10"/>
      <c r="M1088" s="10"/>
      <c r="N1088" s="10"/>
      <c r="O1088" s="10"/>
      <c r="P1088" s="10"/>
      <c r="Q1088" s="10"/>
      <c r="R1088" s="10"/>
      <c r="S1088" s="10" t="s">
        <v>1376</v>
      </c>
      <c r="AL1088" s="10">
        <f t="shared" si="150"/>
        <v>0</v>
      </c>
    </row>
    <row r="1089" spans="1:54" hidden="1" x14ac:dyDescent="0.2">
      <c r="A1089" s="8" t="s">
        <v>174</v>
      </c>
      <c r="B1089" s="8" t="s">
        <v>175</v>
      </c>
      <c r="C1089" s="8">
        <v>1</v>
      </c>
      <c r="D1089" s="9" t="s">
        <v>31</v>
      </c>
      <c r="E1089" s="9">
        <v>9</v>
      </c>
      <c r="F1089">
        <f t="shared" si="149"/>
        <v>2</v>
      </c>
      <c r="G1089" s="10"/>
      <c r="H1089" s="10" t="s">
        <v>1376</v>
      </c>
      <c r="I1089" s="10"/>
      <c r="J1089" s="10"/>
      <c r="K1089" s="10"/>
      <c r="L1089" s="10"/>
      <c r="M1089" s="10"/>
      <c r="N1089" s="10"/>
      <c r="O1089" s="10"/>
      <c r="P1089" s="10"/>
      <c r="Q1089" s="10"/>
      <c r="R1089" s="10"/>
      <c r="S1089" s="10" t="s">
        <v>1376</v>
      </c>
      <c r="AL1089" s="10">
        <f t="shared" si="150"/>
        <v>0</v>
      </c>
    </row>
    <row r="1090" spans="1:54" hidden="1" x14ac:dyDescent="0.2">
      <c r="A1090" s="8" t="s">
        <v>174</v>
      </c>
      <c r="B1090" s="8" t="s">
        <v>175</v>
      </c>
      <c r="C1090" s="8">
        <v>1</v>
      </c>
      <c r="D1090" s="9" t="s">
        <v>31</v>
      </c>
      <c r="E1090" s="9">
        <v>10</v>
      </c>
      <c r="F1090">
        <f t="shared" si="149"/>
        <v>2</v>
      </c>
      <c r="G1090" s="10"/>
      <c r="H1090" s="10" t="s">
        <v>1376</v>
      </c>
      <c r="I1090" s="10"/>
      <c r="J1090" s="10"/>
      <c r="K1090" s="10"/>
      <c r="L1090" s="10"/>
      <c r="M1090" s="10"/>
      <c r="N1090" s="10"/>
      <c r="O1090" s="10"/>
      <c r="P1090" s="10"/>
      <c r="Q1090" s="10"/>
      <c r="R1090" s="24"/>
      <c r="S1090" s="10" t="s">
        <v>1376</v>
      </c>
      <c r="AL1090" s="10">
        <f t="shared" si="150"/>
        <v>0</v>
      </c>
    </row>
    <row r="1091" spans="1:54" hidden="1" x14ac:dyDescent="0.2">
      <c r="A1091" s="8" t="s">
        <v>174</v>
      </c>
      <c r="B1091" s="8" t="s">
        <v>175</v>
      </c>
      <c r="C1091" s="8">
        <v>1</v>
      </c>
      <c r="D1091" s="9" t="s">
        <v>30</v>
      </c>
      <c r="E1091" s="9">
        <v>11</v>
      </c>
      <c r="F1091">
        <f t="shared" si="149"/>
        <v>2</v>
      </c>
      <c r="G1091" s="10"/>
      <c r="H1091" s="10" t="s">
        <v>1376</v>
      </c>
      <c r="I1091" s="10"/>
      <c r="J1091" s="10"/>
      <c r="K1091" s="10"/>
      <c r="L1091" s="10"/>
      <c r="M1091" s="10"/>
      <c r="N1091" s="10"/>
      <c r="O1091" s="10"/>
      <c r="P1091" s="10"/>
      <c r="Q1091" s="10"/>
      <c r="R1091" s="24"/>
      <c r="S1091" s="10" t="s">
        <v>1376</v>
      </c>
      <c r="AL1091" s="10"/>
      <c r="AN1091" s="10"/>
      <c r="AO1091" s="10"/>
      <c r="AP1091" s="10"/>
      <c r="AQ1091" s="10"/>
      <c r="AR1091" s="10"/>
      <c r="AS1091" s="10"/>
      <c r="AT1091" s="10"/>
      <c r="AU1091" s="10">
        <f ca="1">SUMIF(INDIRECT(INDIRECT(ADDRESS(ROW(),COLUMN()+3))&amp;":"&amp;INDIRECT(ADDRESS(ROW(),COLUMN()+5))),"1",INDIRECT(INDIRECT(ADDRESS(ROW(),COLUMN()+3))&amp;":"&amp;INDIRECT(ADDRESS(ROW(),COLUMN()+5))))</f>
        <v>11</v>
      </c>
      <c r="AV1091" s="10">
        <f ca="1">SUMIF(INDIRECT(INDIRECT(ADDRESS(ROW(),COLUMN()+2))&amp;":"&amp;INDIRECT(ADDRESS(ROW(),COLUMN()+4))),2,INDIRECT(INDIRECT(ADDRESS(ROW(),COLUMN()+2))&amp;":"&amp;INDIRECT(ADDRESS(ROW(),COLUMN()+4))))/2</f>
        <v>0</v>
      </c>
      <c r="AW1091" s="10">
        <f ca="1">IF(INDIRECT(ADDRESS(ROW(),COLUMN()-2))=0,1, (INDIRECT(ADDRESS(ROW(),COLUMN()-2))-INDIRECT(ADDRESS(ROW()+1,COLUMN()+2)))/INDIRECT(ADDRESS(ROW(),COLUMN()-2)))</f>
        <v>1</v>
      </c>
      <c r="AX1091" s="10" t="str">
        <f ca="1">ADDRESS(ROW()+1-INDIRECT(ADDRESS(ROW()+1,COLUMN()-4)),3)</f>
        <v>$C$1081</v>
      </c>
      <c r="AY1091" s="10"/>
      <c r="AZ1091" s="10" t="str">
        <f>ADDRESS(ROW(),3)</f>
        <v>$C$1091</v>
      </c>
      <c r="BA1091" s="10">
        <f ca="1">IF( INDIRECT(ADDRESS(ROW(),COLUMN()-5))=0,1, (INDIRECT(ADDRESS(ROW(),COLUMN()-5))-INDIRECT(ADDRESS(ROW()+1,COLUMN()+1)))/INDIRECT(ADDRESS(ROW(),COLUMN()-5)))</f>
        <v>1</v>
      </c>
      <c r="BB1091" s="10"/>
    </row>
    <row r="1092" spans="1:54" x14ac:dyDescent="0.2">
      <c r="A1092" s="8"/>
      <c r="B1092" s="8"/>
      <c r="C1092" s="8"/>
      <c r="D1092" s="8"/>
      <c r="E1092" s="8"/>
      <c r="G1092" s="10"/>
      <c r="H1092" s="10"/>
      <c r="I1092" s="10"/>
      <c r="J1092" s="10"/>
      <c r="K1092" s="10"/>
      <c r="L1092" s="10"/>
      <c r="M1092" s="10"/>
      <c r="N1092" s="10"/>
      <c r="O1092" s="10"/>
      <c r="P1092" s="10"/>
      <c r="Q1092" s="10"/>
      <c r="R1092" s="24"/>
      <c r="S1092" s="10"/>
      <c r="AL1092" s="10">
        <f ca="1">1-INDIRECT(ADDRESS(ROW()-1,COLUMN()+11))</f>
        <v>0</v>
      </c>
      <c r="AM1092" s="10">
        <f ca="1">1-INDIRECT(ADDRESS(ROW()-1,COLUMN()+14))</f>
        <v>0</v>
      </c>
      <c r="AN1092" s="10">
        <f ca="1">INDIRECT(ADDRESS(ROW()-1,COLUMN()+9))</f>
        <v>1</v>
      </c>
      <c r="AO1092" s="10">
        <f ca="1">INDIRECT(ADDRESS(ROW()-1,COLUMN()+12))</f>
        <v>1</v>
      </c>
      <c r="AP1092" s="10">
        <f ca="1">(1-INDIRECT(ADDRESS(ROW(),COLUMN()-2)))*INDIRECT(ADDRESS(ROW(),COLUMN()+2))</f>
        <v>0</v>
      </c>
      <c r="AQ1092" s="10">
        <f ca="1">(1-INDIRECT(ADDRESS(ROW(),COLUMN()-2)))*INDIRECT(ADDRESS(ROW(),COLUMN()+2))</f>
        <v>0</v>
      </c>
      <c r="AR1092" s="10">
        <f ca="1">INDIRECT(ADDRESS(INDIRECT(ADDRESS(ROW(),COLUMN()+3))-INDIRECT(ADDRESS(ROW(),COLUMN()+2)),3))</f>
        <v>11</v>
      </c>
      <c r="AS1092" s="10">
        <f ca="1">INDIRECT(ADDRESS(INDIRECT(ADDRESS(ROW(),COLUMN()+2))-INDIRECT(ADDRESS(ROW(),COLUMN()+1)),4))</f>
        <v>0</v>
      </c>
      <c r="AT1092" s="10">
        <f ca="1">INDIRECT(ADDRESS(ROW()-1,5))</f>
        <v>11</v>
      </c>
      <c r="AU1092" s="10">
        <f>ROW()-1</f>
        <v>1091</v>
      </c>
      <c r="AV1092" s="10">
        <f ca="1">ROW()-INDIRECT(ADDRESS(ROW(),COLUMN()-2))</f>
        <v>1081</v>
      </c>
      <c r="AW1092" s="10" t="str">
        <f>ADDRESS(ROW()-1,COLUMN()-11)</f>
        <v>$AL$1091</v>
      </c>
      <c r="AX1092" s="10" t="str">
        <f ca="1">ADDRESS(ROW() -INDIRECT(ADDRESS(ROW(),COLUMN()-4)),COLUMN()-12)</f>
        <v>$AL$1081</v>
      </c>
      <c r="AY1092" s="10">
        <f ca="1">SUMIF(INDIRECT(INDIRECT(ADDRESS(ROW(),COLUMN()-1))&amp;":"&amp;INDIRECT(ADDRESS(ROW(),COLUMN()-2))),1,INDIRECT(INDIRECT(ADDRESS(ROW(),COLUMN()-1))&amp;":"&amp;INDIRECT(ADDRESS(ROW(),COLUMN()-2))))</f>
        <v>0</v>
      </c>
      <c r="AZ1092" s="10" t="str">
        <f>ADDRESS(ROW()-1,COLUMN()-13)</f>
        <v>$AM$1091</v>
      </c>
      <c r="BA1092" s="10" t="str">
        <f ca="1">ADDRESS(ROW() -INDIRECT(ADDRESS(ROW(),COLUMN()-7)),COLUMN()-14)</f>
        <v>$AM$1081</v>
      </c>
      <c r="BB1092" s="10">
        <f ca="1">SUM(INDIRECT(INDIRECT(ADDRESS(ROW(),COLUMN()-1))&amp;":"&amp;INDIRECT(ADDRESS(ROW(),COLUMN()-2))))</f>
        <v>0</v>
      </c>
    </row>
    <row r="1093" spans="1:54" x14ac:dyDescent="0.2">
      <c r="A1093" s="8" t="s">
        <v>174</v>
      </c>
      <c r="B1093" s="8" t="s">
        <v>176</v>
      </c>
      <c r="C1093" s="8">
        <v>10</v>
      </c>
      <c r="D1093" s="8">
        <v>0</v>
      </c>
      <c r="E1093" s="8"/>
      <c r="G1093" s="10"/>
      <c r="H1093" s="10"/>
      <c r="I1093" s="10"/>
      <c r="J1093" s="10"/>
      <c r="K1093" s="10"/>
      <c r="L1093" s="10"/>
      <c r="M1093" s="10"/>
      <c r="N1093" s="10"/>
      <c r="O1093" s="10"/>
      <c r="P1093" s="10"/>
      <c r="Q1093" s="10"/>
      <c r="R1093" s="24"/>
      <c r="S1093" s="10"/>
    </row>
    <row r="1094" spans="1:54" hidden="1" x14ac:dyDescent="0.2">
      <c r="A1094" s="8" t="s">
        <v>174</v>
      </c>
      <c r="B1094" s="8" t="s">
        <v>176</v>
      </c>
      <c r="C1094" s="8">
        <v>1</v>
      </c>
      <c r="D1094" s="9" t="s">
        <v>30</v>
      </c>
      <c r="E1094" s="9">
        <v>1</v>
      </c>
      <c r="F1094">
        <f t="shared" ref="F1094:F1102" si="151">COUNTA(G1094:AJ1094)</f>
        <v>3</v>
      </c>
      <c r="G1094" s="10" t="s">
        <v>1376</v>
      </c>
      <c r="H1094" s="10"/>
      <c r="I1094" s="10"/>
      <c r="J1094" s="10"/>
      <c r="K1094" s="10"/>
      <c r="L1094" s="10"/>
      <c r="M1094" s="10"/>
      <c r="N1094" s="9"/>
      <c r="O1094" s="9"/>
      <c r="P1094" s="9"/>
      <c r="Q1094" s="10">
        <v>1</v>
      </c>
      <c r="R1094" s="24"/>
      <c r="S1094" s="10" t="s">
        <v>1376</v>
      </c>
      <c r="AL1094" s="10">
        <f t="shared" ref="AL1094:AL1102" si="152">IF(COUNTA(G1094:AJ1094)=0,1,0)</f>
        <v>0</v>
      </c>
    </row>
    <row r="1095" spans="1:54" hidden="1" x14ac:dyDescent="0.2">
      <c r="A1095" s="8" t="s">
        <v>174</v>
      </c>
      <c r="B1095" s="8" t="s">
        <v>176</v>
      </c>
      <c r="C1095" s="8">
        <v>1</v>
      </c>
      <c r="D1095" s="9" t="s">
        <v>29</v>
      </c>
      <c r="E1095" s="9">
        <v>2</v>
      </c>
      <c r="F1095">
        <f t="shared" si="151"/>
        <v>3</v>
      </c>
      <c r="G1095" s="10" t="s">
        <v>1376</v>
      </c>
      <c r="H1095" s="10" t="s">
        <v>1376</v>
      </c>
      <c r="I1095" s="10"/>
      <c r="J1095" s="10"/>
      <c r="K1095" s="10"/>
      <c r="L1095" s="10"/>
      <c r="M1095" s="10"/>
      <c r="N1095" s="10"/>
      <c r="O1095" s="10"/>
      <c r="P1095" s="10"/>
      <c r="Q1095" s="10"/>
      <c r="R1095" s="24"/>
      <c r="S1095" s="10" t="s">
        <v>1376</v>
      </c>
      <c r="AL1095" s="10">
        <f t="shared" si="152"/>
        <v>0</v>
      </c>
    </row>
    <row r="1096" spans="1:54" hidden="1" x14ac:dyDescent="0.2">
      <c r="A1096" s="8" t="s">
        <v>174</v>
      </c>
      <c r="B1096" s="8" t="s">
        <v>176</v>
      </c>
      <c r="C1096" s="8">
        <v>1</v>
      </c>
      <c r="D1096" s="9" t="s">
        <v>31</v>
      </c>
      <c r="E1096" s="9">
        <v>3</v>
      </c>
      <c r="F1096">
        <f t="shared" si="151"/>
        <v>3</v>
      </c>
      <c r="G1096" s="10" t="s">
        <v>1376</v>
      </c>
      <c r="H1096" s="10" t="s">
        <v>1376</v>
      </c>
      <c r="I1096" s="10"/>
      <c r="J1096" s="10"/>
      <c r="K1096" s="10"/>
      <c r="L1096" s="10"/>
      <c r="M1096" s="10"/>
      <c r="N1096" s="10"/>
      <c r="O1096" s="10"/>
      <c r="P1096" s="10"/>
      <c r="Q1096" s="10"/>
      <c r="R1096" s="24"/>
      <c r="S1096" s="10" t="s">
        <v>1376</v>
      </c>
      <c r="AL1096" s="10">
        <f t="shared" si="152"/>
        <v>0</v>
      </c>
    </row>
    <row r="1097" spans="1:54" hidden="1" x14ac:dyDescent="0.2">
      <c r="A1097" s="8" t="s">
        <v>174</v>
      </c>
      <c r="B1097" s="8" t="s">
        <v>176</v>
      </c>
      <c r="C1097" s="8">
        <v>1</v>
      </c>
      <c r="D1097" s="9" t="s">
        <v>31</v>
      </c>
      <c r="E1097" s="9">
        <v>4</v>
      </c>
      <c r="F1097">
        <f t="shared" si="151"/>
        <v>3</v>
      </c>
      <c r="G1097" s="10" t="s">
        <v>1376</v>
      </c>
      <c r="H1097" s="10" t="s">
        <v>1376</v>
      </c>
      <c r="I1097" s="10"/>
      <c r="J1097" s="10"/>
      <c r="K1097" s="10"/>
      <c r="L1097" s="10"/>
      <c r="M1097" s="10"/>
      <c r="N1097" s="10"/>
      <c r="O1097" s="10"/>
      <c r="P1097" s="10"/>
      <c r="Q1097" s="10"/>
      <c r="R1097" s="24"/>
      <c r="S1097" s="10" t="s">
        <v>1376</v>
      </c>
      <c r="AL1097" s="10">
        <f t="shared" si="152"/>
        <v>0</v>
      </c>
    </row>
    <row r="1098" spans="1:54" hidden="1" x14ac:dyDescent="0.2">
      <c r="A1098" s="8" t="s">
        <v>174</v>
      </c>
      <c r="B1098" s="8" t="s">
        <v>176</v>
      </c>
      <c r="C1098" s="8">
        <v>1</v>
      </c>
      <c r="D1098" s="9" t="s">
        <v>31</v>
      </c>
      <c r="E1098" s="9">
        <v>5</v>
      </c>
      <c r="F1098">
        <f t="shared" si="151"/>
        <v>3</v>
      </c>
      <c r="G1098" s="10" t="s">
        <v>1376</v>
      </c>
      <c r="H1098" s="10" t="s">
        <v>1376</v>
      </c>
      <c r="I1098" s="10"/>
      <c r="J1098" s="10"/>
      <c r="K1098" s="10"/>
      <c r="L1098" s="10"/>
      <c r="M1098" s="10"/>
      <c r="N1098" s="10"/>
      <c r="O1098" s="10"/>
      <c r="P1098" s="10"/>
      <c r="Q1098" s="10"/>
      <c r="R1098" s="24"/>
      <c r="S1098" s="10" t="s">
        <v>1376</v>
      </c>
      <c r="AL1098" s="10">
        <f t="shared" si="152"/>
        <v>0</v>
      </c>
    </row>
    <row r="1099" spans="1:54" hidden="1" x14ac:dyDescent="0.2">
      <c r="A1099" s="8" t="s">
        <v>174</v>
      </c>
      <c r="B1099" s="8" t="s">
        <v>176</v>
      </c>
      <c r="C1099" s="8">
        <v>1</v>
      </c>
      <c r="D1099" s="9" t="s">
        <v>31</v>
      </c>
      <c r="E1099" s="9">
        <v>6</v>
      </c>
      <c r="F1099">
        <f t="shared" si="151"/>
        <v>3</v>
      </c>
      <c r="G1099" s="10" t="s">
        <v>1376</v>
      </c>
      <c r="H1099" s="10" t="s">
        <v>1376</v>
      </c>
      <c r="I1099" s="10"/>
      <c r="J1099" s="10"/>
      <c r="K1099" s="10"/>
      <c r="L1099" s="10"/>
      <c r="M1099" s="10"/>
      <c r="N1099" s="10"/>
      <c r="O1099" s="10"/>
      <c r="P1099" s="10"/>
      <c r="Q1099" s="10"/>
      <c r="R1099" s="24"/>
      <c r="S1099" s="10" t="s">
        <v>1376</v>
      </c>
      <c r="AL1099" s="10">
        <f t="shared" si="152"/>
        <v>0</v>
      </c>
    </row>
    <row r="1100" spans="1:54" hidden="1" x14ac:dyDescent="0.2">
      <c r="A1100" s="8" t="s">
        <v>174</v>
      </c>
      <c r="B1100" s="8" t="s">
        <v>176</v>
      </c>
      <c r="C1100" s="8">
        <v>1</v>
      </c>
      <c r="D1100" s="9" t="s">
        <v>30</v>
      </c>
      <c r="E1100" s="9">
        <v>7</v>
      </c>
      <c r="F1100">
        <f t="shared" si="151"/>
        <v>3</v>
      </c>
      <c r="G1100" s="10" t="s">
        <v>1376</v>
      </c>
      <c r="H1100" s="10" t="s">
        <v>1376</v>
      </c>
      <c r="I1100" s="10"/>
      <c r="J1100" s="10"/>
      <c r="K1100" s="10"/>
      <c r="L1100" s="10"/>
      <c r="M1100" s="10"/>
      <c r="N1100" s="10"/>
      <c r="O1100" s="10"/>
      <c r="P1100" s="10"/>
      <c r="Q1100" s="10"/>
      <c r="R1100" s="24"/>
      <c r="S1100" s="10" t="s">
        <v>1376</v>
      </c>
      <c r="AL1100" s="10">
        <f t="shared" si="152"/>
        <v>0</v>
      </c>
    </row>
    <row r="1101" spans="1:54" hidden="1" x14ac:dyDescent="0.2">
      <c r="A1101" s="8" t="s">
        <v>174</v>
      </c>
      <c r="B1101" s="8" t="s">
        <v>176</v>
      </c>
      <c r="C1101" s="8">
        <v>1</v>
      </c>
      <c r="D1101" s="9" t="s">
        <v>29</v>
      </c>
      <c r="E1101" s="9">
        <v>8</v>
      </c>
      <c r="F1101">
        <f t="shared" si="151"/>
        <v>3</v>
      </c>
      <c r="G1101" s="10" t="s">
        <v>1376</v>
      </c>
      <c r="H1101" s="10" t="s">
        <v>1376</v>
      </c>
      <c r="I1101" s="10"/>
      <c r="J1101" s="10"/>
      <c r="K1101" s="10"/>
      <c r="L1101" s="10"/>
      <c r="M1101" s="10"/>
      <c r="N1101" s="10"/>
      <c r="O1101" s="10"/>
      <c r="P1101" s="10"/>
      <c r="Q1101" s="10"/>
      <c r="R1101" s="24"/>
      <c r="S1101" s="10" t="s">
        <v>1376</v>
      </c>
      <c r="AL1101" s="10">
        <f t="shared" si="152"/>
        <v>0</v>
      </c>
    </row>
    <row r="1102" spans="1:54" hidden="1" x14ac:dyDescent="0.2">
      <c r="A1102" s="8" t="s">
        <v>174</v>
      </c>
      <c r="B1102" s="8" t="s">
        <v>176</v>
      </c>
      <c r="C1102" s="8">
        <v>1</v>
      </c>
      <c r="D1102" s="9" t="s">
        <v>30</v>
      </c>
      <c r="E1102" s="9">
        <v>9</v>
      </c>
      <c r="F1102">
        <f t="shared" si="151"/>
        <v>3</v>
      </c>
      <c r="G1102" s="10" t="s">
        <v>1376</v>
      </c>
      <c r="H1102" s="10" t="s">
        <v>1376</v>
      </c>
      <c r="I1102" s="10"/>
      <c r="J1102" s="10"/>
      <c r="K1102" s="10"/>
      <c r="L1102" s="10"/>
      <c r="M1102" s="10"/>
      <c r="N1102" s="10"/>
      <c r="O1102" s="10"/>
      <c r="P1102" s="10"/>
      <c r="Q1102" s="10"/>
      <c r="R1102" s="24"/>
      <c r="S1102" s="10" t="s">
        <v>1376</v>
      </c>
      <c r="AL1102" s="10">
        <f t="shared" si="152"/>
        <v>0</v>
      </c>
      <c r="AN1102" s="10"/>
      <c r="AO1102" s="10"/>
      <c r="AP1102" s="10"/>
      <c r="AQ1102" s="10"/>
      <c r="AR1102" s="10"/>
      <c r="AS1102" s="10"/>
      <c r="AT1102" s="10"/>
      <c r="AU1102" s="10">
        <f ca="1">SUMIF(INDIRECT(INDIRECT(ADDRESS(ROW(),COLUMN()+3))&amp;":"&amp;INDIRECT(ADDRESS(ROW(),COLUMN()+5))),"1",INDIRECT(INDIRECT(ADDRESS(ROW(),COLUMN()+3))&amp;":"&amp;INDIRECT(ADDRESS(ROW(),COLUMN()+5))))</f>
        <v>9</v>
      </c>
      <c r="AV1102" s="10">
        <f ca="1">SUMIF(INDIRECT(INDIRECT(ADDRESS(ROW(),COLUMN()+2))&amp;":"&amp;INDIRECT(ADDRESS(ROW(),COLUMN()+4))),2,INDIRECT(INDIRECT(ADDRESS(ROW(),COLUMN()+2))&amp;":"&amp;INDIRECT(ADDRESS(ROW(),COLUMN()+4))))/2</f>
        <v>0</v>
      </c>
      <c r="AW1102" s="10">
        <f ca="1">IF(INDIRECT(ADDRESS(ROW(),COLUMN()-2))=0,1, (INDIRECT(ADDRESS(ROW(),COLUMN()-2))-INDIRECT(ADDRESS(ROW()+1,COLUMN()+2)))/INDIRECT(ADDRESS(ROW(),COLUMN()-2)))</f>
        <v>1</v>
      </c>
      <c r="AX1102" s="10" t="str">
        <f ca="1">ADDRESS(ROW()+1-INDIRECT(ADDRESS(ROW()+1,COLUMN()-4)),3)</f>
        <v>$C$1094</v>
      </c>
      <c r="AY1102" s="10"/>
      <c r="AZ1102" s="10" t="str">
        <f>ADDRESS(ROW(),3)</f>
        <v>$C$1102</v>
      </c>
      <c r="BA1102" s="10">
        <f ca="1">IF( INDIRECT(ADDRESS(ROW(),COLUMN()-5))=0,1, (INDIRECT(ADDRESS(ROW(),COLUMN()-5))-INDIRECT(ADDRESS(ROW()+1,COLUMN()+1)))/INDIRECT(ADDRESS(ROW(),COLUMN()-5)))</f>
        <v>1</v>
      </c>
      <c r="BB1102" s="10"/>
    </row>
    <row r="1103" spans="1:54" x14ac:dyDescent="0.2">
      <c r="A1103" s="8"/>
      <c r="B1103" s="8"/>
      <c r="C1103" s="8"/>
      <c r="D1103" s="8"/>
      <c r="E1103" s="8"/>
      <c r="G1103" s="10"/>
      <c r="H1103" s="10"/>
      <c r="I1103" s="10"/>
      <c r="J1103" s="10"/>
      <c r="K1103" s="10"/>
      <c r="L1103" s="10"/>
      <c r="M1103" s="10"/>
      <c r="N1103" s="10"/>
      <c r="O1103" s="10"/>
      <c r="P1103" s="10"/>
      <c r="Q1103" s="10"/>
      <c r="R1103" s="24"/>
      <c r="S1103" s="10"/>
      <c r="AL1103" s="10">
        <f ca="1">1-INDIRECT(ADDRESS(ROW()-1,COLUMN()+11))</f>
        <v>0</v>
      </c>
      <c r="AM1103" s="10">
        <f ca="1">1-INDIRECT(ADDRESS(ROW()-1,COLUMN()+14))</f>
        <v>0</v>
      </c>
      <c r="AN1103" s="10">
        <f ca="1">INDIRECT(ADDRESS(ROW()-1,COLUMN()+9))</f>
        <v>1</v>
      </c>
      <c r="AO1103" s="10">
        <f ca="1">INDIRECT(ADDRESS(ROW()-1,COLUMN()+12))</f>
        <v>1</v>
      </c>
      <c r="AP1103" s="10">
        <f ca="1">(1-INDIRECT(ADDRESS(ROW(),COLUMN()-2)))*INDIRECT(ADDRESS(ROW(),COLUMN()+2))</f>
        <v>0</v>
      </c>
      <c r="AQ1103" s="10">
        <f ca="1">(1-INDIRECT(ADDRESS(ROW(),COLUMN()-2)))*INDIRECT(ADDRESS(ROW(),COLUMN()+2))</f>
        <v>0</v>
      </c>
      <c r="AR1103" s="10">
        <f ca="1">INDIRECT(ADDRESS(INDIRECT(ADDRESS(ROW(),COLUMN()+3))-INDIRECT(ADDRESS(ROW(),COLUMN()+2)),3))</f>
        <v>10</v>
      </c>
      <c r="AS1103" s="10">
        <f ca="1">INDIRECT(ADDRESS(INDIRECT(ADDRESS(ROW(),COLUMN()+2))-INDIRECT(ADDRESS(ROW(),COLUMN()+1)),4))</f>
        <v>0</v>
      </c>
      <c r="AT1103" s="10">
        <f ca="1">INDIRECT(ADDRESS(ROW()-1,5))</f>
        <v>9</v>
      </c>
      <c r="AU1103" s="10">
        <f>ROW()-1</f>
        <v>1102</v>
      </c>
      <c r="AV1103" s="10">
        <f ca="1">ROW()-INDIRECT(ADDRESS(ROW(),COLUMN()-2))</f>
        <v>1094</v>
      </c>
      <c r="AW1103" s="10" t="str">
        <f>ADDRESS(ROW()-1,COLUMN()-11)</f>
        <v>$AL$1102</v>
      </c>
      <c r="AX1103" s="10" t="str">
        <f ca="1">ADDRESS(ROW() -INDIRECT(ADDRESS(ROW(),COLUMN()-4)),COLUMN()-12)</f>
        <v>$AL$1094</v>
      </c>
      <c r="AY1103" s="10">
        <f ca="1">SUMIF(INDIRECT(INDIRECT(ADDRESS(ROW(),COLUMN()-1))&amp;":"&amp;INDIRECT(ADDRESS(ROW(),COLUMN()-2))),1,INDIRECT(INDIRECT(ADDRESS(ROW(),COLUMN()-1))&amp;":"&amp;INDIRECT(ADDRESS(ROW(),COLUMN()-2))))</f>
        <v>0</v>
      </c>
      <c r="AZ1103" s="10" t="str">
        <f>ADDRESS(ROW()-1,COLUMN()-13)</f>
        <v>$AM$1102</v>
      </c>
      <c r="BA1103" s="10" t="str">
        <f ca="1">ADDRESS(ROW() -INDIRECT(ADDRESS(ROW(),COLUMN()-7)),COLUMN()-14)</f>
        <v>$AM$1094</v>
      </c>
      <c r="BB1103" s="10">
        <f ca="1">SUM(INDIRECT(INDIRECT(ADDRESS(ROW(),COLUMN()-1))&amp;":"&amp;INDIRECT(ADDRESS(ROW(),COLUMN()-2))))</f>
        <v>0</v>
      </c>
    </row>
    <row r="1104" spans="1:54" x14ac:dyDescent="0.2">
      <c r="A1104" s="8" t="s">
        <v>174</v>
      </c>
      <c r="B1104" s="8" t="s">
        <v>177</v>
      </c>
      <c r="C1104" s="8">
        <v>12</v>
      </c>
      <c r="D1104" s="8">
        <v>0</v>
      </c>
      <c r="E1104" s="8"/>
      <c r="G1104" s="10"/>
      <c r="H1104" s="10"/>
      <c r="I1104" s="10"/>
      <c r="J1104" s="10"/>
      <c r="K1104" s="10"/>
      <c r="L1104" s="10"/>
      <c r="M1104" s="10"/>
      <c r="N1104" s="10"/>
      <c r="O1104" s="10"/>
      <c r="P1104" s="10"/>
      <c r="Q1104" s="10"/>
      <c r="R1104" s="24"/>
      <c r="S1104" s="10"/>
    </row>
    <row r="1105" spans="1:54" hidden="1" x14ac:dyDescent="0.2">
      <c r="A1105" s="8" t="s">
        <v>174</v>
      </c>
      <c r="B1105" s="8" t="s">
        <v>177</v>
      </c>
      <c r="C1105" s="8">
        <v>1</v>
      </c>
      <c r="D1105" s="9" t="s">
        <v>29</v>
      </c>
      <c r="E1105" s="9">
        <v>1</v>
      </c>
      <c r="F1105">
        <f t="shared" ref="F1105:F1111" si="153">COUNTA(G1105:AJ1105)</f>
        <v>3</v>
      </c>
      <c r="G1105" s="10" t="s">
        <v>1376</v>
      </c>
      <c r="H1105" s="10" t="s">
        <v>1376</v>
      </c>
      <c r="I1105" s="10"/>
      <c r="J1105" s="10"/>
      <c r="K1105" s="10"/>
      <c r="L1105" s="10"/>
      <c r="M1105" s="10"/>
      <c r="N1105" s="10"/>
      <c r="O1105" s="10"/>
      <c r="P1105" s="10"/>
      <c r="Q1105" s="10"/>
      <c r="R1105" s="24"/>
      <c r="S1105" s="10" t="s">
        <v>1376</v>
      </c>
      <c r="AL1105" s="10">
        <f t="shared" ref="AL1105:AL1111" si="154">IF(COUNTA(G1105:AJ1105)=0,1,0)</f>
        <v>0</v>
      </c>
    </row>
    <row r="1106" spans="1:54" hidden="1" x14ac:dyDescent="0.2">
      <c r="A1106" s="8" t="s">
        <v>174</v>
      </c>
      <c r="B1106" s="8" t="s">
        <v>177</v>
      </c>
      <c r="C1106" s="8">
        <v>1</v>
      </c>
      <c r="D1106" s="9" t="s">
        <v>29</v>
      </c>
      <c r="E1106" s="9">
        <v>2</v>
      </c>
      <c r="F1106">
        <f t="shared" si="153"/>
        <v>2</v>
      </c>
      <c r="G1106" s="10" t="s">
        <v>1376</v>
      </c>
      <c r="H1106" s="10"/>
      <c r="I1106" s="10"/>
      <c r="J1106" s="10"/>
      <c r="K1106" s="10"/>
      <c r="L1106" s="10"/>
      <c r="M1106" s="10"/>
      <c r="N1106" s="10"/>
      <c r="O1106" s="10"/>
      <c r="P1106" s="10"/>
      <c r="Q1106" s="10"/>
      <c r="R1106" s="10"/>
      <c r="S1106" s="10" t="s">
        <v>1376</v>
      </c>
      <c r="AL1106" s="10">
        <f t="shared" si="154"/>
        <v>0</v>
      </c>
    </row>
    <row r="1107" spans="1:54" hidden="1" x14ac:dyDescent="0.2">
      <c r="A1107" s="8" t="s">
        <v>174</v>
      </c>
      <c r="B1107" s="8" t="s">
        <v>177</v>
      </c>
      <c r="C1107" s="8">
        <v>1</v>
      </c>
      <c r="D1107" s="9" t="s">
        <v>31</v>
      </c>
      <c r="E1107" s="9">
        <v>3</v>
      </c>
      <c r="F1107">
        <f t="shared" si="153"/>
        <v>2</v>
      </c>
      <c r="G1107" s="10"/>
      <c r="H1107" s="10" t="s">
        <v>1376</v>
      </c>
      <c r="I1107" s="10"/>
      <c r="J1107" s="10"/>
      <c r="K1107" s="10"/>
      <c r="L1107" s="10"/>
      <c r="M1107" s="10"/>
      <c r="N1107" s="10"/>
      <c r="O1107" s="10"/>
      <c r="P1107" s="10"/>
      <c r="Q1107" s="10"/>
      <c r="R1107" s="10"/>
      <c r="S1107" s="10" t="s">
        <v>1376</v>
      </c>
      <c r="AL1107" s="10">
        <f t="shared" si="154"/>
        <v>0</v>
      </c>
    </row>
    <row r="1108" spans="1:54" hidden="1" x14ac:dyDescent="0.2">
      <c r="A1108" s="8" t="s">
        <v>174</v>
      </c>
      <c r="B1108" s="8" t="s">
        <v>177</v>
      </c>
      <c r="C1108" s="8">
        <v>1</v>
      </c>
      <c r="D1108" s="9" t="s">
        <v>30</v>
      </c>
      <c r="E1108" s="9">
        <v>4</v>
      </c>
      <c r="F1108">
        <f t="shared" si="153"/>
        <v>3</v>
      </c>
      <c r="G1108" s="10" t="s">
        <v>1376</v>
      </c>
      <c r="H1108" s="10" t="s">
        <v>1376</v>
      </c>
      <c r="I1108" s="10"/>
      <c r="J1108" s="10"/>
      <c r="K1108" s="10"/>
      <c r="L1108" s="10"/>
      <c r="M1108" s="10"/>
      <c r="N1108" s="10"/>
      <c r="O1108" s="10"/>
      <c r="P1108" s="10"/>
      <c r="Q1108" s="10"/>
      <c r="R1108" s="10"/>
      <c r="S1108" s="10" t="s">
        <v>1376</v>
      </c>
      <c r="AL1108" s="10">
        <f t="shared" si="154"/>
        <v>0</v>
      </c>
    </row>
    <row r="1109" spans="1:54" hidden="1" x14ac:dyDescent="0.2">
      <c r="A1109" s="8" t="s">
        <v>174</v>
      </c>
      <c r="B1109" s="8" t="s">
        <v>177</v>
      </c>
      <c r="C1109" s="8">
        <v>1</v>
      </c>
      <c r="D1109" s="9" t="s">
        <v>29</v>
      </c>
      <c r="E1109" s="9">
        <v>5</v>
      </c>
      <c r="F1109">
        <f t="shared" si="153"/>
        <v>3</v>
      </c>
      <c r="G1109" s="10" t="s">
        <v>1376</v>
      </c>
      <c r="H1109" s="10" t="s">
        <v>1376</v>
      </c>
      <c r="I1109" s="10"/>
      <c r="J1109" s="10"/>
      <c r="K1109" s="10"/>
      <c r="L1109" s="10"/>
      <c r="M1109" s="10"/>
      <c r="N1109" s="10"/>
      <c r="O1109" s="10"/>
      <c r="P1109" s="10"/>
      <c r="Q1109" s="10"/>
      <c r="R1109" s="10"/>
      <c r="S1109" s="10" t="s">
        <v>1376</v>
      </c>
      <c r="AL1109" s="10">
        <f t="shared" si="154"/>
        <v>0</v>
      </c>
    </row>
    <row r="1110" spans="1:54" hidden="1" x14ac:dyDescent="0.2">
      <c r="A1110" s="8" t="s">
        <v>174</v>
      </c>
      <c r="B1110" s="8" t="s">
        <v>177</v>
      </c>
      <c r="C1110" s="8">
        <v>1</v>
      </c>
      <c r="D1110" s="9" t="s">
        <v>30</v>
      </c>
      <c r="E1110" s="9">
        <v>6</v>
      </c>
      <c r="F1110">
        <f t="shared" si="153"/>
        <v>3</v>
      </c>
      <c r="G1110" s="10" t="s">
        <v>1376</v>
      </c>
      <c r="H1110" s="10" t="s">
        <v>1376</v>
      </c>
      <c r="I1110" s="10"/>
      <c r="J1110" s="10"/>
      <c r="K1110" s="10"/>
      <c r="L1110" s="10"/>
      <c r="M1110" s="10"/>
      <c r="N1110" s="10"/>
      <c r="O1110" s="10"/>
      <c r="P1110" s="10"/>
      <c r="Q1110" s="10"/>
      <c r="R1110" s="10"/>
      <c r="S1110" s="10" t="s">
        <v>1376</v>
      </c>
      <c r="AL1110" s="10">
        <f t="shared" si="154"/>
        <v>0</v>
      </c>
    </row>
    <row r="1111" spans="1:54" hidden="1" x14ac:dyDescent="0.2">
      <c r="A1111" s="8" t="s">
        <v>174</v>
      </c>
      <c r="B1111" s="8" t="s">
        <v>177</v>
      </c>
      <c r="C1111" s="8">
        <v>1</v>
      </c>
      <c r="D1111" s="9" t="s">
        <v>30</v>
      </c>
      <c r="E1111" s="9">
        <v>7</v>
      </c>
      <c r="F1111">
        <f t="shared" si="153"/>
        <v>3</v>
      </c>
      <c r="G1111" s="10" t="s">
        <v>1376</v>
      </c>
      <c r="H1111" s="10" t="s">
        <v>1376</v>
      </c>
      <c r="I1111" s="10"/>
      <c r="J1111" s="10"/>
      <c r="K1111" s="10"/>
      <c r="L1111" s="10"/>
      <c r="M1111" s="10"/>
      <c r="N1111" s="10"/>
      <c r="O1111" s="10"/>
      <c r="P1111" s="10"/>
      <c r="Q1111" s="10"/>
      <c r="R1111" s="10"/>
      <c r="S1111" s="10" t="s">
        <v>1376</v>
      </c>
      <c r="AL1111" s="10">
        <f t="shared" si="154"/>
        <v>0</v>
      </c>
      <c r="AN1111" s="10"/>
      <c r="AO1111" s="10"/>
      <c r="AP1111" s="10"/>
      <c r="AQ1111" s="10"/>
      <c r="AR1111" s="10"/>
      <c r="AS1111" s="10"/>
      <c r="AT1111" s="10"/>
      <c r="AU1111" s="10">
        <f ca="1">SUMIF(INDIRECT(INDIRECT(ADDRESS(ROW(),COLUMN()+3))&amp;":"&amp;INDIRECT(ADDRESS(ROW(),COLUMN()+5))),"1",INDIRECT(INDIRECT(ADDRESS(ROW(),COLUMN()+3))&amp;":"&amp;INDIRECT(ADDRESS(ROW(),COLUMN()+5))))</f>
        <v>7</v>
      </c>
      <c r="AV1111" s="10">
        <f ca="1">SUMIF(INDIRECT(INDIRECT(ADDRESS(ROW(),COLUMN()+2))&amp;":"&amp;INDIRECT(ADDRESS(ROW(),COLUMN()+4))),2,INDIRECT(INDIRECT(ADDRESS(ROW(),COLUMN()+2))&amp;":"&amp;INDIRECT(ADDRESS(ROW(),COLUMN()+4))))/2</f>
        <v>0</v>
      </c>
      <c r="AW1111" s="10">
        <f ca="1">IF(INDIRECT(ADDRESS(ROW(),COLUMN()-2))=0,1, (INDIRECT(ADDRESS(ROW(),COLUMN()-2))-INDIRECT(ADDRESS(ROW()+1,COLUMN()+2)))/INDIRECT(ADDRESS(ROW(),COLUMN()-2)))</f>
        <v>1</v>
      </c>
      <c r="AX1111" s="10" t="str">
        <f ca="1">ADDRESS(ROW()+1-INDIRECT(ADDRESS(ROW()+1,COLUMN()-4)),3)</f>
        <v>$C$1105</v>
      </c>
      <c r="AY1111" s="10"/>
      <c r="AZ1111" s="10" t="str">
        <f>ADDRESS(ROW(),3)</f>
        <v>$C$1111</v>
      </c>
      <c r="BA1111" s="10">
        <f ca="1">IF( INDIRECT(ADDRESS(ROW(),COLUMN()-5))=0,1, (INDIRECT(ADDRESS(ROW(),COLUMN()-5))-INDIRECT(ADDRESS(ROW()+1,COLUMN()+1)))/INDIRECT(ADDRESS(ROW(),COLUMN()-5)))</f>
        <v>1</v>
      </c>
      <c r="BB1111" s="10"/>
    </row>
    <row r="1112" spans="1:54" x14ac:dyDescent="0.2">
      <c r="A1112" s="8"/>
      <c r="B1112" s="8"/>
      <c r="C1112" s="8"/>
      <c r="D1112" s="9"/>
      <c r="E1112" s="9"/>
      <c r="G1112" s="10"/>
      <c r="H1112" s="10"/>
      <c r="I1112" s="10"/>
      <c r="J1112" s="10"/>
      <c r="K1112" s="10"/>
      <c r="L1112" s="10"/>
      <c r="M1112" s="10"/>
      <c r="N1112" s="10"/>
      <c r="O1112" s="10"/>
      <c r="P1112" s="10"/>
      <c r="Q1112" s="10"/>
      <c r="R1112" s="10"/>
      <c r="S1112" s="10"/>
      <c r="AL1112" s="10">
        <f ca="1">1-INDIRECT(ADDRESS(ROW()-1,COLUMN()+11))</f>
        <v>0</v>
      </c>
      <c r="AM1112" s="10">
        <f ca="1">1-INDIRECT(ADDRESS(ROW()-1,COLUMN()+14))</f>
        <v>0</v>
      </c>
      <c r="AN1112" s="10">
        <f ca="1">INDIRECT(ADDRESS(ROW()-1,COLUMN()+9))</f>
        <v>1</v>
      </c>
      <c r="AO1112" s="10">
        <f ca="1">INDIRECT(ADDRESS(ROW()-1,COLUMN()+12))</f>
        <v>1</v>
      </c>
      <c r="AP1112" s="10">
        <f ca="1">(1-INDIRECT(ADDRESS(ROW(),COLUMN()-2)))*INDIRECT(ADDRESS(ROW(),COLUMN()+2))</f>
        <v>0</v>
      </c>
      <c r="AQ1112" s="10">
        <f ca="1">(1-INDIRECT(ADDRESS(ROW(),COLUMN()-2)))*INDIRECT(ADDRESS(ROW(),COLUMN()+2))</f>
        <v>0</v>
      </c>
      <c r="AR1112" s="10">
        <f ca="1">INDIRECT(ADDRESS(INDIRECT(ADDRESS(ROW(),COLUMN()+3))-INDIRECT(ADDRESS(ROW(),COLUMN()+2)),3))</f>
        <v>12</v>
      </c>
      <c r="AS1112" s="10">
        <f ca="1">INDIRECT(ADDRESS(INDIRECT(ADDRESS(ROW(),COLUMN()+2))-INDIRECT(ADDRESS(ROW(),COLUMN()+1)),4))</f>
        <v>0</v>
      </c>
      <c r="AT1112" s="10">
        <f ca="1">INDIRECT(ADDRESS(ROW()-1,5))</f>
        <v>7</v>
      </c>
      <c r="AU1112" s="10">
        <f>ROW()-1</f>
        <v>1111</v>
      </c>
      <c r="AV1112" s="10">
        <f ca="1">ROW()-INDIRECT(ADDRESS(ROW(),COLUMN()-2))</f>
        <v>1105</v>
      </c>
      <c r="AW1112" s="10" t="str">
        <f>ADDRESS(ROW()-1,COLUMN()-11)</f>
        <v>$AL$1111</v>
      </c>
      <c r="AX1112" s="10" t="str">
        <f ca="1">ADDRESS(ROW() -INDIRECT(ADDRESS(ROW(),COLUMN()-4)),COLUMN()-12)</f>
        <v>$AL$1105</v>
      </c>
      <c r="AY1112" s="10">
        <f ca="1">SUMIF(INDIRECT(INDIRECT(ADDRESS(ROW(),COLUMN()-1))&amp;":"&amp;INDIRECT(ADDRESS(ROW(),COLUMN()-2))),1,INDIRECT(INDIRECT(ADDRESS(ROW(),COLUMN()-1))&amp;":"&amp;INDIRECT(ADDRESS(ROW(),COLUMN()-2))))</f>
        <v>0</v>
      </c>
      <c r="AZ1112" s="10" t="str">
        <f>ADDRESS(ROW()-1,COLUMN()-13)</f>
        <v>$AM$1111</v>
      </c>
      <c r="BA1112" s="10" t="str">
        <f ca="1">ADDRESS(ROW() -INDIRECT(ADDRESS(ROW(),COLUMN()-7)),COLUMN()-14)</f>
        <v>$AM$1105</v>
      </c>
      <c r="BB1112" s="10">
        <f ca="1">SUM(INDIRECT(INDIRECT(ADDRESS(ROW(),COLUMN()-1))&amp;":"&amp;INDIRECT(ADDRESS(ROW(),COLUMN()-2))))</f>
        <v>0</v>
      </c>
    </row>
    <row r="1113" spans="1:54" x14ac:dyDescent="0.2">
      <c r="A1113" s="8" t="s">
        <v>174</v>
      </c>
      <c r="B1113" s="8" t="s">
        <v>178</v>
      </c>
      <c r="C1113" s="8">
        <v>10</v>
      </c>
      <c r="D1113" s="8">
        <v>0</v>
      </c>
      <c r="E1113" s="8"/>
      <c r="G1113" s="10"/>
      <c r="H1113" s="10"/>
      <c r="I1113" s="10"/>
      <c r="J1113" s="10"/>
      <c r="K1113" s="10"/>
      <c r="L1113" s="10"/>
      <c r="M1113" s="10"/>
      <c r="N1113" s="10"/>
      <c r="O1113" s="10"/>
      <c r="P1113" s="10"/>
      <c r="Q1113" s="10"/>
      <c r="R1113" s="10"/>
      <c r="S1113" s="10"/>
    </row>
    <row r="1114" spans="1:54" hidden="1" x14ac:dyDescent="0.2">
      <c r="A1114" s="8" t="s">
        <v>174</v>
      </c>
      <c r="B1114" s="8" t="s">
        <v>178</v>
      </c>
      <c r="C1114" s="8">
        <v>1</v>
      </c>
      <c r="D1114" s="9" t="s">
        <v>30</v>
      </c>
      <c r="E1114" s="9">
        <v>1</v>
      </c>
      <c r="F1114">
        <f t="shared" ref="F1114:F1125" si="155">COUNTA(G1114:AJ1114)</f>
        <v>2</v>
      </c>
      <c r="G1114" s="10"/>
      <c r="H1114" s="10" t="s">
        <v>1376</v>
      </c>
      <c r="I1114" s="10"/>
      <c r="J1114" s="10"/>
      <c r="K1114" s="10"/>
      <c r="L1114" s="10"/>
      <c r="M1114" s="10"/>
      <c r="N1114" s="10"/>
      <c r="O1114" s="10"/>
      <c r="P1114" s="10"/>
      <c r="Q1114" s="10"/>
      <c r="R1114" s="10"/>
      <c r="S1114" s="10" t="s">
        <v>1376</v>
      </c>
      <c r="AL1114" s="10">
        <f t="shared" ref="AL1114:AL1125" si="156">IF(COUNTA(G1114:AJ1114)=0,1,0)</f>
        <v>0</v>
      </c>
    </row>
    <row r="1115" spans="1:54" hidden="1" x14ac:dyDescent="0.2">
      <c r="A1115" s="8" t="s">
        <v>174</v>
      </c>
      <c r="B1115" s="8" t="s">
        <v>178</v>
      </c>
      <c r="C1115" s="8">
        <v>1</v>
      </c>
      <c r="D1115" s="9" t="s">
        <v>29</v>
      </c>
      <c r="E1115" s="9">
        <v>2</v>
      </c>
      <c r="F1115">
        <f t="shared" si="155"/>
        <v>2</v>
      </c>
      <c r="G1115" s="10"/>
      <c r="H1115" s="10" t="s">
        <v>1376</v>
      </c>
      <c r="I1115" s="10"/>
      <c r="J1115" s="10"/>
      <c r="K1115" s="10"/>
      <c r="L1115" s="10"/>
      <c r="M1115" s="10"/>
      <c r="N1115" s="10"/>
      <c r="O1115" s="10"/>
      <c r="P1115" s="10"/>
      <c r="Q1115" s="10"/>
      <c r="R1115" s="10"/>
      <c r="S1115" s="10" t="s">
        <v>1376</v>
      </c>
      <c r="AL1115" s="10">
        <f t="shared" si="156"/>
        <v>0</v>
      </c>
    </row>
    <row r="1116" spans="1:54" hidden="1" x14ac:dyDescent="0.2">
      <c r="A1116" s="8" t="s">
        <v>174</v>
      </c>
      <c r="B1116" s="8" t="s">
        <v>178</v>
      </c>
      <c r="C1116" s="8">
        <v>1</v>
      </c>
      <c r="D1116" s="9" t="s">
        <v>31</v>
      </c>
      <c r="E1116" s="9">
        <v>3</v>
      </c>
      <c r="F1116">
        <f t="shared" si="155"/>
        <v>2</v>
      </c>
      <c r="G1116" s="10"/>
      <c r="H1116" s="10" t="s">
        <v>1376</v>
      </c>
      <c r="I1116" s="10"/>
      <c r="J1116" s="10"/>
      <c r="K1116" s="10"/>
      <c r="L1116" s="10"/>
      <c r="M1116" s="10"/>
      <c r="N1116" s="10"/>
      <c r="O1116" s="10"/>
      <c r="P1116" s="10"/>
      <c r="Q1116" s="10"/>
      <c r="R1116" s="10"/>
      <c r="S1116" s="10" t="s">
        <v>1376</v>
      </c>
      <c r="AL1116" s="10">
        <f t="shared" si="156"/>
        <v>0</v>
      </c>
    </row>
    <row r="1117" spans="1:54" hidden="1" x14ac:dyDescent="0.2">
      <c r="A1117" s="8" t="s">
        <v>174</v>
      </c>
      <c r="B1117" s="8" t="s">
        <v>178</v>
      </c>
      <c r="C1117" s="8">
        <v>1</v>
      </c>
      <c r="D1117" s="9" t="s">
        <v>31</v>
      </c>
      <c r="E1117" s="9">
        <v>4</v>
      </c>
      <c r="F1117">
        <f t="shared" si="155"/>
        <v>2</v>
      </c>
      <c r="G1117" s="10"/>
      <c r="H1117" s="10" t="s">
        <v>1376</v>
      </c>
      <c r="I1117" s="10"/>
      <c r="J1117" s="10"/>
      <c r="K1117" s="10"/>
      <c r="L1117" s="10"/>
      <c r="M1117" s="10"/>
      <c r="N1117" s="10"/>
      <c r="O1117" s="10"/>
      <c r="P1117" s="10"/>
      <c r="Q1117" s="10"/>
      <c r="R1117" s="10"/>
      <c r="S1117" s="10" t="s">
        <v>1376</v>
      </c>
      <c r="AL1117" s="10">
        <f t="shared" si="156"/>
        <v>0</v>
      </c>
    </row>
    <row r="1118" spans="1:54" hidden="1" x14ac:dyDescent="0.2">
      <c r="A1118" s="8" t="s">
        <v>174</v>
      </c>
      <c r="B1118" s="8" t="s">
        <v>178</v>
      </c>
      <c r="C1118" s="8">
        <v>1</v>
      </c>
      <c r="D1118" s="9" t="s">
        <v>31</v>
      </c>
      <c r="E1118" s="9">
        <v>5</v>
      </c>
      <c r="F1118">
        <f t="shared" si="155"/>
        <v>1</v>
      </c>
      <c r="G1118" s="10"/>
      <c r="H1118" s="10"/>
      <c r="I1118" s="10"/>
      <c r="J1118" s="10"/>
      <c r="K1118" s="10"/>
      <c r="L1118" s="10"/>
      <c r="M1118" s="10"/>
      <c r="N1118" s="10"/>
      <c r="O1118" s="10"/>
      <c r="P1118" s="10"/>
      <c r="Q1118" s="10"/>
      <c r="R1118" s="10"/>
      <c r="S1118" s="10" t="s">
        <v>1376</v>
      </c>
      <c r="AL1118" s="10">
        <f t="shared" si="156"/>
        <v>0</v>
      </c>
    </row>
    <row r="1119" spans="1:54" hidden="1" x14ac:dyDescent="0.2">
      <c r="A1119" s="8" t="s">
        <v>174</v>
      </c>
      <c r="B1119" s="8" t="s">
        <v>178</v>
      </c>
      <c r="C1119" s="8">
        <v>1</v>
      </c>
      <c r="D1119" s="9" t="s">
        <v>29</v>
      </c>
      <c r="E1119" s="9">
        <v>6</v>
      </c>
      <c r="F1119">
        <f t="shared" si="155"/>
        <v>1</v>
      </c>
      <c r="G1119" s="10"/>
      <c r="H1119" s="10"/>
      <c r="I1119" s="10"/>
      <c r="J1119" s="10"/>
      <c r="K1119" s="10"/>
      <c r="L1119" s="10"/>
      <c r="M1119" s="10"/>
      <c r="N1119" s="10"/>
      <c r="O1119" s="10"/>
      <c r="P1119" s="10"/>
      <c r="Q1119" s="10"/>
      <c r="R1119" s="10"/>
      <c r="S1119" s="10" t="s">
        <v>1376</v>
      </c>
      <c r="AL1119" s="10">
        <f t="shared" si="156"/>
        <v>0</v>
      </c>
    </row>
    <row r="1120" spans="1:54" hidden="1" x14ac:dyDescent="0.2">
      <c r="A1120" s="8" t="s">
        <v>174</v>
      </c>
      <c r="B1120" s="8" t="s">
        <v>178</v>
      </c>
      <c r="C1120" s="8">
        <v>1</v>
      </c>
      <c r="D1120" s="9" t="s">
        <v>31</v>
      </c>
      <c r="E1120" s="9">
        <v>7</v>
      </c>
      <c r="F1120">
        <f t="shared" si="155"/>
        <v>1</v>
      </c>
      <c r="G1120" s="10"/>
      <c r="H1120" s="10"/>
      <c r="I1120" s="10"/>
      <c r="J1120" s="10"/>
      <c r="K1120" s="10"/>
      <c r="L1120" s="10"/>
      <c r="M1120" s="10"/>
      <c r="N1120" s="10"/>
      <c r="O1120" s="10"/>
      <c r="P1120" s="10"/>
      <c r="Q1120" s="10"/>
      <c r="R1120" s="10"/>
      <c r="S1120" s="10" t="s">
        <v>1376</v>
      </c>
      <c r="AL1120" s="10">
        <f t="shared" si="156"/>
        <v>0</v>
      </c>
    </row>
    <row r="1121" spans="1:54" hidden="1" x14ac:dyDescent="0.2">
      <c r="A1121" s="8" t="s">
        <v>174</v>
      </c>
      <c r="B1121" s="8" t="s">
        <v>178</v>
      </c>
      <c r="C1121" s="8">
        <v>1</v>
      </c>
      <c r="D1121" s="9" t="s">
        <v>31</v>
      </c>
      <c r="E1121" s="9">
        <v>8</v>
      </c>
      <c r="F1121">
        <f t="shared" si="155"/>
        <v>2</v>
      </c>
      <c r="G1121" s="10"/>
      <c r="H1121" s="10" t="s">
        <v>1376</v>
      </c>
      <c r="I1121" s="10"/>
      <c r="J1121" s="10"/>
      <c r="K1121" s="10"/>
      <c r="L1121" s="10"/>
      <c r="M1121" s="10"/>
      <c r="N1121" s="10"/>
      <c r="O1121" s="10"/>
      <c r="P1121" s="10"/>
      <c r="Q1121" s="10"/>
      <c r="R1121" s="10"/>
      <c r="S1121" s="10" t="s">
        <v>1376</v>
      </c>
      <c r="AL1121" s="10">
        <f t="shared" si="156"/>
        <v>0</v>
      </c>
    </row>
    <row r="1122" spans="1:54" hidden="1" x14ac:dyDescent="0.2">
      <c r="A1122" s="8" t="s">
        <v>174</v>
      </c>
      <c r="B1122" s="8" t="s">
        <v>178</v>
      </c>
      <c r="C1122" s="8">
        <v>1</v>
      </c>
      <c r="D1122" s="9" t="s">
        <v>31</v>
      </c>
      <c r="E1122" s="9">
        <v>9</v>
      </c>
      <c r="F1122">
        <f t="shared" si="155"/>
        <v>2</v>
      </c>
      <c r="G1122" s="10"/>
      <c r="H1122" s="10" t="s">
        <v>1376</v>
      </c>
      <c r="I1122" s="10"/>
      <c r="J1122" s="10"/>
      <c r="K1122" s="10"/>
      <c r="L1122" s="10"/>
      <c r="M1122" s="10"/>
      <c r="N1122" s="10"/>
      <c r="O1122" s="10"/>
      <c r="P1122" s="10"/>
      <c r="Q1122" s="10"/>
      <c r="R1122" s="10"/>
      <c r="S1122" s="10" t="s">
        <v>1376</v>
      </c>
      <c r="AL1122" s="10">
        <f t="shared" si="156"/>
        <v>0</v>
      </c>
    </row>
    <row r="1123" spans="1:54" hidden="1" x14ac:dyDescent="0.2">
      <c r="A1123" s="8" t="s">
        <v>174</v>
      </c>
      <c r="B1123" s="8" t="s">
        <v>178</v>
      </c>
      <c r="C1123" s="8">
        <v>1</v>
      </c>
      <c r="D1123" s="9" t="s">
        <v>31</v>
      </c>
      <c r="E1123" s="9">
        <v>10</v>
      </c>
      <c r="F1123">
        <f t="shared" si="155"/>
        <v>1</v>
      </c>
      <c r="G1123" s="10"/>
      <c r="H1123" s="10"/>
      <c r="I1123" s="10"/>
      <c r="J1123" s="10"/>
      <c r="K1123" s="10"/>
      <c r="L1123" s="10"/>
      <c r="M1123" s="10"/>
      <c r="N1123" s="10"/>
      <c r="O1123" s="10"/>
      <c r="P1123" s="10"/>
      <c r="Q1123" s="10"/>
      <c r="R1123" s="10"/>
      <c r="S1123" s="10" t="s">
        <v>1376</v>
      </c>
      <c r="AL1123" s="10">
        <f t="shared" si="156"/>
        <v>0</v>
      </c>
    </row>
    <row r="1124" spans="1:54" hidden="1" x14ac:dyDescent="0.2">
      <c r="A1124" s="8" t="s">
        <v>174</v>
      </c>
      <c r="B1124" s="8" t="s">
        <v>178</v>
      </c>
      <c r="C1124" s="8">
        <v>1</v>
      </c>
      <c r="D1124" s="9" t="s">
        <v>30</v>
      </c>
      <c r="E1124" s="9">
        <v>11</v>
      </c>
      <c r="F1124">
        <f t="shared" si="155"/>
        <v>1</v>
      </c>
      <c r="G1124" s="10"/>
      <c r="H1124" s="10"/>
      <c r="I1124" s="10"/>
      <c r="J1124" s="10"/>
      <c r="K1124" s="10"/>
      <c r="L1124" s="10"/>
      <c r="M1124" s="10"/>
      <c r="N1124" s="10"/>
      <c r="O1124" s="10"/>
      <c r="P1124" s="10"/>
      <c r="Q1124" s="10"/>
      <c r="R1124" s="10"/>
      <c r="S1124" s="10" t="s">
        <v>1376</v>
      </c>
      <c r="AL1124" s="10">
        <f t="shared" si="156"/>
        <v>0</v>
      </c>
    </row>
    <row r="1125" spans="1:54" hidden="1" x14ac:dyDescent="0.2">
      <c r="A1125" s="8" t="s">
        <v>174</v>
      </c>
      <c r="B1125" s="8" t="s">
        <v>178</v>
      </c>
      <c r="C1125" s="8">
        <v>1</v>
      </c>
      <c r="D1125" s="9" t="s">
        <v>31</v>
      </c>
      <c r="E1125" s="9">
        <v>12</v>
      </c>
      <c r="F1125">
        <f t="shared" si="155"/>
        <v>2</v>
      </c>
      <c r="G1125" s="10"/>
      <c r="H1125" s="10" t="s">
        <v>1376</v>
      </c>
      <c r="I1125" s="10"/>
      <c r="J1125" s="10"/>
      <c r="K1125" s="10"/>
      <c r="L1125" s="10"/>
      <c r="M1125" s="10"/>
      <c r="N1125" s="10"/>
      <c r="O1125" s="10"/>
      <c r="P1125" s="10"/>
      <c r="Q1125" s="10"/>
      <c r="R1125" s="10"/>
      <c r="S1125" s="10" t="s">
        <v>1376</v>
      </c>
      <c r="AL1125" s="10">
        <f t="shared" si="156"/>
        <v>0</v>
      </c>
      <c r="AN1125" s="10"/>
      <c r="AO1125" s="10"/>
      <c r="AP1125" s="10"/>
      <c r="AQ1125" s="10"/>
      <c r="AR1125" s="10"/>
      <c r="AS1125" s="10"/>
      <c r="AT1125" s="10"/>
      <c r="AU1125" s="10">
        <f ca="1">SUMIF(INDIRECT(INDIRECT(ADDRESS(ROW(),COLUMN()+3))&amp;":"&amp;INDIRECT(ADDRESS(ROW(),COLUMN()+5))),"1",INDIRECT(INDIRECT(ADDRESS(ROW(),COLUMN()+3))&amp;":"&amp;INDIRECT(ADDRESS(ROW(),COLUMN()+5))))</f>
        <v>12</v>
      </c>
      <c r="AV1125" s="10">
        <f ca="1">SUMIF(INDIRECT(INDIRECT(ADDRESS(ROW(),COLUMN()+2))&amp;":"&amp;INDIRECT(ADDRESS(ROW(),COLUMN()+4))),2,INDIRECT(INDIRECT(ADDRESS(ROW(),COLUMN()+2))&amp;":"&amp;INDIRECT(ADDRESS(ROW(),COLUMN()+4))))/2</f>
        <v>0</v>
      </c>
      <c r="AW1125" s="10">
        <f ca="1">IF(INDIRECT(ADDRESS(ROW(),COLUMN()-2))=0,1, (INDIRECT(ADDRESS(ROW(),COLUMN()-2))-INDIRECT(ADDRESS(ROW()+1,COLUMN()+2)))/INDIRECT(ADDRESS(ROW(),COLUMN()-2)))</f>
        <v>1</v>
      </c>
      <c r="AX1125" s="10" t="str">
        <f ca="1">ADDRESS(ROW()+1-INDIRECT(ADDRESS(ROW()+1,COLUMN()-4)),3)</f>
        <v>$C$1114</v>
      </c>
      <c r="AY1125" s="10"/>
      <c r="AZ1125" s="10" t="str">
        <f>ADDRESS(ROW(),3)</f>
        <v>$C$1125</v>
      </c>
      <c r="BA1125" s="10">
        <f ca="1">IF( INDIRECT(ADDRESS(ROW(),COLUMN()-5))=0,1, (INDIRECT(ADDRESS(ROW(),COLUMN()-5))-INDIRECT(ADDRESS(ROW()+1,COLUMN()+1)))/INDIRECT(ADDRESS(ROW(),COLUMN()-5)))</f>
        <v>1</v>
      </c>
      <c r="BB1125" s="10"/>
    </row>
    <row r="1126" spans="1:54" x14ac:dyDescent="0.2">
      <c r="A1126" s="8"/>
      <c r="B1126" s="8"/>
      <c r="C1126" s="8"/>
      <c r="D1126" s="8"/>
      <c r="E1126" s="8"/>
      <c r="G1126" s="10"/>
      <c r="H1126" s="10"/>
      <c r="I1126" s="10"/>
      <c r="J1126" s="10"/>
      <c r="K1126" s="10"/>
      <c r="L1126" s="10"/>
      <c r="M1126" s="10"/>
      <c r="N1126" s="10"/>
      <c r="O1126" s="10"/>
      <c r="P1126" s="10"/>
      <c r="Q1126" s="10"/>
      <c r="R1126" s="10"/>
      <c r="S1126" s="10"/>
      <c r="AL1126" s="10">
        <f ca="1">1-INDIRECT(ADDRESS(ROW()-1,COLUMN()+11))</f>
        <v>0</v>
      </c>
      <c r="AM1126" s="10">
        <f ca="1">1-INDIRECT(ADDRESS(ROW()-1,COLUMN()+14))</f>
        <v>0</v>
      </c>
      <c r="AN1126" s="10">
        <f ca="1">INDIRECT(ADDRESS(ROW()-1,COLUMN()+9))</f>
        <v>1</v>
      </c>
      <c r="AO1126" s="10">
        <f ca="1">INDIRECT(ADDRESS(ROW()-1,COLUMN()+12))</f>
        <v>1</v>
      </c>
      <c r="AP1126" s="10">
        <f ca="1">(1-INDIRECT(ADDRESS(ROW(),COLUMN()-2)))*INDIRECT(ADDRESS(ROW(),COLUMN()+2))</f>
        <v>0</v>
      </c>
      <c r="AQ1126" s="10">
        <f ca="1">(1-INDIRECT(ADDRESS(ROW(),COLUMN()-2)))*INDIRECT(ADDRESS(ROW(),COLUMN()+2))</f>
        <v>0</v>
      </c>
      <c r="AR1126" s="10">
        <f ca="1">INDIRECT(ADDRESS(INDIRECT(ADDRESS(ROW(),COLUMN()+3))-INDIRECT(ADDRESS(ROW(),COLUMN()+2)),3))</f>
        <v>10</v>
      </c>
      <c r="AS1126" s="10">
        <f ca="1">INDIRECT(ADDRESS(INDIRECT(ADDRESS(ROW(),COLUMN()+2))-INDIRECT(ADDRESS(ROW(),COLUMN()+1)),4))</f>
        <v>0</v>
      </c>
      <c r="AT1126" s="10">
        <f ca="1">INDIRECT(ADDRESS(ROW()-1,5))</f>
        <v>12</v>
      </c>
      <c r="AU1126" s="10">
        <f>ROW()-1</f>
        <v>1125</v>
      </c>
      <c r="AV1126" s="10">
        <f ca="1">ROW()-INDIRECT(ADDRESS(ROW(),COLUMN()-2))</f>
        <v>1114</v>
      </c>
      <c r="AW1126" s="10" t="str">
        <f>ADDRESS(ROW()-1,COLUMN()-11)</f>
        <v>$AL$1125</v>
      </c>
      <c r="AX1126" s="10" t="str">
        <f ca="1">ADDRESS(ROW() -INDIRECT(ADDRESS(ROW(),COLUMN()-4)),COLUMN()-12)</f>
        <v>$AL$1114</v>
      </c>
      <c r="AY1126" s="10">
        <f ca="1">SUMIF(INDIRECT(INDIRECT(ADDRESS(ROW(),COLUMN()-1))&amp;":"&amp;INDIRECT(ADDRESS(ROW(),COLUMN()-2))),1,INDIRECT(INDIRECT(ADDRESS(ROW(),COLUMN()-1))&amp;":"&amp;INDIRECT(ADDRESS(ROW(),COLUMN()-2))))</f>
        <v>0</v>
      </c>
      <c r="AZ1126" s="10" t="str">
        <f>ADDRESS(ROW()-1,COLUMN()-13)</f>
        <v>$AM$1125</v>
      </c>
      <c r="BA1126" s="10" t="str">
        <f ca="1">ADDRESS(ROW() -INDIRECT(ADDRESS(ROW(),COLUMN()-7)),COLUMN()-14)</f>
        <v>$AM$1114</v>
      </c>
      <c r="BB1126" s="10">
        <f ca="1">SUM(INDIRECT(INDIRECT(ADDRESS(ROW(),COLUMN()-1))&amp;":"&amp;INDIRECT(ADDRESS(ROW(),COLUMN()-2))))</f>
        <v>0</v>
      </c>
    </row>
    <row r="1127" spans="1:54" x14ac:dyDescent="0.2">
      <c r="A1127" s="8" t="s">
        <v>179</v>
      </c>
      <c r="B1127" s="8" t="s">
        <v>180</v>
      </c>
      <c r="C1127" s="8">
        <v>2</v>
      </c>
      <c r="D1127" s="8">
        <v>1</v>
      </c>
      <c r="E1127" s="8"/>
      <c r="G1127" s="10"/>
      <c r="H1127" s="10"/>
      <c r="I1127" s="10"/>
      <c r="J1127" s="10"/>
      <c r="K1127" s="10"/>
      <c r="L1127" s="10"/>
      <c r="M1127" s="10"/>
      <c r="N1127" s="10"/>
      <c r="O1127" s="10"/>
      <c r="P1127" s="10"/>
      <c r="Q1127" s="10"/>
      <c r="R1127" s="10"/>
      <c r="S1127" s="10"/>
      <c r="AW1127" s="10">
        <f t="shared" ref="AW1127:AX1127" ca="1" si="157">SUM(AP1017:AP1126)</f>
        <v>0</v>
      </c>
      <c r="AX1127" s="10">
        <f t="shared" ca="1" si="157"/>
        <v>0</v>
      </c>
    </row>
    <row r="1128" spans="1:54" hidden="1" x14ac:dyDescent="0.2">
      <c r="A1128" s="8" t="s">
        <v>179</v>
      </c>
      <c r="B1128" s="8" t="s">
        <v>180</v>
      </c>
      <c r="C1128" s="8">
        <v>1</v>
      </c>
      <c r="D1128" s="9" t="s">
        <v>29</v>
      </c>
      <c r="E1128" s="9">
        <v>1</v>
      </c>
      <c r="F1128">
        <f t="shared" ref="F1128:F1141" si="158">COUNTA(G1128:AJ1128)</f>
        <v>1</v>
      </c>
      <c r="G1128" s="10"/>
      <c r="H1128" s="10"/>
      <c r="I1128" s="10"/>
      <c r="J1128" s="10"/>
      <c r="K1128" s="10"/>
      <c r="L1128" s="10"/>
      <c r="M1128" s="10" t="s">
        <v>1376</v>
      </c>
      <c r="N1128" s="10"/>
      <c r="O1128" s="10"/>
      <c r="P1128" s="10"/>
      <c r="Q1128" s="10"/>
      <c r="R1128" s="10"/>
      <c r="S1128" s="10"/>
      <c r="AL1128" s="10">
        <f t="shared" ref="AL1128:AL1132" si="159">IF(COUNTA(G1128:AJ1128)=0,1,0)</f>
        <v>0</v>
      </c>
    </row>
    <row r="1129" spans="1:54" hidden="1" x14ac:dyDescent="0.2">
      <c r="A1129" s="8" t="s">
        <v>179</v>
      </c>
      <c r="B1129" s="8" t="s">
        <v>180</v>
      </c>
      <c r="C1129" s="8">
        <v>1</v>
      </c>
      <c r="D1129" s="9" t="s">
        <v>29</v>
      </c>
      <c r="E1129" s="9">
        <v>2</v>
      </c>
      <c r="F1129">
        <f t="shared" si="158"/>
        <v>1</v>
      </c>
      <c r="G1129" s="10"/>
      <c r="H1129" s="10"/>
      <c r="I1129" s="10"/>
      <c r="J1129" s="10"/>
      <c r="K1129" s="10"/>
      <c r="L1129" s="10"/>
      <c r="M1129" s="10" t="s">
        <v>1376</v>
      </c>
      <c r="N1129" s="10"/>
      <c r="O1129" s="10"/>
      <c r="P1129" s="10"/>
      <c r="Q1129" s="10"/>
      <c r="R1129" s="10"/>
      <c r="S1129" s="10"/>
      <c r="AL1129" s="10">
        <f t="shared" si="159"/>
        <v>0</v>
      </c>
    </row>
    <row r="1130" spans="1:54" hidden="1" x14ac:dyDescent="0.2">
      <c r="A1130" s="8" t="s">
        <v>179</v>
      </c>
      <c r="B1130" s="8" t="s">
        <v>180</v>
      </c>
      <c r="C1130" s="8">
        <v>1</v>
      </c>
      <c r="D1130" s="9" t="s">
        <v>29</v>
      </c>
      <c r="E1130" s="9">
        <v>3</v>
      </c>
      <c r="F1130">
        <f t="shared" si="158"/>
        <v>1</v>
      </c>
      <c r="G1130" s="10"/>
      <c r="H1130" s="10"/>
      <c r="I1130" s="10"/>
      <c r="J1130" s="10"/>
      <c r="K1130" s="10"/>
      <c r="L1130" s="10"/>
      <c r="M1130" s="10" t="s">
        <v>1376</v>
      </c>
      <c r="N1130" s="10"/>
      <c r="O1130" s="10"/>
      <c r="P1130" s="10"/>
      <c r="Q1130" s="10"/>
      <c r="R1130" s="10"/>
      <c r="S1130" s="10"/>
      <c r="AL1130" s="10">
        <f t="shared" si="159"/>
        <v>0</v>
      </c>
    </row>
    <row r="1131" spans="1:54" hidden="1" x14ac:dyDescent="0.2">
      <c r="A1131" s="8" t="s">
        <v>179</v>
      </c>
      <c r="B1131" s="8" t="s">
        <v>180</v>
      </c>
      <c r="C1131" s="8">
        <v>1</v>
      </c>
      <c r="D1131" s="9" t="s">
        <v>29</v>
      </c>
      <c r="E1131" s="9">
        <v>4</v>
      </c>
      <c r="F1131">
        <f t="shared" si="158"/>
        <v>1</v>
      </c>
      <c r="G1131" s="10"/>
      <c r="H1131" s="10"/>
      <c r="I1131" s="10"/>
      <c r="J1131" s="10"/>
      <c r="K1131" s="10"/>
      <c r="L1131" s="10"/>
      <c r="M1131" s="10" t="s">
        <v>1376</v>
      </c>
      <c r="N1131" s="10"/>
      <c r="O1131" s="10"/>
      <c r="P1131" s="10"/>
      <c r="Q1131" s="10"/>
      <c r="R1131" s="10"/>
      <c r="S1131" s="10"/>
      <c r="AL1131" s="10">
        <f t="shared" si="159"/>
        <v>0</v>
      </c>
    </row>
    <row r="1132" spans="1:54" hidden="1" x14ac:dyDescent="0.2">
      <c r="A1132" s="8" t="s">
        <v>179</v>
      </c>
      <c r="B1132" s="8" t="s">
        <v>180</v>
      </c>
      <c r="C1132" s="8">
        <v>1</v>
      </c>
      <c r="D1132" s="9" t="s">
        <v>29</v>
      </c>
      <c r="E1132" s="9">
        <v>5</v>
      </c>
      <c r="F1132">
        <f t="shared" si="158"/>
        <v>1</v>
      </c>
      <c r="G1132" s="10"/>
      <c r="H1132" s="10"/>
      <c r="I1132" s="10"/>
      <c r="J1132" s="10"/>
      <c r="K1132" s="10"/>
      <c r="L1132" s="10"/>
      <c r="M1132" s="10" t="s">
        <v>1376</v>
      </c>
      <c r="N1132" s="10"/>
      <c r="O1132" s="10"/>
      <c r="P1132" s="10"/>
      <c r="Q1132" s="10"/>
      <c r="R1132" s="10"/>
      <c r="S1132" s="10"/>
      <c r="AL1132" s="10">
        <f t="shared" si="159"/>
        <v>0</v>
      </c>
    </row>
    <row r="1133" spans="1:54" hidden="1" x14ac:dyDescent="0.2">
      <c r="A1133" s="8" t="s">
        <v>179</v>
      </c>
      <c r="B1133" s="8" t="s">
        <v>180</v>
      </c>
      <c r="C1133" s="8">
        <v>2</v>
      </c>
      <c r="D1133" s="9" t="s">
        <v>29</v>
      </c>
      <c r="E1133" s="9">
        <v>6</v>
      </c>
      <c r="F1133">
        <f t="shared" si="158"/>
        <v>1</v>
      </c>
      <c r="G1133" s="10"/>
      <c r="H1133" s="10"/>
      <c r="I1133" s="10"/>
      <c r="J1133" s="10"/>
      <c r="K1133" s="10"/>
      <c r="L1133" s="10"/>
      <c r="M1133" s="10" t="s">
        <v>1376</v>
      </c>
      <c r="N1133" s="10"/>
      <c r="O1133" s="10"/>
      <c r="P1133" s="10"/>
      <c r="Q1133" s="10"/>
      <c r="R1133" s="10"/>
      <c r="S1133" s="10"/>
      <c r="AM1133" s="30">
        <f t="shared" ref="AM1133:AM1134" si="160">IF(COUNTA(I1133:AJ1133)=0,1,0)</f>
        <v>0</v>
      </c>
    </row>
    <row r="1134" spans="1:54" hidden="1" x14ac:dyDescent="0.2">
      <c r="A1134" s="8" t="s">
        <v>179</v>
      </c>
      <c r="B1134" s="8" t="s">
        <v>180</v>
      </c>
      <c r="C1134" s="8">
        <v>2</v>
      </c>
      <c r="D1134" s="9" t="s">
        <v>31</v>
      </c>
      <c r="E1134" s="9">
        <v>7</v>
      </c>
      <c r="F1134">
        <f t="shared" si="158"/>
        <v>1</v>
      </c>
      <c r="G1134" s="10"/>
      <c r="H1134" s="10"/>
      <c r="I1134" s="10"/>
      <c r="J1134" s="10"/>
      <c r="K1134" s="10"/>
      <c r="L1134" s="10"/>
      <c r="M1134" s="10" t="s">
        <v>1376</v>
      </c>
      <c r="N1134" s="10"/>
      <c r="O1134" s="10"/>
      <c r="P1134" s="10"/>
      <c r="Q1134" s="10"/>
      <c r="R1134" s="10"/>
      <c r="S1134" s="10"/>
      <c r="AM1134" s="30">
        <f t="shared" si="160"/>
        <v>0</v>
      </c>
    </row>
    <row r="1135" spans="1:54" hidden="1" x14ac:dyDescent="0.2">
      <c r="A1135" s="8" t="s">
        <v>179</v>
      </c>
      <c r="B1135" s="8" t="s">
        <v>180</v>
      </c>
      <c r="C1135" s="8">
        <v>3</v>
      </c>
      <c r="D1135" s="9" t="s">
        <v>29</v>
      </c>
      <c r="E1135" s="9">
        <v>8</v>
      </c>
      <c r="F1135">
        <f t="shared" si="158"/>
        <v>1</v>
      </c>
      <c r="G1135" s="10"/>
      <c r="H1135" s="10"/>
      <c r="I1135" s="10"/>
      <c r="J1135" s="10"/>
      <c r="K1135" s="10"/>
      <c r="L1135" s="10"/>
      <c r="M1135" s="10" t="s">
        <v>1376</v>
      </c>
      <c r="N1135" s="10"/>
      <c r="O1135" s="10"/>
      <c r="P1135" s="10"/>
      <c r="Q1135" s="10"/>
      <c r="R1135" s="10"/>
      <c r="S1135" s="10"/>
    </row>
    <row r="1136" spans="1:54" hidden="1" x14ac:dyDescent="0.2">
      <c r="A1136" s="8" t="s">
        <v>179</v>
      </c>
      <c r="B1136" s="8" t="s">
        <v>180</v>
      </c>
      <c r="C1136" s="8">
        <v>3</v>
      </c>
      <c r="D1136" s="9" t="s">
        <v>29</v>
      </c>
      <c r="E1136" s="9">
        <v>9</v>
      </c>
      <c r="F1136">
        <f t="shared" si="158"/>
        <v>0</v>
      </c>
      <c r="G1136" s="10"/>
      <c r="H1136" s="10"/>
      <c r="I1136" s="10"/>
      <c r="J1136" s="10"/>
      <c r="K1136" s="10"/>
      <c r="L1136" s="10"/>
      <c r="M1136" s="10"/>
      <c r="N1136" s="10"/>
      <c r="O1136" s="10"/>
      <c r="P1136" s="10"/>
      <c r="Q1136" s="10"/>
      <c r="R1136" s="10"/>
      <c r="S1136" s="10"/>
    </row>
    <row r="1137" spans="1:54" hidden="1" x14ac:dyDescent="0.2">
      <c r="A1137" s="8" t="s">
        <v>179</v>
      </c>
      <c r="B1137" s="8" t="s">
        <v>180</v>
      </c>
      <c r="C1137" s="8">
        <v>3</v>
      </c>
      <c r="D1137" s="9" t="s">
        <v>30</v>
      </c>
      <c r="E1137" s="9">
        <v>10</v>
      </c>
      <c r="F1137">
        <f t="shared" si="158"/>
        <v>0</v>
      </c>
      <c r="G1137" s="10"/>
      <c r="H1137" s="10"/>
      <c r="I1137" s="10"/>
      <c r="J1137" s="10"/>
      <c r="K1137" s="10"/>
      <c r="L1137" s="10"/>
      <c r="M1137" s="10"/>
      <c r="N1137" s="10"/>
      <c r="O1137" s="10"/>
      <c r="P1137" s="10"/>
      <c r="Q1137" s="10"/>
      <c r="R1137" s="10"/>
      <c r="S1137" s="10"/>
    </row>
    <row r="1138" spans="1:54" hidden="1" x14ac:dyDescent="0.2">
      <c r="A1138" s="8" t="s">
        <v>179</v>
      </c>
      <c r="B1138" s="8" t="s">
        <v>180</v>
      </c>
      <c r="C1138" s="8">
        <v>3</v>
      </c>
      <c r="D1138" s="9" t="s">
        <v>31</v>
      </c>
      <c r="E1138" s="9">
        <v>11</v>
      </c>
      <c r="F1138">
        <f t="shared" si="158"/>
        <v>0</v>
      </c>
      <c r="G1138" s="10"/>
      <c r="H1138" s="10"/>
      <c r="I1138" s="10"/>
      <c r="J1138" s="10"/>
      <c r="K1138" s="10"/>
      <c r="L1138" s="10"/>
      <c r="M1138" s="10"/>
      <c r="N1138" s="10"/>
      <c r="O1138" s="10"/>
      <c r="P1138" s="10"/>
      <c r="Q1138" s="10"/>
      <c r="R1138" s="24"/>
      <c r="S1138" s="10"/>
    </row>
    <row r="1139" spans="1:54" hidden="1" x14ac:dyDescent="0.2">
      <c r="A1139" s="8" t="s">
        <v>179</v>
      </c>
      <c r="B1139" s="8" t="s">
        <v>180</v>
      </c>
      <c r="C1139" s="8">
        <v>3</v>
      </c>
      <c r="D1139" s="9" t="s">
        <v>29</v>
      </c>
      <c r="E1139" s="9">
        <v>12</v>
      </c>
      <c r="F1139">
        <f t="shared" si="158"/>
        <v>0</v>
      </c>
      <c r="G1139" s="10"/>
      <c r="H1139" s="10"/>
      <c r="I1139" s="10"/>
      <c r="J1139" s="10"/>
      <c r="K1139" s="10"/>
      <c r="L1139" s="10"/>
      <c r="M1139" s="10"/>
      <c r="N1139" s="10"/>
      <c r="O1139" s="10"/>
      <c r="P1139" s="10"/>
      <c r="Q1139" s="10"/>
      <c r="R1139" s="24"/>
      <c r="S1139" s="10"/>
    </row>
    <row r="1140" spans="1:54" hidden="1" x14ac:dyDescent="0.2">
      <c r="A1140" s="8" t="s">
        <v>179</v>
      </c>
      <c r="B1140" s="8" t="s">
        <v>180</v>
      </c>
      <c r="C1140" s="8">
        <v>3</v>
      </c>
      <c r="D1140" s="9" t="s">
        <v>29</v>
      </c>
      <c r="E1140" s="9">
        <v>13</v>
      </c>
      <c r="F1140">
        <f t="shared" si="158"/>
        <v>0</v>
      </c>
      <c r="G1140" s="10"/>
      <c r="H1140" s="10"/>
      <c r="I1140" s="10"/>
      <c r="J1140" s="10"/>
      <c r="K1140" s="10"/>
      <c r="L1140" s="10"/>
      <c r="M1140" s="10"/>
      <c r="N1140" s="10"/>
      <c r="O1140" s="10"/>
      <c r="P1140" s="10"/>
      <c r="Q1140" s="10"/>
      <c r="R1140" s="24"/>
      <c r="S1140" s="10"/>
    </row>
    <row r="1141" spans="1:54" hidden="1" x14ac:dyDescent="0.2">
      <c r="A1141" s="8" t="s">
        <v>179</v>
      </c>
      <c r="B1141" s="8" t="s">
        <v>180</v>
      </c>
      <c r="C1141" s="8">
        <v>3</v>
      </c>
      <c r="D1141" s="9" t="s">
        <v>31</v>
      </c>
      <c r="E1141" s="9">
        <v>14</v>
      </c>
      <c r="F1141">
        <f t="shared" si="158"/>
        <v>0</v>
      </c>
      <c r="G1141" s="10"/>
      <c r="H1141" s="10"/>
      <c r="I1141" s="10"/>
      <c r="J1141" s="10"/>
      <c r="K1141" s="10"/>
      <c r="L1141" s="10"/>
      <c r="M1141" s="10"/>
      <c r="N1141" s="10"/>
      <c r="O1141" s="10"/>
      <c r="P1141" s="10"/>
      <c r="Q1141" s="10"/>
      <c r="R1141" s="24"/>
      <c r="S1141" s="10"/>
      <c r="AL1141" s="10"/>
      <c r="AN1141" s="10"/>
      <c r="AO1141" s="10"/>
      <c r="AP1141" s="10"/>
      <c r="AQ1141" s="10"/>
      <c r="AR1141" s="10"/>
      <c r="AS1141" s="10"/>
      <c r="AT1141" s="10"/>
      <c r="AU1141" s="10">
        <f ca="1">SUMIF(INDIRECT(INDIRECT(ADDRESS(ROW(),COLUMN()+3))&amp;":"&amp;INDIRECT(ADDRESS(ROW(),COLUMN()+5))),"1",INDIRECT(INDIRECT(ADDRESS(ROW(),COLUMN()+3))&amp;":"&amp;INDIRECT(ADDRESS(ROW(),COLUMN()+5))))</f>
        <v>5</v>
      </c>
      <c r="AV1141" s="10">
        <f ca="1">SUMIF(INDIRECT(INDIRECT(ADDRESS(ROW(),COLUMN()+2))&amp;":"&amp;INDIRECT(ADDRESS(ROW(),COLUMN()+4))),2,INDIRECT(INDIRECT(ADDRESS(ROW(),COLUMN()+2))&amp;":"&amp;INDIRECT(ADDRESS(ROW(),COLUMN()+4))))/2</f>
        <v>2</v>
      </c>
      <c r="AW1141" s="10">
        <f ca="1">IF(INDIRECT(ADDRESS(ROW(),COLUMN()-2))=0,1, (INDIRECT(ADDRESS(ROW(),COLUMN()-2))-INDIRECT(ADDRESS(ROW()+1,COLUMN()+2)))/INDIRECT(ADDRESS(ROW(),COLUMN()-2)))</f>
        <v>1</v>
      </c>
      <c r="AX1141" s="10" t="str">
        <f ca="1">ADDRESS(ROW()+1-INDIRECT(ADDRESS(ROW()+1,COLUMN()-4)),3)</f>
        <v>$C$1128</v>
      </c>
      <c r="AY1141" s="10"/>
      <c r="AZ1141" s="10" t="str">
        <f>ADDRESS(ROW(),3)</f>
        <v>$C$1141</v>
      </c>
      <c r="BA1141" s="10">
        <f ca="1">IF( INDIRECT(ADDRESS(ROW(),COLUMN()-5))=0,1, (INDIRECT(ADDRESS(ROW(),COLUMN()-5))-INDIRECT(ADDRESS(ROW()+1,COLUMN()+1)))/INDIRECT(ADDRESS(ROW(),COLUMN()-5)))</f>
        <v>1</v>
      </c>
      <c r="BB1141" s="10"/>
    </row>
    <row r="1142" spans="1:54" x14ac:dyDescent="0.2">
      <c r="A1142" s="8"/>
      <c r="B1142" s="8"/>
      <c r="C1142" s="8"/>
      <c r="D1142" s="8"/>
      <c r="E1142" s="8"/>
      <c r="G1142" s="10"/>
      <c r="H1142" s="10"/>
      <c r="I1142" s="10"/>
      <c r="J1142" s="10"/>
      <c r="K1142" s="10"/>
      <c r="L1142" s="10"/>
      <c r="M1142" s="10"/>
      <c r="N1142" s="10"/>
      <c r="O1142" s="10"/>
      <c r="P1142" s="10"/>
      <c r="Q1142" s="10"/>
      <c r="R1142" s="24"/>
      <c r="S1142" s="10"/>
      <c r="AL1142" s="10">
        <f ca="1">1-INDIRECT(ADDRESS(ROW()-1,COLUMN()+11))</f>
        <v>0</v>
      </c>
      <c r="AM1142" s="10">
        <f ca="1">1-INDIRECT(ADDRESS(ROW()-1,COLUMN()+14))</f>
        <v>0</v>
      </c>
      <c r="AN1142" s="10">
        <f ca="1">INDIRECT(ADDRESS(ROW()-1,COLUMN()+9))</f>
        <v>1</v>
      </c>
      <c r="AO1142" s="10">
        <f ca="1">INDIRECT(ADDRESS(ROW()-1,COLUMN()+12))</f>
        <v>1</v>
      </c>
      <c r="AP1142" s="10">
        <f ca="1">(1-INDIRECT(ADDRESS(ROW(),COLUMN()-2)))*INDIRECT(ADDRESS(ROW(),COLUMN()+2))</f>
        <v>0</v>
      </c>
      <c r="AQ1142" s="10">
        <f ca="1">(1-INDIRECT(ADDRESS(ROW(),COLUMN()-2)))*INDIRECT(ADDRESS(ROW(),COLUMN()+2))</f>
        <v>0</v>
      </c>
      <c r="AR1142" s="10">
        <f ca="1">INDIRECT(ADDRESS(INDIRECT(ADDRESS(ROW(),COLUMN()+3))-INDIRECT(ADDRESS(ROW(),COLUMN()+2)),3))</f>
        <v>2</v>
      </c>
      <c r="AS1142" s="10">
        <f ca="1">INDIRECT(ADDRESS(INDIRECT(ADDRESS(ROW(),COLUMN()+2))-INDIRECT(ADDRESS(ROW(),COLUMN()+1)),4))</f>
        <v>1</v>
      </c>
      <c r="AT1142" s="10">
        <f ca="1">INDIRECT(ADDRESS(ROW()-1,5))</f>
        <v>14</v>
      </c>
      <c r="AU1142" s="10">
        <f>ROW()-1</f>
        <v>1141</v>
      </c>
      <c r="AV1142" s="10">
        <f ca="1">ROW()-INDIRECT(ADDRESS(ROW(),COLUMN()-2))</f>
        <v>1128</v>
      </c>
      <c r="AW1142" s="10" t="str">
        <f>ADDRESS(ROW()-1,COLUMN()-11)</f>
        <v>$AL$1141</v>
      </c>
      <c r="AX1142" s="10" t="str">
        <f ca="1">ADDRESS(ROW() -INDIRECT(ADDRESS(ROW(),COLUMN()-4)),COLUMN()-12)</f>
        <v>$AL$1128</v>
      </c>
      <c r="AY1142" s="10">
        <f ca="1">SUMIF(INDIRECT(INDIRECT(ADDRESS(ROW(),COLUMN()-1))&amp;":"&amp;INDIRECT(ADDRESS(ROW(),COLUMN()-2))),1,INDIRECT(INDIRECT(ADDRESS(ROW(),COLUMN()-1))&amp;":"&amp;INDIRECT(ADDRESS(ROW(),COLUMN()-2))))</f>
        <v>0</v>
      </c>
      <c r="AZ1142" s="10" t="str">
        <f>ADDRESS(ROW()-1,COLUMN()-13)</f>
        <v>$AM$1141</v>
      </c>
      <c r="BA1142" s="10" t="str">
        <f ca="1">ADDRESS(ROW() -INDIRECT(ADDRESS(ROW(),COLUMN()-7)),COLUMN()-14)</f>
        <v>$AM$1128</v>
      </c>
      <c r="BB1142" s="10">
        <f ca="1">SUM(INDIRECT(INDIRECT(ADDRESS(ROW(),COLUMN()-1))&amp;":"&amp;INDIRECT(ADDRESS(ROW(),COLUMN()-2))))</f>
        <v>0</v>
      </c>
    </row>
    <row r="1143" spans="1:54" x14ac:dyDescent="0.2">
      <c r="A1143" s="8" t="s">
        <v>179</v>
      </c>
      <c r="B1143" s="8" t="s">
        <v>181</v>
      </c>
      <c r="C1143" s="8">
        <v>0</v>
      </c>
      <c r="D1143" s="8">
        <v>2</v>
      </c>
      <c r="E1143" s="8"/>
      <c r="G1143" s="10"/>
      <c r="H1143" s="10"/>
      <c r="I1143" s="10"/>
      <c r="J1143" s="10"/>
      <c r="K1143" s="10"/>
      <c r="L1143" s="10"/>
      <c r="M1143" s="10"/>
      <c r="N1143" s="10"/>
      <c r="O1143" s="10"/>
      <c r="P1143" s="10"/>
      <c r="Q1143" s="10"/>
      <c r="R1143" s="24"/>
      <c r="S1143" s="10"/>
    </row>
    <row r="1144" spans="1:54" hidden="1" x14ac:dyDescent="0.2">
      <c r="A1144" s="8" t="s">
        <v>179</v>
      </c>
      <c r="B1144" s="8" t="s">
        <v>181</v>
      </c>
      <c r="C1144" s="8">
        <v>2</v>
      </c>
      <c r="D1144" s="9" t="s">
        <v>29</v>
      </c>
      <c r="E1144" s="9">
        <v>1</v>
      </c>
      <c r="F1144">
        <f t="shared" ref="F1144:F1168" si="161">COUNTA(G1144:AJ1144)</f>
        <v>2</v>
      </c>
      <c r="G1144" s="10"/>
      <c r="H1144" s="10"/>
      <c r="I1144" s="10"/>
      <c r="J1144" s="10"/>
      <c r="K1144" s="10"/>
      <c r="L1144" s="10"/>
      <c r="M1144" s="10" t="s">
        <v>1376</v>
      </c>
      <c r="N1144" s="10"/>
      <c r="O1144" s="10"/>
      <c r="P1144" s="10"/>
      <c r="Q1144" s="10"/>
      <c r="R1144" s="24" t="s">
        <v>1376</v>
      </c>
      <c r="S1144" s="10"/>
      <c r="AM1144" s="30">
        <f t="shared" ref="AM1144:AM1152" si="162">IF(COUNTA(I1144:AJ1144)=0,1,0)</f>
        <v>0</v>
      </c>
    </row>
    <row r="1145" spans="1:54" hidden="1" x14ac:dyDescent="0.2">
      <c r="A1145" s="8" t="s">
        <v>179</v>
      </c>
      <c r="B1145" s="8" t="s">
        <v>181</v>
      </c>
      <c r="C1145" s="8">
        <v>2</v>
      </c>
      <c r="D1145" s="9" t="s">
        <v>31</v>
      </c>
      <c r="E1145" s="9">
        <v>2</v>
      </c>
      <c r="F1145">
        <f t="shared" si="161"/>
        <v>2</v>
      </c>
      <c r="G1145" s="10"/>
      <c r="H1145" s="10"/>
      <c r="I1145" s="10"/>
      <c r="J1145" s="10"/>
      <c r="K1145" s="10"/>
      <c r="L1145" s="10"/>
      <c r="M1145" s="10" t="s">
        <v>1376</v>
      </c>
      <c r="N1145" s="10"/>
      <c r="O1145" s="10"/>
      <c r="P1145" s="10"/>
      <c r="Q1145" s="10"/>
      <c r="R1145" s="24" t="s">
        <v>1376</v>
      </c>
      <c r="S1145" s="10"/>
      <c r="AM1145" s="30">
        <f t="shared" si="162"/>
        <v>0</v>
      </c>
    </row>
    <row r="1146" spans="1:54" hidden="1" x14ac:dyDescent="0.2">
      <c r="A1146" s="8" t="s">
        <v>179</v>
      </c>
      <c r="B1146" s="8" t="s">
        <v>181</v>
      </c>
      <c r="C1146" s="8">
        <v>2</v>
      </c>
      <c r="D1146" s="9" t="s">
        <v>31</v>
      </c>
      <c r="E1146" s="9">
        <v>3</v>
      </c>
      <c r="F1146">
        <f t="shared" si="161"/>
        <v>1</v>
      </c>
      <c r="G1146" s="10"/>
      <c r="H1146" s="10"/>
      <c r="I1146" s="10"/>
      <c r="J1146" s="10"/>
      <c r="K1146" s="10"/>
      <c r="L1146" s="10"/>
      <c r="M1146" s="10"/>
      <c r="N1146" s="10"/>
      <c r="O1146" s="10"/>
      <c r="P1146" s="10"/>
      <c r="Q1146" s="10"/>
      <c r="R1146" s="24" t="s">
        <v>1376</v>
      </c>
      <c r="S1146" s="10"/>
      <c r="AM1146" s="30">
        <f t="shared" si="162"/>
        <v>0</v>
      </c>
    </row>
    <row r="1147" spans="1:54" hidden="1" x14ac:dyDescent="0.2">
      <c r="A1147" s="8" t="s">
        <v>179</v>
      </c>
      <c r="B1147" s="8" t="s">
        <v>181</v>
      </c>
      <c r="C1147" s="8">
        <v>2</v>
      </c>
      <c r="D1147" s="9" t="s">
        <v>31</v>
      </c>
      <c r="E1147" s="9">
        <v>4</v>
      </c>
      <c r="F1147">
        <f t="shared" si="161"/>
        <v>1</v>
      </c>
      <c r="G1147" s="10"/>
      <c r="H1147" s="10"/>
      <c r="I1147" s="10"/>
      <c r="J1147" s="10"/>
      <c r="K1147" s="10"/>
      <c r="L1147" s="10"/>
      <c r="M1147" s="10"/>
      <c r="N1147" s="10"/>
      <c r="O1147" s="10"/>
      <c r="P1147" s="10"/>
      <c r="Q1147" s="10"/>
      <c r="R1147" s="24" t="s">
        <v>1376</v>
      </c>
      <c r="S1147" s="10"/>
      <c r="AM1147" s="30">
        <f t="shared" si="162"/>
        <v>0</v>
      </c>
    </row>
    <row r="1148" spans="1:54" hidden="1" x14ac:dyDescent="0.2">
      <c r="A1148" s="8" t="s">
        <v>179</v>
      </c>
      <c r="B1148" s="8" t="s">
        <v>181</v>
      </c>
      <c r="C1148" s="8">
        <v>2</v>
      </c>
      <c r="D1148" s="9" t="s">
        <v>31</v>
      </c>
      <c r="E1148" s="9">
        <v>5</v>
      </c>
      <c r="F1148">
        <f t="shared" si="161"/>
        <v>1</v>
      </c>
      <c r="G1148" s="10"/>
      <c r="H1148" s="10"/>
      <c r="I1148" s="10"/>
      <c r="J1148" s="10"/>
      <c r="K1148" s="10"/>
      <c r="L1148" s="10"/>
      <c r="M1148" s="10"/>
      <c r="N1148" s="10"/>
      <c r="O1148" s="10"/>
      <c r="P1148" s="10"/>
      <c r="Q1148" s="10"/>
      <c r="R1148" s="24" t="s">
        <v>1376</v>
      </c>
      <c r="S1148" s="10"/>
      <c r="AM1148" s="30">
        <f t="shared" si="162"/>
        <v>0</v>
      </c>
    </row>
    <row r="1149" spans="1:54" hidden="1" x14ac:dyDescent="0.2">
      <c r="A1149" s="8" t="s">
        <v>179</v>
      </c>
      <c r="B1149" s="8" t="s">
        <v>181</v>
      </c>
      <c r="C1149" s="8">
        <v>2</v>
      </c>
      <c r="D1149" s="9" t="s">
        <v>31</v>
      </c>
      <c r="E1149" s="9">
        <v>6</v>
      </c>
      <c r="F1149">
        <f t="shared" si="161"/>
        <v>1</v>
      </c>
      <c r="G1149" s="10"/>
      <c r="H1149" s="10"/>
      <c r="I1149" s="10"/>
      <c r="J1149" s="10"/>
      <c r="K1149" s="10"/>
      <c r="L1149" s="10"/>
      <c r="M1149" s="10"/>
      <c r="N1149" s="10"/>
      <c r="O1149" s="10"/>
      <c r="P1149" s="10"/>
      <c r="Q1149" s="10"/>
      <c r="R1149" s="24" t="s">
        <v>1376</v>
      </c>
      <c r="S1149" s="10"/>
      <c r="AM1149" s="30">
        <f t="shared" si="162"/>
        <v>0</v>
      </c>
    </row>
    <row r="1150" spans="1:54" hidden="1" x14ac:dyDescent="0.2">
      <c r="A1150" s="8" t="s">
        <v>179</v>
      </c>
      <c r="B1150" s="8" t="s">
        <v>181</v>
      </c>
      <c r="C1150" s="8">
        <v>2</v>
      </c>
      <c r="D1150" s="9" t="s">
        <v>29</v>
      </c>
      <c r="E1150" s="9">
        <v>7</v>
      </c>
      <c r="F1150">
        <f t="shared" si="161"/>
        <v>1</v>
      </c>
      <c r="G1150" s="10"/>
      <c r="H1150" s="10"/>
      <c r="I1150" s="10"/>
      <c r="J1150" s="10"/>
      <c r="K1150" s="10"/>
      <c r="L1150" s="10"/>
      <c r="M1150" s="10"/>
      <c r="N1150" s="10"/>
      <c r="O1150" s="10"/>
      <c r="P1150" s="10"/>
      <c r="Q1150" s="10"/>
      <c r="R1150" s="24" t="s">
        <v>1376</v>
      </c>
      <c r="S1150" s="10"/>
      <c r="AM1150" s="30">
        <f t="shared" si="162"/>
        <v>0</v>
      </c>
    </row>
    <row r="1151" spans="1:54" hidden="1" x14ac:dyDescent="0.2">
      <c r="A1151" s="8" t="s">
        <v>179</v>
      </c>
      <c r="B1151" s="8" t="s">
        <v>181</v>
      </c>
      <c r="C1151" s="8">
        <v>2</v>
      </c>
      <c r="D1151" s="9" t="s">
        <v>29</v>
      </c>
      <c r="E1151" s="9">
        <v>8</v>
      </c>
      <c r="F1151">
        <f t="shared" si="161"/>
        <v>1</v>
      </c>
      <c r="G1151" s="10"/>
      <c r="H1151" s="10"/>
      <c r="I1151" s="10"/>
      <c r="J1151" s="10"/>
      <c r="K1151" s="10"/>
      <c r="L1151" s="10"/>
      <c r="M1151" s="10"/>
      <c r="N1151" s="10"/>
      <c r="O1151" s="10"/>
      <c r="P1151" s="10"/>
      <c r="Q1151" s="10"/>
      <c r="R1151" s="24" t="s">
        <v>1376</v>
      </c>
      <c r="S1151" s="10"/>
      <c r="AM1151" s="30">
        <f t="shared" si="162"/>
        <v>0</v>
      </c>
    </row>
    <row r="1152" spans="1:54" hidden="1" x14ac:dyDescent="0.2">
      <c r="A1152" s="8" t="s">
        <v>179</v>
      </c>
      <c r="B1152" s="8" t="s">
        <v>181</v>
      </c>
      <c r="C1152" s="8">
        <v>2</v>
      </c>
      <c r="D1152" s="9" t="s">
        <v>29</v>
      </c>
      <c r="E1152" s="9">
        <v>9</v>
      </c>
      <c r="F1152">
        <f t="shared" si="161"/>
        <v>1</v>
      </c>
      <c r="G1152" s="10"/>
      <c r="H1152" s="10"/>
      <c r="I1152" s="10"/>
      <c r="J1152" s="10"/>
      <c r="K1152" s="10"/>
      <c r="L1152" s="10"/>
      <c r="M1152" s="10"/>
      <c r="N1152" s="10"/>
      <c r="O1152" s="10"/>
      <c r="P1152" s="10"/>
      <c r="Q1152" s="10"/>
      <c r="R1152" s="24" t="s">
        <v>1376</v>
      </c>
      <c r="S1152" s="10"/>
      <c r="AM1152" s="30">
        <f t="shared" si="162"/>
        <v>0</v>
      </c>
    </row>
    <row r="1153" spans="1:54" hidden="1" x14ac:dyDescent="0.2">
      <c r="A1153" s="8" t="s">
        <v>179</v>
      </c>
      <c r="B1153" s="8" t="s">
        <v>181</v>
      </c>
      <c r="C1153" s="8">
        <v>3</v>
      </c>
      <c r="D1153" s="9" t="s">
        <v>31</v>
      </c>
      <c r="E1153" s="9">
        <v>10</v>
      </c>
      <c r="F1153">
        <f t="shared" si="161"/>
        <v>1</v>
      </c>
      <c r="G1153" s="10"/>
      <c r="H1153" s="10"/>
      <c r="I1153" s="10"/>
      <c r="J1153" s="10"/>
      <c r="K1153" s="10"/>
      <c r="L1153" s="10"/>
      <c r="M1153" s="10"/>
      <c r="N1153" s="10"/>
      <c r="O1153" s="10"/>
      <c r="P1153" s="10"/>
      <c r="Q1153" s="10"/>
      <c r="R1153" s="24" t="s">
        <v>1376</v>
      </c>
      <c r="S1153" s="10"/>
    </row>
    <row r="1154" spans="1:54" hidden="1" x14ac:dyDescent="0.2">
      <c r="A1154" s="8" t="s">
        <v>179</v>
      </c>
      <c r="B1154" s="8" t="s">
        <v>181</v>
      </c>
      <c r="C1154" s="8">
        <v>3</v>
      </c>
      <c r="D1154" s="9" t="s">
        <v>29</v>
      </c>
      <c r="E1154" s="9">
        <v>11</v>
      </c>
      <c r="F1154">
        <f t="shared" si="161"/>
        <v>0</v>
      </c>
      <c r="G1154" s="10"/>
      <c r="H1154" s="10"/>
      <c r="I1154" s="10"/>
      <c r="J1154" s="10"/>
      <c r="K1154" s="10"/>
      <c r="L1154" s="10"/>
      <c r="M1154" s="10"/>
      <c r="N1154" s="10"/>
      <c r="O1154" s="10"/>
      <c r="P1154" s="10"/>
      <c r="Q1154" s="10"/>
      <c r="R1154" s="24"/>
      <c r="S1154" s="10"/>
    </row>
    <row r="1155" spans="1:54" hidden="1" x14ac:dyDescent="0.2">
      <c r="A1155" s="8" t="s">
        <v>179</v>
      </c>
      <c r="B1155" s="8" t="s">
        <v>181</v>
      </c>
      <c r="C1155" s="8">
        <v>3</v>
      </c>
      <c r="D1155" s="9" t="s">
        <v>31</v>
      </c>
      <c r="E1155" s="9">
        <v>12</v>
      </c>
      <c r="F1155">
        <f t="shared" si="161"/>
        <v>0</v>
      </c>
      <c r="G1155" s="10"/>
      <c r="H1155" s="10"/>
      <c r="I1155" s="10"/>
      <c r="J1155" s="10"/>
      <c r="K1155" s="10"/>
      <c r="L1155" s="10"/>
      <c r="M1155" s="10"/>
      <c r="N1155" s="10"/>
      <c r="O1155" s="10"/>
      <c r="P1155" s="10"/>
      <c r="Q1155" s="10"/>
      <c r="R1155" s="24"/>
      <c r="S1155" s="10"/>
    </row>
    <row r="1156" spans="1:54" hidden="1" x14ac:dyDescent="0.2">
      <c r="A1156" s="8" t="s">
        <v>179</v>
      </c>
      <c r="B1156" s="8" t="s">
        <v>181</v>
      </c>
      <c r="C1156" s="8">
        <v>3</v>
      </c>
      <c r="D1156" s="9" t="s">
        <v>31</v>
      </c>
      <c r="E1156" s="9">
        <v>13</v>
      </c>
      <c r="F1156">
        <f t="shared" si="161"/>
        <v>1</v>
      </c>
      <c r="G1156" s="10"/>
      <c r="H1156" s="10"/>
      <c r="I1156" s="10"/>
      <c r="J1156" s="10"/>
      <c r="K1156" s="10"/>
      <c r="L1156" s="10"/>
      <c r="M1156" s="10"/>
      <c r="N1156" s="10"/>
      <c r="O1156" s="10"/>
      <c r="P1156" s="10"/>
      <c r="Q1156" s="10"/>
      <c r="R1156" s="24" t="s">
        <v>1376</v>
      </c>
      <c r="S1156" s="10"/>
    </row>
    <row r="1157" spans="1:54" hidden="1" x14ac:dyDescent="0.2">
      <c r="A1157" s="8" t="s">
        <v>179</v>
      </c>
      <c r="B1157" s="8" t="s">
        <v>181</v>
      </c>
      <c r="C1157" s="8">
        <v>3</v>
      </c>
      <c r="D1157" s="9" t="s">
        <v>29</v>
      </c>
      <c r="E1157" s="9">
        <v>14</v>
      </c>
      <c r="F1157">
        <f t="shared" si="161"/>
        <v>0</v>
      </c>
      <c r="G1157" s="10"/>
      <c r="H1157" s="10"/>
      <c r="I1157" s="10"/>
      <c r="J1157" s="10"/>
      <c r="K1157" s="10"/>
      <c r="L1157" s="10"/>
      <c r="M1157" s="10"/>
      <c r="N1157" s="10"/>
      <c r="O1157" s="10"/>
      <c r="P1157" s="10"/>
      <c r="Q1157" s="10"/>
      <c r="R1157" s="24"/>
      <c r="S1157" s="10"/>
    </row>
    <row r="1158" spans="1:54" hidden="1" x14ac:dyDescent="0.2">
      <c r="A1158" s="8" t="s">
        <v>179</v>
      </c>
      <c r="B1158" s="8" t="s">
        <v>181</v>
      </c>
      <c r="C1158" s="8">
        <v>3</v>
      </c>
      <c r="D1158" s="9" t="s">
        <v>31</v>
      </c>
      <c r="E1158" s="9">
        <v>15</v>
      </c>
      <c r="F1158">
        <f t="shared" si="161"/>
        <v>0</v>
      </c>
      <c r="G1158" s="10"/>
      <c r="H1158" s="10"/>
      <c r="I1158" s="10"/>
      <c r="J1158" s="10"/>
      <c r="K1158" s="10"/>
      <c r="L1158" s="10"/>
      <c r="M1158" s="10"/>
      <c r="N1158" s="10"/>
      <c r="O1158" s="10"/>
      <c r="P1158" s="10"/>
      <c r="Q1158" s="10"/>
      <c r="R1158" s="24"/>
      <c r="S1158" s="10"/>
    </row>
    <row r="1159" spans="1:54" hidden="1" x14ac:dyDescent="0.2">
      <c r="A1159" s="8" t="s">
        <v>179</v>
      </c>
      <c r="B1159" s="8" t="s">
        <v>181</v>
      </c>
      <c r="C1159" s="8">
        <v>3</v>
      </c>
      <c r="D1159" s="9" t="s">
        <v>31</v>
      </c>
      <c r="E1159" s="9">
        <v>16</v>
      </c>
      <c r="F1159">
        <f t="shared" si="161"/>
        <v>0</v>
      </c>
      <c r="G1159" s="10"/>
      <c r="H1159" s="10"/>
      <c r="I1159" s="10"/>
      <c r="J1159" s="10"/>
      <c r="K1159" s="10"/>
      <c r="L1159" s="10"/>
      <c r="M1159" s="10"/>
      <c r="N1159" s="10"/>
      <c r="O1159" s="10"/>
      <c r="P1159" s="10"/>
      <c r="Q1159" s="10"/>
      <c r="R1159" s="24"/>
      <c r="S1159" s="10"/>
    </row>
    <row r="1160" spans="1:54" hidden="1" x14ac:dyDescent="0.2">
      <c r="A1160" s="8" t="s">
        <v>179</v>
      </c>
      <c r="B1160" s="8" t="s">
        <v>181</v>
      </c>
      <c r="C1160" s="8">
        <v>3</v>
      </c>
      <c r="D1160" s="9" t="s">
        <v>31</v>
      </c>
      <c r="E1160" s="9">
        <v>17</v>
      </c>
      <c r="F1160">
        <f t="shared" si="161"/>
        <v>0</v>
      </c>
      <c r="G1160" s="10"/>
      <c r="H1160" s="10"/>
      <c r="I1160" s="10"/>
      <c r="J1160" s="10"/>
      <c r="K1160" s="10"/>
      <c r="L1160" s="10"/>
      <c r="M1160" s="10"/>
      <c r="N1160" s="10"/>
      <c r="O1160" s="10"/>
      <c r="P1160" s="10"/>
      <c r="Q1160" s="10"/>
      <c r="R1160" s="24"/>
      <c r="S1160" s="10"/>
    </row>
    <row r="1161" spans="1:54" hidden="1" x14ac:dyDescent="0.2">
      <c r="A1161" s="8" t="s">
        <v>179</v>
      </c>
      <c r="B1161" s="8" t="s">
        <v>181</v>
      </c>
      <c r="C1161" s="8">
        <v>3</v>
      </c>
      <c r="D1161" s="9" t="s">
        <v>30</v>
      </c>
      <c r="E1161" s="9">
        <v>18</v>
      </c>
      <c r="F1161">
        <f t="shared" si="161"/>
        <v>0</v>
      </c>
      <c r="G1161" s="10"/>
      <c r="H1161" s="10"/>
      <c r="I1161" s="10"/>
      <c r="J1161" s="10"/>
      <c r="K1161" s="10"/>
      <c r="L1161" s="10"/>
      <c r="M1161" s="10"/>
      <c r="N1161" s="10"/>
      <c r="O1161" s="10"/>
      <c r="P1161" s="10"/>
      <c r="Q1161" s="10"/>
      <c r="R1161" s="24"/>
      <c r="S1161" s="10"/>
    </row>
    <row r="1162" spans="1:54" hidden="1" x14ac:dyDescent="0.2">
      <c r="A1162" s="8" t="s">
        <v>179</v>
      </c>
      <c r="B1162" s="8" t="s">
        <v>181</v>
      </c>
      <c r="C1162" s="8">
        <v>3</v>
      </c>
      <c r="D1162" s="9" t="s">
        <v>29</v>
      </c>
      <c r="E1162" s="9">
        <v>19</v>
      </c>
      <c r="F1162">
        <f t="shared" si="161"/>
        <v>0</v>
      </c>
      <c r="G1162" s="10"/>
      <c r="H1162" s="10"/>
      <c r="I1162" s="10"/>
      <c r="J1162" s="10"/>
      <c r="K1162" s="10"/>
      <c r="L1162" s="10"/>
      <c r="M1162" s="10"/>
      <c r="N1162" s="10"/>
      <c r="O1162" s="10"/>
      <c r="P1162" s="10"/>
      <c r="Q1162" s="10"/>
      <c r="R1162" s="24"/>
      <c r="S1162" s="10"/>
    </row>
    <row r="1163" spans="1:54" hidden="1" x14ac:dyDescent="0.2">
      <c r="A1163" s="8" t="s">
        <v>179</v>
      </c>
      <c r="B1163" s="8" t="s">
        <v>181</v>
      </c>
      <c r="C1163" s="8">
        <v>3</v>
      </c>
      <c r="D1163" s="9" t="s">
        <v>31</v>
      </c>
      <c r="E1163" s="9">
        <v>20</v>
      </c>
      <c r="F1163">
        <f t="shared" si="161"/>
        <v>0</v>
      </c>
      <c r="G1163" s="10"/>
      <c r="H1163" s="10"/>
      <c r="I1163" s="10"/>
      <c r="J1163" s="10"/>
      <c r="K1163" s="10"/>
      <c r="L1163" s="10"/>
      <c r="M1163" s="10"/>
      <c r="N1163" s="10"/>
      <c r="O1163" s="10"/>
      <c r="P1163" s="10"/>
      <c r="Q1163" s="10"/>
      <c r="R1163" s="24"/>
      <c r="S1163" s="10"/>
    </row>
    <row r="1164" spans="1:54" hidden="1" x14ac:dyDescent="0.2">
      <c r="A1164" s="8" t="s">
        <v>179</v>
      </c>
      <c r="B1164" s="8" t="s">
        <v>181</v>
      </c>
      <c r="C1164" s="8">
        <v>3</v>
      </c>
      <c r="D1164" s="9" t="s">
        <v>31</v>
      </c>
      <c r="E1164" s="9">
        <v>21</v>
      </c>
      <c r="F1164">
        <f t="shared" si="161"/>
        <v>0</v>
      </c>
      <c r="G1164" s="10"/>
      <c r="H1164" s="10"/>
      <c r="I1164" s="10"/>
      <c r="J1164" s="10"/>
      <c r="K1164" s="10"/>
      <c r="L1164" s="10"/>
      <c r="M1164" s="10"/>
      <c r="N1164" s="10"/>
      <c r="O1164" s="10"/>
      <c r="P1164" s="10"/>
      <c r="Q1164" s="10"/>
      <c r="R1164" s="24"/>
      <c r="S1164" s="10"/>
    </row>
    <row r="1165" spans="1:54" hidden="1" x14ac:dyDescent="0.2">
      <c r="A1165" s="8" t="s">
        <v>179</v>
      </c>
      <c r="B1165" s="8" t="s">
        <v>181</v>
      </c>
      <c r="C1165" s="8">
        <v>3</v>
      </c>
      <c r="D1165" s="9" t="s">
        <v>31</v>
      </c>
      <c r="E1165" s="9">
        <v>22</v>
      </c>
      <c r="F1165">
        <f t="shared" si="161"/>
        <v>0</v>
      </c>
      <c r="G1165" s="10"/>
      <c r="H1165" s="10"/>
      <c r="I1165" s="10"/>
      <c r="J1165" s="10"/>
      <c r="K1165" s="10"/>
      <c r="L1165" s="10"/>
      <c r="M1165" s="10"/>
      <c r="N1165" s="10"/>
      <c r="O1165" s="10"/>
      <c r="P1165" s="10"/>
      <c r="Q1165" s="10"/>
      <c r="R1165" s="24"/>
      <c r="S1165" s="10"/>
    </row>
    <row r="1166" spans="1:54" hidden="1" x14ac:dyDescent="0.2">
      <c r="A1166" s="8" t="s">
        <v>179</v>
      </c>
      <c r="B1166" s="8" t="s">
        <v>181</v>
      </c>
      <c r="C1166" s="8">
        <v>3</v>
      </c>
      <c r="D1166" s="9" t="s">
        <v>31</v>
      </c>
      <c r="E1166" s="9">
        <v>23</v>
      </c>
      <c r="F1166">
        <f t="shared" si="161"/>
        <v>0</v>
      </c>
      <c r="G1166" s="10"/>
      <c r="H1166" s="10"/>
      <c r="I1166" s="10"/>
      <c r="J1166" s="10"/>
      <c r="K1166" s="10"/>
      <c r="L1166" s="10"/>
      <c r="M1166" s="10"/>
      <c r="N1166" s="10"/>
      <c r="O1166" s="10"/>
      <c r="P1166" s="10"/>
      <c r="Q1166" s="10"/>
      <c r="R1166" s="24"/>
      <c r="S1166" s="10"/>
    </row>
    <row r="1167" spans="1:54" hidden="1" x14ac:dyDescent="0.2">
      <c r="A1167" s="8" t="s">
        <v>179</v>
      </c>
      <c r="B1167" s="8" t="s">
        <v>181</v>
      </c>
      <c r="C1167" s="8">
        <v>3</v>
      </c>
      <c r="D1167" s="9" t="s">
        <v>31</v>
      </c>
      <c r="E1167" s="9">
        <v>24</v>
      </c>
      <c r="F1167">
        <f t="shared" si="161"/>
        <v>0</v>
      </c>
      <c r="G1167" s="10"/>
      <c r="H1167" s="10"/>
      <c r="I1167" s="10"/>
      <c r="J1167" s="10"/>
      <c r="K1167" s="10"/>
      <c r="L1167" s="10"/>
      <c r="M1167" s="10"/>
      <c r="N1167" s="10"/>
      <c r="O1167" s="10"/>
      <c r="P1167" s="10"/>
      <c r="Q1167" s="10"/>
      <c r="R1167" s="24"/>
      <c r="S1167" s="10"/>
    </row>
    <row r="1168" spans="1:54" hidden="1" x14ac:dyDescent="0.2">
      <c r="A1168" s="8" t="s">
        <v>179</v>
      </c>
      <c r="B1168" s="8" t="s">
        <v>181</v>
      </c>
      <c r="C1168" s="8">
        <v>3</v>
      </c>
      <c r="D1168" s="9" t="s">
        <v>31</v>
      </c>
      <c r="E1168" s="9">
        <v>25</v>
      </c>
      <c r="F1168">
        <f t="shared" si="161"/>
        <v>0</v>
      </c>
      <c r="G1168" s="10"/>
      <c r="H1168" s="10"/>
      <c r="I1168" s="10"/>
      <c r="J1168" s="10"/>
      <c r="K1168" s="10"/>
      <c r="L1168" s="10"/>
      <c r="M1168" s="10"/>
      <c r="N1168" s="10"/>
      <c r="O1168" s="10"/>
      <c r="P1168" s="10"/>
      <c r="Q1168" s="10"/>
      <c r="R1168" s="24"/>
      <c r="S1168" s="10"/>
      <c r="AL1168" s="10"/>
      <c r="AN1168" s="10"/>
      <c r="AO1168" s="10"/>
      <c r="AP1168" s="10"/>
      <c r="AQ1168" s="10"/>
      <c r="AR1168" s="10"/>
      <c r="AS1168" s="10"/>
      <c r="AT1168" s="10"/>
      <c r="AU1168" s="10">
        <f ca="1">SUMIF(INDIRECT(INDIRECT(ADDRESS(ROW(),COLUMN()+3))&amp;":"&amp;INDIRECT(ADDRESS(ROW(),COLUMN()+5))),"1",INDIRECT(INDIRECT(ADDRESS(ROW(),COLUMN()+3))&amp;":"&amp;INDIRECT(ADDRESS(ROW(),COLUMN()+5))))</f>
        <v>0</v>
      </c>
      <c r="AV1168" s="10">
        <f ca="1">SUMIF(INDIRECT(INDIRECT(ADDRESS(ROW(),COLUMN()+2))&amp;":"&amp;INDIRECT(ADDRESS(ROW(),COLUMN()+4))),2,INDIRECT(INDIRECT(ADDRESS(ROW(),COLUMN()+2))&amp;":"&amp;INDIRECT(ADDRESS(ROW(),COLUMN()+4))))/2</f>
        <v>9</v>
      </c>
      <c r="AW1168" s="10">
        <f ca="1">IF(INDIRECT(ADDRESS(ROW(),COLUMN()-2))=0,1, (INDIRECT(ADDRESS(ROW(),COLUMN()-2))-INDIRECT(ADDRESS(ROW()+1,COLUMN()+2)))/INDIRECT(ADDRESS(ROW(),COLUMN()-2)))</f>
        <v>1</v>
      </c>
      <c r="AX1168" s="10" t="str">
        <f ca="1">ADDRESS(ROW()+1-INDIRECT(ADDRESS(ROW()+1,COLUMN()-4)),3)</f>
        <v>$C$1144</v>
      </c>
      <c r="AY1168" s="10"/>
      <c r="AZ1168" s="10" t="str">
        <f>ADDRESS(ROW(),3)</f>
        <v>$C$1168</v>
      </c>
      <c r="BA1168" s="10">
        <f ca="1">IF( INDIRECT(ADDRESS(ROW(),COLUMN()-5))=0,1, (INDIRECT(ADDRESS(ROW(),COLUMN()-5))-INDIRECT(ADDRESS(ROW()+1,COLUMN()+1)))/INDIRECT(ADDRESS(ROW(),COLUMN()-5)))</f>
        <v>1</v>
      </c>
      <c r="BB1168" s="10"/>
    </row>
    <row r="1169" spans="1:54" x14ac:dyDescent="0.2">
      <c r="A1169" s="8"/>
      <c r="B1169" s="8"/>
      <c r="C1169" s="8"/>
      <c r="E1169" s="8"/>
      <c r="G1169" s="10"/>
      <c r="H1169" s="10"/>
      <c r="I1169" s="10"/>
      <c r="J1169" s="10"/>
      <c r="K1169" s="10"/>
      <c r="L1169" s="10"/>
      <c r="M1169" s="10"/>
      <c r="N1169" s="10"/>
      <c r="O1169" s="10"/>
      <c r="P1169" s="10"/>
      <c r="Q1169" s="10"/>
      <c r="R1169" s="24"/>
      <c r="S1169" s="10"/>
      <c r="AL1169" s="10">
        <f ca="1">1-INDIRECT(ADDRESS(ROW()-1,COLUMN()+11))</f>
        <v>0</v>
      </c>
      <c r="AM1169" s="10">
        <f ca="1">1-INDIRECT(ADDRESS(ROW()-1,COLUMN()+14))</f>
        <v>0</v>
      </c>
      <c r="AN1169" s="10">
        <f ca="1">INDIRECT(ADDRESS(ROW()-1,COLUMN()+9))</f>
        <v>1</v>
      </c>
      <c r="AO1169" s="10">
        <f ca="1">INDIRECT(ADDRESS(ROW()-1,COLUMN()+12))</f>
        <v>1</v>
      </c>
      <c r="AP1169" s="10">
        <f ca="1">(1-INDIRECT(ADDRESS(ROW(),COLUMN()-2)))*INDIRECT(ADDRESS(ROW(),COLUMN()+2))</f>
        <v>0</v>
      </c>
      <c r="AQ1169" s="10">
        <f ca="1">(1-INDIRECT(ADDRESS(ROW(),COLUMN()-2)))*INDIRECT(ADDRESS(ROW(),COLUMN()+2))</f>
        <v>0</v>
      </c>
      <c r="AR1169" s="10">
        <f ca="1">INDIRECT(ADDRESS(INDIRECT(ADDRESS(ROW(),COLUMN()+3))-INDIRECT(ADDRESS(ROW(),COLUMN()+2)),3))</f>
        <v>0</v>
      </c>
      <c r="AS1169" s="10">
        <f ca="1">INDIRECT(ADDRESS(INDIRECT(ADDRESS(ROW(),COLUMN()+2))-INDIRECT(ADDRESS(ROW(),COLUMN()+1)),4))</f>
        <v>2</v>
      </c>
      <c r="AT1169" s="10">
        <f ca="1">INDIRECT(ADDRESS(ROW()-1,5))</f>
        <v>25</v>
      </c>
      <c r="AU1169" s="10">
        <f>ROW()-1</f>
        <v>1168</v>
      </c>
      <c r="AV1169" s="10">
        <f ca="1">ROW()-INDIRECT(ADDRESS(ROW(),COLUMN()-2))</f>
        <v>1144</v>
      </c>
      <c r="AW1169" s="10" t="str">
        <f>ADDRESS(ROW()-1,COLUMN()-11)</f>
        <v>$AL$1168</v>
      </c>
      <c r="AX1169" s="10" t="str">
        <f ca="1">ADDRESS(ROW() -INDIRECT(ADDRESS(ROW(),COLUMN()-4)),COLUMN()-12)</f>
        <v>$AL$1144</v>
      </c>
      <c r="AY1169" s="10">
        <f ca="1">SUMIF(INDIRECT(INDIRECT(ADDRESS(ROW(),COLUMN()-1))&amp;":"&amp;INDIRECT(ADDRESS(ROW(),COLUMN()-2))),1,INDIRECT(INDIRECT(ADDRESS(ROW(),COLUMN()-1))&amp;":"&amp;INDIRECT(ADDRESS(ROW(),COLUMN()-2))))</f>
        <v>0</v>
      </c>
      <c r="AZ1169" s="10" t="str">
        <f>ADDRESS(ROW()-1,COLUMN()-13)</f>
        <v>$AM$1168</v>
      </c>
      <c r="BA1169" s="10" t="str">
        <f ca="1">ADDRESS(ROW() -INDIRECT(ADDRESS(ROW(),COLUMN()-7)),COLUMN()-14)</f>
        <v>$AM$1144</v>
      </c>
      <c r="BB1169" s="10">
        <f ca="1">SUM(INDIRECT(INDIRECT(ADDRESS(ROW(),COLUMN()-1))&amp;":"&amp;INDIRECT(ADDRESS(ROW(),COLUMN()-2))))</f>
        <v>0</v>
      </c>
    </row>
    <row r="1170" spans="1:54" x14ac:dyDescent="0.2">
      <c r="A1170" s="8" t="s">
        <v>179</v>
      </c>
      <c r="B1170" s="8" t="s">
        <v>182</v>
      </c>
      <c r="C1170" s="8">
        <v>0</v>
      </c>
      <c r="D1170">
        <v>2</v>
      </c>
      <c r="E1170" s="8"/>
      <c r="G1170" s="10"/>
      <c r="H1170" s="10"/>
      <c r="I1170" s="10"/>
      <c r="J1170" s="10"/>
      <c r="K1170" s="10"/>
      <c r="L1170" s="10"/>
      <c r="M1170" s="10"/>
      <c r="N1170" s="10"/>
      <c r="O1170" s="10"/>
      <c r="P1170" s="10"/>
      <c r="Q1170" s="10"/>
      <c r="R1170" s="24"/>
      <c r="S1170" s="10"/>
    </row>
    <row r="1171" spans="1:54" hidden="1" x14ac:dyDescent="0.2">
      <c r="A1171" s="8" t="s">
        <v>179</v>
      </c>
      <c r="B1171" s="8" t="s">
        <v>182</v>
      </c>
      <c r="C1171" s="8">
        <v>2</v>
      </c>
      <c r="D1171" s="9" t="s">
        <v>29</v>
      </c>
      <c r="E1171" s="9">
        <v>1</v>
      </c>
      <c r="F1171">
        <f t="shared" ref="F1171:F1176" si="163">COUNTA(G1171:AJ1171)</f>
        <v>1</v>
      </c>
      <c r="G1171" s="10"/>
      <c r="H1171" s="10"/>
      <c r="I1171" s="10"/>
      <c r="J1171" s="10"/>
      <c r="K1171" s="10"/>
      <c r="L1171" s="10"/>
      <c r="M1171" s="10" t="s">
        <v>1376</v>
      </c>
      <c r="N1171" s="10"/>
      <c r="O1171" s="10"/>
      <c r="P1171" s="10"/>
      <c r="Q1171" s="10"/>
      <c r="R1171" s="24"/>
      <c r="S1171" s="10"/>
      <c r="AM1171" s="30">
        <f t="shared" ref="AM1171:AM1176" si="164">IF(COUNTA(I1171:AJ1171)=0,1,0)</f>
        <v>0</v>
      </c>
    </row>
    <row r="1172" spans="1:54" hidden="1" x14ac:dyDescent="0.2">
      <c r="A1172" s="8" t="s">
        <v>179</v>
      </c>
      <c r="B1172" s="8" t="s">
        <v>182</v>
      </c>
      <c r="C1172" s="8">
        <v>2</v>
      </c>
      <c r="D1172" s="9" t="s">
        <v>29</v>
      </c>
      <c r="E1172" s="9">
        <v>2</v>
      </c>
      <c r="F1172">
        <f t="shared" si="163"/>
        <v>1</v>
      </c>
      <c r="G1172" s="10"/>
      <c r="H1172" s="10"/>
      <c r="I1172" s="10"/>
      <c r="J1172" s="10"/>
      <c r="K1172" s="10"/>
      <c r="L1172" s="10"/>
      <c r="M1172" s="10" t="s">
        <v>1376</v>
      </c>
      <c r="N1172" s="10"/>
      <c r="O1172" s="10"/>
      <c r="P1172" s="10"/>
      <c r="Q1172" s="10"/>
      <c r="R1172" s="24"/>
      <c r="S1172" s="10"/>
      <c r="AM1172" s="30">
        <f t="shared" si="164"/>
        <v>0</v>
      </c>
    </row>
    <row r="1173" spans="1:54" hidden="1" x14ac:dyDescent="0.2">
      <c r="A1173" s="8" t="s">
        <v>179</v>
      </c>
      <c r="B1173" s="8" t="s">
        <v>182</v>
      </c>
      <c r="C1173" s="8">
        <v>2</v>
      </c>
      <c r="D1173" s="9" t="s">
        <v>31</v>
      </c>
      <c r="E1173" s="9">
        <v>3</v>
      </c>
      <c r="F1173">
        <f t="shared" si="163"/>
        <v>1</v>
      </c>
      <c r="G1173" s="10"/>
      <c r="H1173" s="10"/>
      <c r="I1173" s="10"/>
      <c r="J1173" s="10"/>
      <c r="K1173" s="10"/>
      <c r="L1173" s="10"/>
      <c r="M1173" s="10" t="s">
        <v>1376</v>
      </c>
      <c r="N1173" s="10"/>
      <c r="O1173" s="10"/>
      <c r="P1173" s="10"/>
      <c r="Q1173" s="10"/>
      <c r="R1173" s="24"/>
      <c r="S1173" s="10"/>
      <c r="AM1173" s="30">
        <f t="shared" si="164"/>
        <v>0</v>
      </c>
    </row>
    <row r="1174" spans="1:54" hidden="1" x14ac:dyDescent="0.2">
      <c r="A1174" s="8" t="s">
        <v>179</v>
      </c>
      <c r="B1174" s="8" t="s">
        <v>182</v>
      </c>
      <c r="C1174" s="8">
        <v>2</v>
      </c>
      <c r="D1174" s="9" t="s">
        <v>29</v>
      </c>
      <c r="E1174" s="9">
        <v>4</v>
      </c>
      <c r="F1174">
        <f t="shared" si="163"/>
        <v>1</v>
      </c>
      <c r="G1174" s="10"/>
      <c r="H1174" s="10"/>
      <c r="I1174" s="10"/>
      <c r="J1174" s="10"/>
      <c r="K1174" s="10"/>
      <c r="L1174" s="10"/>
      <c r="M1174" s="10" t="s">
        <v>1376</v>
      </c>
      <c r="N1174" s="10"/>
      <c r="O1174" s="10"/>
      <c r="P1174" s="10"/>
      <c r="Q1174" s="10"/>
      <c r="R1174" s="24"/>
      <c r="S1174" s="10"/>
      <c r="AM1174" s="30">
        <f t="shared" si="164"/>
        <v>0</v>
      </c>
    </row>
    <row r="1175" spans="1:54" hidden="1" x14ac:dyDescent="0.2">
      <c r="A1175" s="8" t="s">
        <v>179</v>
      </c>
      <c r="B1175" s="8" t="s">
        <v>182</v>
      </c>
      <c r="C1175" s="8">
        <v>2</v>
      </c>
      <c r="D1175" s="9" t="s">
        <v>29</v>
      </c>
      <c r="E1175" s="9">
        <v>5</v>
      </c>
      <c r="F1175">
        <f t="shared" si="163"/>
        <v>1</v>
      </c>
      <c r="G1175" s="10"/>
      <c r="H1175" s="10"/>
      <c r="I1175" s="10"/>
      <c r="J1175" s="10"/>
      <c r="K1175" s="10"/>
      <c r="L1175" s="10"/>
      <c r="M1175" s="10" t="s">
        <v>1376</v>
      </c>
      <c r="N1175" s="10"/>
      <c r="O1175" s="10"/>
      <c r="P1175" s="10"/>
      <c r="Q1175" s="10"/>
      <c r="R1175" s="24"/>
      <c r="S1175" s="10"/>
      <c r="AM1175" s="30">
        <f t="shared" si="164"/>
        <v>0</v>
      </c>
    </row>
    <row r="1176" spans="1:54" hidden="1" x14ac:dyDescent="0.2">
      <c r="A1176" s="8" t="s">
        <v>179</v>
      </c>
      <c r="B1176" s="8" t="s">
        <v>182</v>
      </c>
      <c r="C1176" s="8">
        <v>2</v>
      </c>
      <c r="D1176" s="9" t="s">
        <v>31</v>
      </c>
      <c r="E1176" s="9">
        <v>6</v>
      </c>
      <c r="F1176">
        <f t="shared" si="163"/>
        <v>1</v>
      </c>
      <c r="G1176" s="10"/>
      <c r="H1176" s="10"/>
      <c r="I1176" s="10"/>
      <c r="J1176" s="10"/>
      <c r="K1176" s="10"/>
      <c r="L1176" s="10"/>
      <c r="M1176" s="10" t="s">
        <v>1376</v>
      </c>
      <c r="N1176" s="10"/>
      <c r="O1176" s="10"/>
      <c r="P1176" s="10"/>
      <c r="Q1176" s="10"/>
      <c r="R1176" s="24"/>
      <c r="S1176" s="10"/>
      <c r="AL1176" s="10"/>
      <c r="AM1176" s="30">
        <f t="shared" si="164"/>
        <v>0</v>
      </c>
      <c r="AN1176" s="10"/>
      <c r="AO1176" s="10"/>
      <c r="AP1176" s="10"/>
      <c r="AQ1176" s="10"/>
      <c r="AR1176" s="10"/>
      <c r="AS1176" s="10"/>
      <c r="AT1176" s="10"/>
      <c r="AU1176" s="10">
        <f ca="1">SUMIF(INDIRECT(INDIRECT(ADDRESS(ROW(),COLUMN()+3))&amp;":"&amp;INDIRECT(ADDRESS(ROW(),COLUMN()+5))),"1",INDIRECT(INDIRECT(ADDRESS(ROW(),COLUMN()+3))&amp;":"&amp;INDIRECT(ADDRESS(ROW(),COLUMN()+5))))</f>
        <v>0</v>
      </c>
      <c r="AV1176" s="10">
        <f ca="1">SUMIF(INDIRECT(INDIRECT(ADDRESS(ROW(),COLUMN()+2))&amp;":"&amp;INDIRECT(ADDRESS(ROW(),COLUMN()+4))),2,INDIRECT(INDIRECT(ADDRESS(ROW(),COLUMN()+2))&amp;":"&amp;INDIRECT(ADDRESS(ROW(),COLUMN()+4))))/2</f>
        <v>6</v>
      </c>
      <c r="AW1176" s="10">
        <f ca="1">IF(INDIRECT(ADDRESS(ROW(),COLUMN()-2))=0,1, (INDIRECT(ADDRESS(ROW(),COLUMN()-2))-INDIRECT(ADDRESS(ROW()+1,COLUMN()+2)))/INDIRECT(ADDRESS(ROW(),COLUMN()-2)))</f>
        <v>1</v>
      </c>
      <c r="AX1176" s="10" t="str">
        <f ca="1">ADDRESS(ROW()+1-INDIRECT(ADDRESS(ROW()+1,COLUMN()-4)),3)</f>
        <v>$C$1171</v>
      </c>
      <c r="AY1176" s="10"/>
      <c r="AZ1176" s="10" t="str">
        <f>ADDRESS(ROW(),3)</f>
        <v>$C$1176</v>
      </c>
      <c r="BA1176" s="10">
        <f ca="1">IF( INDIRECT(ADDRESS(ROW(),COLUMN()-5))=0,1, (INDIRECT(ADDRESS(ROW(),COLUMN()-5))-INDIRECT(ADDRESS(ROW()+1,COLUMN()+1)))/INDIRECT(ADDRESS(ROW(),COLUMN()-5)))</f>
        <v>1</v>
      </c>
      <c r="BB1176" s="10"/>
    </row>
    <row r="1177" spans="1:54" x14ac:dyDescent="0.2">
      <c r="A1177" s="8"/>
      <c r="B1177" s="8"/>
      <c r="C1177" s="8"/>
      <c r="D1177" s="8"/>
      <c r="E1177" s="8"/>
      <c r="G1177" s="10"/>
      <c r="H1177" s="10"/>
      <c r="I1177" s="10"/>
      <c r="J1177" s="10"/>
      <c r="K1177" s="10"/>
      <c r="L1177" s="10"/>
      <c r="M1177" s="10"/>
      <c r="N1177" s="10"/>
      <c r="O1177" s="10"/>
      <c r="P1177" s="10"/>
      <c r="Q1177" s="10"/>
      <c r="R1177" s="24"/>
      <c r="S1177" s="10"/>
      <c r="AL1177" s="10">
        <f ca="1">1-INDIRECT(ADDRESS(ROW()-1,COLUMN()+11))</f>
        <v>0</v>
      </c>
      <c r="AM1177" s="10">
        <f ca="1">1-INDIRECT(ADDRESS(ROW()-1,COLUMN()+14))</f>
        <v>0</v>
      </c>
      <c r="AN1177" s="10">
        <f ca="1">INDIRECT(ADDRESS(ROW()-1,COLUMN()+9))</f>
        <v>1</v>
      </c>
      <c r="AO1177" s="10">
        <f ca="1">INDIRECT(ADDRESS(ROW()-1,COLUMN()+12))</f>
        <v>1</v>
      </c>
      <c r="AP1177" s="10">
        <f ca="1">(1-INDIRECT(ADDRESS(ROW(),COLUMN()-2)))*INDIRECT(ADDRESS(ROW(),COLUMN()+2))</f>
        <v>0</v>
      </c>
      <c r="AQ1177" s="10">
        <f ca="1">(1-INDIRECT(ADDRESS(ROW(),COLUMN()-2)))*INDIRECT(ADDRESS(ROW(),COLUMN()+2))</f>
        <v>0</v>
      </c>
      <c r="AR1177" s="10">
        <f ca="1">INDIRECT(ADDRESS(INDIRECT(ADDRESS(ROW(),COLUMN()+3))-INDIRECT(ADDRESS(ROW(),COLUMN()+2)),3))</f>
        <v>0</v>
      </c>
      <c r="AS1177" s="10">
        <f ca="1">INDIRECT(ADDRESS(INDIRECT(ADDRESS(ROW(),COLUMN()+2))-INDIRECT(ADDRESS(ROW(),COLUMN()+1)),4))</f>
        <v>2</v>
      </c>
      <c r="AT1177" s="10">
        <f ca="1">INDIRECT(ADDRESS(ROW()-1,5))</f>
        <v>6</v>
      </c>
      <c r="AU1177" s="10">
        <f>ROW()-1</f>
        <v>1176</v>
      </c>
      <c r="AV1177" s="10">
        <f ca="1">ROW()-INDIRECT(ADDRESS(ROW(),COLUMN()-2))</f>
        <v>1171</v>
      </c>
      <c r="AW1177" s="10" t="str">
        <f>ADDRESS(ROW()-1,COLUMN()-11)</f>
        <v>$AL$1176</v>
      </c>
      <c r="AX1177" s="10" t="str">
        <f ca="1">ADDRESS(ROW() -INDIRECT(ADDRESS(ROW(),COLUMN()-4)),COLUMN()-12)</f>
        <v>$AL$1171</v>
      </c>
      <c r="AY1177" s="10">
        <f ca="1">SUMIF(INDIRECT(INDIRECT(ADDRESS(ROW(),COLUMN()-1))&amp;":"&amp;INDIRECT(ADDRESS(ROW(),COLUMN()-2))),1,INDIRECT(INDIRECT(ADDRESS(ROW(),COLUMN()-1))&amp;":"&amp;INDIRECT(ADDRESS(ROW(),COLUMN()-2))))</f>
        <v>0</v>
      </c>
      <c r="AZ1177" s="10" t="str">
        <f>ADDRESS(ROW()-1,COLUMN()-13)</f>
        <v>$AM$1176</v>
      </c>
      <c r="BA1177" s="10" t="str">
        <f ca="1">ADDRESS(ROW() -INDIRECT(ADDRESS(ROW(),COLUMN()-7)),COLUMN()-14)</f>
        <v>$AM$1171</v>
      </c>
      <c r="BB1177" s="10">
        <f ca="1">SUM(INDIRECT(INDIRECT(ADDRESS(ROW(),COLUMN()-1))&amp;":"&amp;INDIRECT(ADDRESS(ROW(),COLUMN()-2))))</f>
        <v>0</v>
      </c>
    </row>
    <row r="1178" spans="1:54" x14ac:dyDescent="0.2">
      <c r="A1178" s="8" t="s">
        <v>179</v>
      </c>
      <c r="B1178" s="8" t="s">
        <v>183</v>
      </c>
      <c r="C1178" s="8">
        <v>1</v>
      </c>
      <c r="D1178" s="8">
        <v>3</v>
      </c>
      <c r="E1178" s="8"/>
      <c r="G1178" s="10"/>
      <c r="H1178" s="10"/>
      <c r="I1178" s="10"/>
      <c r="J1178" s="10"/>
      <c r="K1178" s="10"/>
      <c r="L1178" s="10"/>
      <c r="M1178" s="10"/>
      <c r="N1178" s="10"/>
      <c r="O1178" s="10"/>
      <c r="P1178" s="10"/>
      <c r="Q1178" s="10"/>
      <c r="R1178" s="24"/>
      <c r="S1178" s="10"/>
    </row>
    <row r="1179" spans="1:54" hidden="1" x14ac:dyDescent="0.2">
      <c r="A1179" s="8" t="s">
        <v>179</v>
      </c>
      <c r="B1179" s="8" t="s">
        <v>183</v>
      </c>
      <c r="C1179" s="8">
        <v>1</v>
      </c>
      <c r="D1179" s="9" t="s">
        <v>29</v>
      </c>
      <c r="E1179" s="9">
        <v>1</v>
      </c>
      <c r="F1179">
        <f t="shared" ref="F1179:F1191" si="165">COUNTA(G1179:AJ1179)</f>
        <v>2</v>
      </c>
      <c r="G1179" s="10"/>
      <c r="H1179" s="10"/>
      <c r="I1179" s="10"/>
      <c r="J1179" s="10"/>
      <c r="K1179" s="10"/>
      <c r="L1179" s="10"/>
      <c r="M1179" s="10" t="s">
        <v>1376</v>
      </c>
      <c r="N1179" s="10"/>
      <c r="O1179" s="10"/>
      <c r="P1179" s="10"/>
      <c r="Q1179" s="10"/>
      <c r="R1179" s="24" t="s">
        <v>1376</v>
      </c>
      <c r="S1179" s="10"/>
      <c r="AL1179" s="10">
        <f t="shared" ref="AL1179:AL1181" si="166">IF(COUNTA(G1179:AJ1179)=0,1,0)</f>
        <v>0</v>
      </c>
      <c r="AM1179" s="10"/>
    </row>
    <row r="1180" spans="1:54" hidden="1" x14ac:dyDescent="0.2">
      <c r="A1180" s="8" t="s">
        <v>179</v>
      </c>
      <c r="B1180" s="8" t="s">
        <v>183</v>
      </c>
      <c r="C1180" s="8">
        <v>1</v>
      </c>
      <c r="D1180" s="9" t="s">
        <v>29</v>
      </c>
      <c r="E1180" s="9">
        <v>2</v>
      </c>
      <c r="F1180">
        <f t="shared" si="165"/>
        <v>2</v>
      </c>
      <c r="G1180" s="10"/>
      <c r="H1180" s="10"/>
      <c r="I1180" s="10"/>
      <c r="J1180" s="10"/>
      <c r="K1180" s="10"/>
      <c r="L1180" s="10"/>
      <c r="M1180" s="10" t="s">
        <v>1376</v>
      </c>
      <c r="N1180" s="10"/>
      <c r="O1180" s="10"/>
      <c r="P1180" s="10"/>
      <c r="Q1180" s="10"/>
      <c r="R1180" s="24" t="s">
        <v>1376</v>
      </c>
      <c r="S1180" s="10"/>
      <c r="AL1180" s="10">
        <f t="shared" si="166"/>
        <v>0</v>
      </c>
      <c r="AM1180" s="10"/>
    </row>
    <row r="1181" spans="1:54" hidden="1" x14ac:dyDescent="0.2">
      <c r="A1181" s="8" t="s">
        <v>179</v>
      </c>
      <c r="B1181" s="8" t="s">
        <v>183</v>
      </c>
      <c r="C1181" s="8">
        <v>1</v>
      </c>
      <c r="D1181" s="9" t="s">
        <v>29</v>
      </c>
      <c r="E1181" s="9">
        <v>3</v>
      </c>
      <c r="F1181">
        <f t="shared" si="165"/>
        <v>2</v>
      </c>
      <c r="G1181" s="10"/>
      <c r="H1181" s="10"/>
      <c r="I1181" s="10"/>
      <c r="J1181" s="10"/>
      <c r="K1181" s="10"/>
      <c r="L1181" s="10"/>
      <c r="M1181" s="10" t="s">
        <v>1376</v>
      </c>
      <c r="N1181" s="10"/>
      <c r="O1181" s="10"/>
      <c r="P1181" s="10"/>
      <c r="Q1181" s="10"/>
      <c r="R1181" s="24" t="s">
        <v>1376</v>
      </c>
      <c r="S1181" s="10"/>
      <c r="AL1181" s="10">
        <f t="shared" si="166"/>
        <v>0</v>
      </c>
      <c r="AM1181" s="10"/>
    </row>
    <row r="1182" spans="1:54" hidden="1" x14ac:dyDescent="0.2">
      <c r="A1182" s="8" t="s">
        <v>179</v>
      </c>
      <c r="B1182" s="8" t="s">
        <v>183</v>
      </c>
      <c r="C1182" s="8">
        <v>2</v>
      </c>
      <c r="D1182" s="9" t="s">
        <v>29</v>
      </c>
      <c r="E1182" s="9">
        <v>4</v>
      </c>
      <c r="F1182">
        <f t="shared" si="165"/>
        <v>2</v>
      </c>
      <c r="G1182" s="10"/>
      <c r="H1182" s="10"/>
      <c r="I1182" s="10"/>
      <c r="J1182" s="10"/>
      <c r="K1182" s="10"/>
      <c r="L1182" s="10"/>
      <c r="M1182" s="10" t="s">
        <v>1376</v>
      </c>
      <c r="N1182" s="10"/>
      <c r="O1182" s="10"/>
      <c r="P1182" s="10"/>
      <c r="Q1182" s="10"/>
      <c r="R1182" s="24" t="s">
        <v>1376</v>
      </c>
      <c r="S1182" s="10"/>
      <c r="AM1182" s="30">
        <f t="shared" ref="AM1182:AM1185" si="167">IF(COUNTA(I1182:AJ1182)=0,1,0)</f>
        <v>0</v>
      </c>
    </row>
    <row r="1183" spans="1:54" hidden="1" x14ac:dyDescent="0.2">
      <c r="A1183" s="8" t="s">
        <v>179</v>
      </c>
      <c r="B1183" s="8" t="s">
        <v>183</v>
      </c>
      <c r="C1183" s="8">
        <v>2</v>
      </c>
      <c r="D1183" s="9" t="s">
        <v>29</v>
      </c>
      <c r="E1183" s="9">
        <v>5</v>
      </c>
      <c r="F1183">
        <f t="shared" si="165"/>
        <v>1</v>
      </c>
      <c r="G1183" s="10"/>
      <c r="H1183" s="10"/>
      <c r="I1183" s="10"/>
      <c r="J1183" s="10"/>
      <c r="K1183" s="10"/>
      <c r="L1183" s="10"/>
      <c r="M1183" s="10"/>
      <c r="N1183" s="10"/>
      <c r="O1183" s="10"/>
      <c r="P1183" s="10"/>
      <c r="Q1183" s="10"/>
      <c r="R1183" s="24" t="s">
        <v>1376</v>
      </c>
      <c r="S1183" s="10"/>
      <c r="AM1183" s="30">
        <f t="shared" si="167"/>
        <v>0</v>
      </c>
    </row>
    <row r="1184" spans="1:54" hidden="1" x14ac:dyDescent="0.2">
      <c r="A1184" s="8" t="s">
        <v>179</v>
      </c>
      <c r="B1184" s="8" t="s">
        <v>183</v>
      </c>
      <c r="C1184" s="8">
        <v>2</v>
      </c>
      <c r="D1184" s="9" t="s">
        <v>31</v>
      </c>
      <c r="E1184" s="9">
        <v>6</v>
      </c>
      <c r="F1184">
        <f t="shared" si="165"/>
        <v>1</v>
      </c>
      <c r="G1184" s="10"/>
      <c r="H1184" s="10"/>
      <c r="I1184" s="10"/>
      <c r="J1184" s="10"/>
      <c r="K1184" s="10"/>
      <c r="L1184" s="10"/>
      <c r="M1184" s="10"/>
      <c r="N1184" s="10"/>
      <c r="O1184" s="10"/>
      <c r="P1184" s="10"/>
      <c r="Q1184" s="10"/>
      <c r="R1184" s="24" t="s">
        <v>1376</v>
      </c>
      <c r="S1184" s="10"/>
      <c r="AM1184" s="30">
        <f t="shared" si="167"/>
        <v>0</v>
      </c>
    </row>
    <row r="1185" spans="1:54" hidden="1" x14ac:dyDescent="0.2">
      <c r="A1185" s="8" t="s">
        <v>179</v>
      </c>
      <c r="B1185" s="8" t="s">
        <v>183</v>
      </c>
      <c r="C1185" s="8">
        <v>2</v>
      </c>
      <c r="D1185" s="9" t="s">
        <v>31</v>
      </c>
      <c r="E1185" s="9">
        <v>7</v>
      </c>
      <c r="F1185">
        <f t="shared" si="165"/>
        <v>1</v>
      </c>
      <c r="G1185" s="10"/>
      <c r="H1185" s="10"/>
      <c r="I1185" s="10"/>
      <c r="J1185" s="10"/>
      <c r="K1185" s="10"/>
      <c r="L1185" s="10"/>
      <c r="M1185" s="10"/>
      <c r="N1185" s="10"/>
      <c r="O1185" s="10"/>
      <c r="P1185" s="10"/>
      <c r="Q1185" s="10"/>
      <c r="R1185" s="24" t="s">
        <v>1376</v>
      </c>
      <c r="S1185" s="10"/>
      <c r="AM1185" s="30">
        <f t="shared" si="167"/>
        <v>0</v>
      </c>
    </row>
    <row r="1186" spans="1:54" hidden="1" x14ac:dyDescent="0.2">
      <c r="A1186" s="8" t="s">
        <v>179</v>
      </c>
      <c r="B1186" s="8" t="s">
        <v>183</v>
      </c>
      <c r="C1186" s="8">
        <v>3</v>
      </c>
      <c r="D1186" s="9" t="s">
        <v>31</v>
      </c>
      <c r="E1186" s="9">
        <v>8</v>
      </c>
      <c r="F1186">
        <f t="shared" si="165"/>
        <v>0</v>
      </c>
      <c r="G1186" s="10"/>
      <c r="H1186" s="10"/>
      <c r="I1186" s="10"/>
      <c r="J1186" s="10"/>
      <c r="K1186" s="10"/>
      <c r="L1186" s="10"/>
      <c r="M1186" s="10"/>
      <c r="N1186" s="10"/>
      <c r="O1186" s="10"/>
      <c r="P1186" s="10"/>
      <c r="Q1186" s="10"/>
      <c r="R1186" s="24"/>
      <c r="S1186" s="10"/>
    </row>
    <row r="1187" spans="1:54" hidden="1" x14ac:dyDescent="0.2">
      <c r="A1187" s="8" t="s">
        <v>179</v>
      </c>
      <c r="B1187" s="8" t="s">
        <v>183</v>
      </c>
      <c r="C1187" s="8">
        <v>3</v>
      </c>
      <c r="D1187" s="9" t="s">
        <v>29</v>
      </c>
      <c r="E1187" s="9">
        <v>9</v>
      </c>
      <c r="F1187">
        <f t="shared" si="165"/>
        <v>0</v>
      </c>
      <c r="G1187" s="10"/>
      <c r="H1187" s="10"/>
      <c r="I1187" s="10"/>
      <c r="J1187" s="10"/>
      <c r="K1187" s="10"/>
      <c r="L1187" s="10"/>
      <c r="M1187" s="10"/>
      <c r="N1187" s="10"/>
      <c r="O1187" s="10"/>
      <c r="P1187" s="10"/>
      <c r="Q1187" s="10"/>
      <c r="R1187" s="24"/>
      <c r="S1187" s="10"/>
    </row>
    <row r="1188" spans="1:54" hidden="1" x14ac:dyDescent="0.2">
      <c r="A1188" s="8" t="s">
        <v>179</v>
      </c>
      <c r="B1188" s="8" t="s">
        <v>183</v>
      </c>
      <c r="C1188" s="8">
        <v>3</v>
      </c>
      <c r="D1188" s="9" t="s">
        <v>31</v>
      </c>
      <c r="E1188" s="9">
        <v>10</v>
      </c>
      <c r="F1188">
        <f t="shared" si="165"/>
        <v>0</v>
      </c>
      <c r="G1188" s="10"/>
      <c r="H1188" s="10"/>
      <c r="I1188" s="10"/>
      <c r="J1188" s="10"/>
      <c r="K1188" s="10"/>
      <c r="L1188" s="10"/>
      <c r="M1188" s="10"/>
      <c r="N1188" s="10"/>
      <c r="O1188" s="10"/>
      <c r="P1188" s="10"/>
      <c r="Q1188" s="10"/>
      <c r="R1188" s="24"/>
      <c r="S1188" s="10"/>
    </row>
    <row r="1189" spans="1:54" hidden="1" x14ac:dyDescent="0.2">
      <c r="A1189" s="8" t="s">
        <v>179</v>
      </c>
      <c r="B1189" s="8" t="s">
        <v>183</v>
      </c>
      <c r="C1189" s="8">
        <v>3</v>
      </c>
      <c r="D1189" s="9" t="s">
        <v>31</v>
      </c>
      <c r="E1189" s="9">
        <v>11</v>
      </c>
      <c r="F1189">
        <f t="shared" si="165"/>
        <v>0</v>
      </c>
      <c r="G1189" s="10"/>
      <c r="H1189" s="10"/>
      <c r="I1189" s="10"/>
      <c r="J1189" s="10"/>
      <c r="K1189" s="10"/>
      <c r="L1189" s="10"/>
      <c r="M1189" s="10"/>
      <c r="N1189" s="10"/>
      <c r="O1189" s="10"/>
      <c r="P1189" s="10"/>
      <c r="Q1189" s="10"/>
      <c r="R1189" s="24"/>
      <c r="S1189" s="10"/>
    </row>
    <row r="1190" spans="1:54" hidden="1" x14ac:dyDescent="0.2">
      <c r="A1190" s="8" t="s">
        <v>179</v>
      </c>
      <c r="B1190" s="8" t="s">
        <v>183</v>
      </c>
      <c r="C1190" s="8">
        <v>3</v>
      </c>
      <c r="D1190" s="9" t="s">
        <v>31</v>
      </c>
      <c r="E1190" s="9">
        <v>12</v>
      </c>
      <c r="F1190">
        <f t="shared" si="165"/>
        <v>0</v>
      </c>
      <c r="G1190" s="10"/>
      <c r="H1190" s="10"/>
      <c r="I1190" s="10"/>
      <c r="J1190" s="10"/>
      <c r="K1190" s="10"/>
      <c r="L1190" s="10"/>
      <c r="M1190" s="10"/>
      <c r="N1190" s="10"/>
      <c r="O1190" s="10"/>
      <c r="P1190" s="10"/>
      <c r="Q1190" s="10"/>
      <c r="R1190" s="24"/>
      <c r="S1190" s="10"/>
    </row>
    <row r="1191" spans="1:54" hidden="1" x14ac:dyDescent="0.2">
      <c r="A1191" s="8" t="s">
        <v>179</v>
      </c>
      <c r="B1191" s="8" t="s">
        <v>183</v>
      </c>
      <c r="C1191" s="8">
        <v>3</v>
      </c>
      <c r="D1191" s="9" t="s">
        <v>29</v>
      </c>
      <c r="E1191" s="9">
        <v>13</v>
      </c>
      <c r="F1191">
        <f t="shared" si="165"/>
        <v>0</v>
      </c>
      <c r="G1191" s="10"/>
      <c r="H1191" s="10"/>
      <c r="I1191" s="10"/>
      <c r="J1191" s="10"/>
      <c r="K1191" s="10"/>
      <c r="L1191" s="10"/>
      <c r="M1191" s="10"/>
      <c r="N1191" s="10"/>
      <c r="O1191" s="10"/>
      <c r="P1191" s="10"/>
      <c r="Q1191" s="10"/>
      <c r="R1191" s="24"/>
      <c r="S1191" s="10"/>
      <c r="AL1191" s="10"/>
      <c r="AN1191" s="10"/>
      <c r="AO1191" s="10"/>
      <c r="AP1191" s="10"/>
      <c r="AQ1191" s="10"/>
      <c r="AR1191" s="10"/>
      <c r="AS1191" s="10"/>
      <c r="AT1191" s="10"/>
      <c r="AU1191" s="10">
        <f ca="1">SUMIF(INDIRECT(INDIRECT(ADDRESS(ROW(),COLUMN()+3))&amp;":"&amp;INDIRECT(ADDRESS(ROW(),COLUMN()+5))),"1",INDIRECT(INDIRECT(ADDRESS(ROW(),COLUMN()+3))&amp;":"&amp;INDIRECT(ADDRESS(ROW(),COLUMN()+5))))</f>
        <v>3</v>
      </c>
      <c r="AV1191" s="10">
        <f ca="1">SUMIF(INDIRECT(INDIRECT(ADDRESS(ROW(),COLUMN()+2))&amp;":"&amp;INDIRECT(ADDRESS(ROW(),COLUMN()+4))),2,INDIRECT(INDIRECT(ADDRESS(ROW(),COLUMN()+2))&amp;":"&amp;INDIRECT(ADDRESS(ROW(),COLUMN()+4))))/2</f>
        <v>4</v>
      </c>
      <c r="AW1191" s="10">
        <f ca="1">IF(INDIRECT(ADDRESS(ROW(),COLUMN()-2))=0,1, (INDIRECT(ADDRESS(ROW(),COLUMN()-2))-INDIRECT(ADDRESS(ROW()+1,COLUMN()+2)))/INDIRECT(ADDRESS(ROW(),COLUMN()-2)))</f>
        <v>1</v>
      </c>
      <c r="AX1191" s="10" t="str">
        <f ca="1">ADDRESS(ROW()+1-INDIRECT(ADDRESS(ROW()+1,COLUMN()-4)),3)</f>
        <v>$C$1179</v>
      </c>
      <c r="AY1191" s="10"/>
      <c r="AZ1191" s="10" t="str">
        <f>ADDRESS(ROW(),3)</f>
        <v>$C$1191</v>
      </c>
      <c r="BA1191" s="10">
        <f ca="1">IF( INDIRECT(ADDRESS(ROW(),COLUMN()-5))=0,1, (INDIRECT(ADDRESS(ROW(),COLUMN()-5))-INDIRECT(ADDRESS(ROW()+1,COLUMN()+1)))/INDIRECT(ADDRESS(ROW(),COLUMN()-5)))</f>
        <v>1</v>
      </c>
      <c r="BB1191" s="10"/>
    </row>
    <row r="1192" spans="1:54" x14ac:dyDescent="0.2">
      <c r="A1192" s="8"/>
      <c r="B1192" s="8"/>
      <c r="C1192" s="8"/>
      <c r="D1192" s="8"/>
      <c r="E1192" s="8"/>
      <c r="G1192" s="10"/>
      <c r="H1192" s="10"/>
      <c r="I1192" s="10"/>
      <c r="J1192" s="10"/>
      <c r="K1192" s="10"/>
      <c r="L1192" s="10"/>
      <c r="M1192" s="10"/>
      <c r="N1192" s="10"/>
      <c r="O1192" s="10"/>
      <c r="P1192" s="10"/>
      <c r="Q1192" s="10"/>
      <c r="R1192" s="24"/>
      <c r="S1192" s="10"/>
      <c r="AL1192" s="10">
        <f ca="1">1-INDIRECT(ADDRESS(ROW()-1,COLUMN()+11))</f>
        <v>0</v>
      </c>
      <c r="AM1192" s="10">
        <f ca="1">1-INDIRECT(ADDRESS(ROW()-1,COLUMN()+14))</f>
        <v>0</v>
      </c>
      <c r="AN1192" s="10">
        <f ca="1">INDIRECT(ADDRESS(ROW()-1,COLUMN()+9))</f>
        <v>1</v>
      </c>
      <c r="AO1192" s="10">
        <f ca="1">INDIRECT(ADDRESS(ROW()-1,COLUMN()+12))</f>
        <v>1</v>
      </c>
      <c r="AP1192" s="10">
        <f ca="1">(1-INDIRECT(ADDRESS(ROW(),COLUMN()-2)))*INDIRECT(ADDRESS(ROW(),COLUMN()+2))</f>
        <v>0</v>
      </c>
      <c r="AQ1192" s="10">
        <f ca="1">(1-INDIRECT(ADDRESS(ROW(),COLUMN()-2)))*INDIRECT(ADDRESS(ROW(),COLUMN()+2))</f>
        <v>0</v>
      </c>
      <c r="AR1192" s="10">
        <f ca="1">INDIRECT(ADDRESS(INDIRECT(ADDRESS(ROW(),COLUMN()+3))-INDIRECT(ADDRESS(ROW(),COLUMN()+2)),3))</f>
        <v>1</v>
      </c>
      <c r="AS1192" s="10">
        <f ca="1">INDIRECT(ADDRESS(INDIRECT(ADDRESS(ROW(),COLUMN()+2))-INDIRECT(ADDRESS(ROW(),COLUMN()+1)),4))</f>
        <v>3</v>
      </c>
      <c r="AT1192" s="10">
        <f ca="1">INDIRECT(ADDRESS(ROW()-1,5))</f>
        <v>13</v>
      </c>
      <c r="AU1192" s="10">
        <f>ROW()-1</f>
        <v>1191</v>
      </c>
      <c r="AV1192" s="10">
        <f ca="1">ROW()-INDIRECT(ADDRESS(ROW(),COLUMN()-2))</f>
        <v>1179</v>
      </c>
      <c r="AW1192" s="10" t="str">
        <f>ADDRESS(ROW()-1,COLUMN()-11)</f>
        <v>$AL$1191</v>
      </c>
      <c r="AX1192" s="10" t="str">
        <f ca="1">ADDRESS(ROW() -INDIRECT(ADDRESS(ROW(),COLUMN()-4)),COLUMN()-12)</f>
        <v>$AL$1179</v>
      </c>
      <c r="AY1192" s="10">
        <f ca="1">SUMIF(INDIRECT(INDIRECT(ADDRESS(ROW(),COLUMN()-1))&amp;":"&amp;INDIRECT(ADDRESS(ROW(),COLUMN()-2))),1,INDIRECT(INDIRECT(ADDRESS(ROW(),COLUMN()-1))&amp;":"&amp;INDIRECT(ADDRESS(ROW(),COLUMN()-2))))</f>
        <v>0</v>
      </c>
      <c r="AZ1192" s="10" t="str">
        <f>ADDRESS(ROW()-1,COLUMN()-13)</f>
        <v>$AM$1191</v>
      </c>
      <c r="BA1192" s="10" t="str">
        <f ca="1">ADDRESS(ROW() -INDIRECT(ADDRESS(ROW(),COLUMN()-7)),COLUMN()-14)</f>
        <v>$AM$1179</v>
      </c>
      <c r="BB1192" s="10">
        <f ca="1">SUM(INDIRECT(INDIRECT(ADDRESS(ROW(),COLUMN()-1))&amp;":"&amp;INDIRECT(ADDRESS(ROW(),COLUMN()-2))))</f>
        <v>0</v>
      </c>
    </row>
    <row r="1193" spans="1:54" x14ac:dyDescent="0.2">
      <c r="A1193" s="8" t="s">
        <v>179</v>
      </c>
      <c r="B1193" s="8" t="s">
        <v>184</v>
      </c>
      <c r="C1193" s="8">
        <v>3</v>
      </c>
      <c r="D1193" s="8">
        <v>5</v>
      </c>
      <c r="E1193" s="8"/>
      <c r="G1193" s="10"/>
      <c r="H1193" s="10"/>
      <c r="I1193" s="10"/>
      <c r="J1193" s="10"/>
      <c r="K1193" s="10"/>
      <c r="L1193" s="10"/>
      <c r="M1193" s="10"/>
      <c r="N1193" s="10"/>
      <c r="O1193" s="10"/>
      <c r="P1193" s="10"/>
      <c r="Q1193" s="10"/>
      <c r="R1193" s="24"/>
      <c r="S1193" s="10"/>
    </row>
    <row r="1194" spans="1:54" hidden="1" x14ac:dyDescent="0.2">
      <c r="A1194" s="8" t="s">
        <v>179</v>
      </c>
      <c r="B1194" s="8" t="s">
        <v>184</v>
      </c>
      <c r="C1194" s="8">
        <v>1</v>
      </c>
      <c r="D1194" s="9" t="s">
        <v>29</v>
      </c>
      <c r="E1194" s="9">
        <v>1</v>
      </c>
      <c r="F1194">
        <f t="shared" ref="F1194:F1216" si="168">COUNTA(G1194:AJ1194)</f>
        <v>1</v>
      </c>
      <c r="G1194" s="10"/>
      <c r="H1194" s="10"/>
      <c r="I1194" s="10"/>
      <c r="J1194" s="10"/>
      <c r="K1194" s="10"/>
      <c r="L1194" s="10"/>
      <c r="M1194" s="10" t="s">
        <v>1376</v>
      </c>
      <c r="N1194" s="10"/>
      <c r="O1194" s="10"/>
      <c r="P1194" s="10"/>
      <c r="Q1194" s="10"/>
      <c r="R1194" s="24"/>
      <c r="S1194" s="10"/>
      <c r="AL1194" s="10">
        <f t="shared" ref="AL1194:AL1197" si="169">IF(COUNTA(G1194:AJ1194)=0,1,0)</f>
        <v>0</v>
      </c>
      <c r="AM1194" s="10"/>
    </row>
    <row r="1195" spans="1:54" hidden="1" x14ac:dyDescent="0.2">
      <c r="A1195" s="8" t="s">
        <v>179</v>
      </c>
      <c r="B1195" s="8" t="s">
        <v>184</v>
      </c>
      <c r="C1195" s="8">
        <v>1</v>
      </c>
      <c r="D1195" s="9" t="s">
        <v>31</v>
      </c>
      <c r="E1195" s="9">
        <v>2</v>
      </c>
      <c r="F1195">
        <f t="shared" si="168"/>
        <v>1</v>
      </c>
      <c r="G1195" s="10"/>
      <c r="H1195" s="10"/>
      <c r="I1195" s="10"/>
      <c r="J1195" s="10"/>
      <c r="K1195" s="10"/>
      <c r="L1195" s="10"/>
      <c r="M1195" s="10" t="s">
        <v>1376</v>
      </c>
      <c r="N1195" s="10"/>
      <c r="O1195" s="10"/>
      <c r="P1195" s="10"/>
      <c r="Q1195" s="10"/>
      <c r="R1195" s="24"/>
      <c r="S1195" s="10"/>
      <c r="AL1195" s="10">
        <f t="shared" si="169"/>
        <v>0</v>
      </c>
      <c r="AM1195" s="10"/>
    </row>
    <row r="1196" spans="1:54" hidden="1" x14ac:dyDescent="0.2">
      <c r="A1196" s="8" t="s">
        <v>179</v>
      </c>
      <c r="B1196" s="8" t="s">
        <v>184</v>
      </c>
      <c r="C1196" s="8">
        <v>1</v>
      </c>
      <c r="D1196" s="9" t="s">
        <v>31</v>
      </c>
      <c r="E1196" s="9">
        <v>3</v>
      </c>
      <c r="F1196">
        <f t="shared" si="168"/>
        <v>1</v>
      </c>
      <c r="G1196" s="10"/>
      <c r="H1196" s="10"/>
      <c r="I1196" s="10"/>
      <c r="J1196" s="10"/>
      <c r="K1196" s="10"/>
      <c r="L1196" s="10"/>
      <c r="M1196" s="10" t="s">
        <v>1376</v>
      </c>
      <c r="N1196" s="10"/>
      <c r="O1196" s="10"/>
      <c r="P1196" s="10"/>
      <c r="Q1196" s="10"/>
      <c r="R1196" s="24"/>
      <c r="S1196" s="10"/>
      <c r="AL1196" s="10">
        <f t="shared" si="169"/>
        <v>0</v>
      </c>
      <c r="AM1196" s="10"/>
    </row>
    <row r="1197" spans="1:54" hidden="1" x14ac:dyDescent="0.2">
      <c r="A1197" s="8" t="s">
        <v>179</v>
      </c>
      <c r="B1197" s="8" t="s">
        <v>184</v>
      </c>
      <c r="C1197" s="8">
        <v>1</v>
      </c>
      <c r="D1197" s="9" t="s">
        <v>29</v>
      </c>
      <c r="E1197" s="9">
        <v>4</v>
      </c>
      <c r="F1197">
        <f t="shared" si="168"/>
        <v>1</v>
      </c>
      <c r="G1197" s="10"/>
      <c r="H1197" s="10"/>
      <c r="I1197" s="10"/>
      <c r="J1197" s="10"/>
      <c r="K1197" s="10"/>
      <c r="L1197" s="10"/>
      <c r="M1197" s="10" t="s">
        <v>1376</v>
      </c>
      <c r="N1197" s="10"/>
      <c r="O1197" s="10"/>
      <c r="P1197" s="10"/>
      <c r="Q1197" s="10"/>
      <c r="R1197" s="24"/>
      <c r="S1197" s="10"/>
      <c r="AL1197" s="10">
        <f t="shared" si="169"/>
        <v>0</v>
      </c>
      <c r="AM1197" s="10"/>
    </row>
    <row r="1198" spans="1:54" hidden="1" x14ac:dyDescent="0.2">
      <c r="A1198" s="8" t="s">
        <v>179</v>
      </c>
      <c r="B1198" s="8" t="s">
        <v>184</v>
      </c>
      <c r="C1198" s="8">
        <v>2</v>
      </c>
      <c r="D1198" s="9" t="s">
        <v>31</v>
      </c>
      <c r="E1198" s="9">
        <v>5</v>
      </c>
      <c r="F1198">
        <f t="shared" si="168"/>
        <v>1</v>
      </c>
      <c r="G1198" s="10"/>
      <c r="H1198" s="10"/>
      <c r="I1198" s="10"/>
      <c r="J1198" s="10"/>
      <c r="K1198" s="10"/>
      <c r="L1198" s="10"/>
      <c r="M1198" s="10" t="s">
        <v>1376</v>
      </c>
      <c r="N1198" s="10"/>
      <c r="O1198" s="10"/>
      <c r="P1198" s="10"/>
      <c r="Q1198" s="10"/>
      <c r="R1198" s="24"/>
      <c r="S1198" s="10"/>
      <c r="AM1198" s="30">
        <f t="shared" ref="AM1198:AM1208" si="170">IF(COUNTA(I1198:AJ1198)=0,1,0)</f>
        <v>0</v>
      </c>
    </row>
    <row r="1199" spans="1:54" hidden="1" x14ac:dyDescent="0.2">
      <c r="A1199" s="8" t="s">
        <v>179</v>
      </c>
      <c r="B1199" s="8" t="s">
        <v>184</v>
      </c>
      <c r="C1199" s="8">
        <v>2</v>
      </c>
      <c r="D1199" s="9" t="s">
        <v>31</v>
      </c>
      <c r="E1199" s="9">
        <v>6</v>
      </c>
      <c r="F1199">
        <f t="shared" si="168"/>
        <v>1</v>
      </c>
      <c r="G1199" s="10"/>
      <c r="H1199" s="10"/>
      <c r="I1199" s="10"/>
      <c r="J1199" s="10"/>
      <c r="K1199" s="10"/>
      <c r="L1199" s="10"/>
      <c r="M1199" s="10" t="s">
        <v>1376</v>
      </c>
      <c r="N1199" s="10"/>
      <c r="O1199" s="10"/>
      <c r="P1199" s="10"/>
      <c r="Q1199" s="10"/>
      <c r="R1199" s="24"/>
      <c r="S1199" s="10"/>
      <c r="AM1199" s="30">
        <f t="shared" si="170"/>
        <v>0</v>
      </c>
    </row>
    <row r="1200" spans="1:54" hidden="1" x14ac:dyDescent="0.2">
      <c r="A1200" s="8" t="s">
        <v>179</v>
      </c>
      <c r="B1200" s="8" t="s">
        <v>184</v>
      </c>
      <c r="C1200" s="8">
        <v>2</v>
      </c>
      <c r="D1200" s="9" t="s">
        <v>30</v>
      </c>
      <c r="E1200" s="9">
        <v>7</v>
      </c>
      <c r="F1200">
        <f t="shared" si="168"/>
        <v>1</v>
      </c>
      <c r="G1200" s="10"/>
      <c r="H1200" s="10"/>
      <c r="I1200" s="10"/>
      <c r="J1200" s="10"/>
      <c r="K1200" s="10"/>
      <c r="L1200" s="10"/>
      <c r="M1200" s="10" t="s">
        <v>1376</v>
      </c>
      <c r="N1200" s="10"/>
      <c r="O1200" s="10"/>
      <c r="P1200" s="10"/>
      <c r="Q1200" s="10"/>
      <c r="R1200" s="24"/>
      <c r="S1200" s="10"/>
      <c r="AM1200" s="30">
        <f t="shared" si="170"/>
        <v>0</v>
      </c>
    </row>
    <row r="1201" spans="1:54" x14ac:dyDescent="0.2">
      <c r="A1201" s="8" t="s">
        <v>179</v>
      </c>
      <c r="B1201" s="8" t="s">
        <v>184</v>
      </c>
      <c r="C1201" s="8">
        <v>2</v>
      </c>
      <c r="D1201" s="9" t="s">
        <v>29</v>
      </c>
      <c r="E1201" s="9">
        <v>8</v>
      </c>
      <c r="F1201">
        <f t="shared" si="168"/>
        <v>0</v>
      </c>
      <c r="G1201" s="10"/>
      <c r="H1201" s="10"/>
      <c r="I1201" s="10"/>
      <c r="J1201" s="10"/>
      <c r="K1201" s="10"/>
      <c r="L1201" s="10"/>
      <c r="M1201" s="10"/>
      <c r="N1201" s="10"/>
      <c r="O1201" s="10"/>
      <c r="P1201" s="10"/>
      <c r="Q1201" s="10"/>
      <c r="R1201" s="24"/>
      <c r="S1201" s="10"/>
      <c r="AM1201" s="30">
        <f t="shared" si="170"/>
        <v>1</v>
      </c>
    </row>
    <row r="1202" spans="1:54" x14ac:dyDescent="0.2">
      <c r="A1202" s="8" t="s">
        <v>179</v>
      </c>
      <c r="B1202" s="8" t="s">
        <v>184</v>
      </c>
      <c r="C1202" s="8">
        <v>2</v>
      </c>
      <c r="D1202" s="9" t="s">
        <v>29</v>
      </c>
      <c r="E1202" s="9">
        <v>9</v>
      </c>
      <c r="F1202">
        <f t="shared" si="168"/>
        <v>0</v>
      </c>
      <c r="G1202" s="10"/>
      <c r="H1202" s="10"/>
      <c r="I1202" s="10"/>
      <c r="J1202" s="10"/>
      <c r="K1202" s="10"/>
      <c r="L1202" s="10"/>
      <c r="M1202" s="10"/>
      <c r="N1202" s="10"/>
      <c r="O1202" s="10"/>
      <c r="P1202" s="10"/>
      <c r="Q1202" s="10"/>
      <c r="R1202" s="10"/>
      <c r="S1202" s="10"/>
      <c r="AM1202" s="30">
        <f t="shared" si="170"/>
        <v>1</v>
      </c>
    </row>
    <row r="1203" spans="1:54" x14ac:dyDescent="0.2">
      <c r="A1203" s="8" t="s">
        <v>179</v>
      </c>
      <c r="B1203" s="8" t="s">
        <v>184</v>
      </c>
      <c r="C1203" s="8">
        <v>2</v>
      </c>
      <c r="D1203" s="9" t="s">
        <v>30</v>
      </c>
      <c r="E1203" s="9">
        <v>10</v>
      </c>
      <c r="F1203">
        <f t="shared" si="168"/>
        <v>0</v>
      </c>
      <c r="G1203" s="10"/>
      <c r="H1203" s="10"/>
      <c r="I1203" s="10"/>
      <c r="J1203" s="10"/>
      <c r="K1203" s="10"/>
      <c r="L1203" s="10"/>
      <c r="M1203" s="10"/>
      <c r="N1203" s="10"/>
      <c r="O1203" s="10"/>
      <c r="P1203" s="10"/>
      <c r="Q1203" s="10"/>
      <c r="R1203" s="10"/>
      <c r="S1203" s="10"/>
      <c r="AM1203" s="30">
        <f t="shared" si="170"/>
        <v>1</v>
      </c>
    </row>
    <row r="1204" spans="1:54" x14ac:dyDescent="0.2">
      <c r="A1204" s="8" t="s">
        <v>179</v>
      </c>
      <c r="B1204" s="8" t="s">
        <v>184</v>
      </c>
      <c r="C1204" s="8">
        <v>2</v>
      </c>
      <c r="D1204" s="9" t="s">
        <v>31</v>
      </c>
      <c r="E1204" s="9">
        <v>11</v>
      </c>
      <c r="F1204">
        <f t="shared" si="168"/>
        <v>0</v>
      </c>
      <c r="G1204" s="10"/>
      <c r="H1204" s="10"/>
      <c r="I1204" s="10"/>
      <c r="J1204" s="10"/>
      <c r="K1204" s="10"/>
      <c r="L1204" s="10"/>
      <c r="M1204" s="10"/>
      <c r="N1204" s="10"/>
      <c r="O1204" s="10"/>
      <c r="P1204" s="10"/>
      <c r="Q1204" s="10"/>
      <c r="R1204" s="10"/>
      <c r="S1204" s="10"/>
      <c r="AM1204" s="30">
        <f t="shared" si="170"/>
        <v>1</v>
      </c>
    </row>
    <row r="1205" spans="1:54" x14ac:dyDescent="0.2">
      <c r="A1205" s="8" t="s">
        <v>179</v>
      </c>
      <c r="B1205" s="8" t="s">
        <v>184</v>
      </c>
      <c r="C1205" s="8">
        <v>2</v>
      </c>
      <c r="D1205" s="9" t="s">
        <v>29</v>
      </c>
      <c r="E1205" s="9">
        <v>12</v>
      </c>
      <c r="F1205">
        <f t="shared" si="168"/>
        <v>0</v>
      </c>
      <c r="G1205" s="10"/>
      <c r="H1205" s="10"/>
      <c r="I1205" s="10"/>
      <c r="J1205" s="10"/>
      <c r="K1205" s="10"/>
      <c r="L1205" s="10"/>
      <c r="M1205" s="10"/>
      <c r="N1205" s="10"/>
      <c r="O1205" s="10"/>
      <c r="P1205" s="10"/>
      <c r="Q1205" s="10"/>
      <c r="R1205" s="10"/>
      <c r="S1205" s="10"/>
      <c r="AM1205" s="30">
        <f t="shared" si="170"/>
        <v>1</v>
      </c>
    </row>
    <row r="1206" spans="1:54" x14ac:dyDescent="0.2">
      <c r="A1206" s="8" t="s">
        <v>179</v>
      </c>
      <c r="B1206" s="8" t="s">
        <v>184</v>
      </c>
      <c r="C1206" s="8">
        <v>2</v>
      </c>
      <c r="D1206" s="9" t="s">
        <v>31</v>
      </c>
      <c r="E1206" s="9">
        <v>13</v>
      </c>
      <c r="F1206">
        <f t="shared" si="168"/>
        <v>0</v>
      </c>
      <c r="G1206" s="10"/>
      <c r="H1206" s="10"/>
      <c r="I1206" s="10"/>
      <c r="J1206" s="10"/>
      <c r="K1206" s="10"/>
      <c r="L1206" s="10"/>
      <c r="M1206" s="10"/>
      <c r="N1206" s="10"/>
      <c r="O1206" s="10"/>
      <c r="P1206" s="10"/>
      <c r="Q1206" s="10"/>
      <c r="R1206" s="10"/>
      <c r="S1206" s="10"/>
      <c r="AM1206" s="30">
        <f t="shared" si="170"/>
        <v>1</v>
      </c>
    </row>
    <row r="1207" spans="1:54" x14ac:dyDescent="0.2">
      <c r="A1207" s="8" t="s">
        <v>179</v>
      </c>
      <c r="B1207" s="8" t="s">
        <v>184</v>
      </c>
      <c r="C1207" s="8">
        <v>2</v>
      </c>
      <c r="D1207" s="9" t="s">
        <v>29</v>
      </c>
      <c r="E1207" s="9">
        <v>14</v>
      </c>
      <c r="F1207">
        <f t="shared" si="168"/>
        <v>0</v>
      </c>
      <c r="G1207" s="10"/>
      <c r="H1207" s="10"/>
      <c r="I1207" s="10"/>
      <c r="J1207" s="10"/>
      <c r="K1207" s="10"/>
      <c r="L1207" s="10"/>
      <c r="M1207" s="10"/>
      <c r="N1207" s="10"/>
      <c r="O1207" s="10"/>
      <c r="P1207" s="10"/>
      <c r="Q1207" s="10"/>
      <c r="R1207" s="10"/>
      <c r="S1207" s="10"/>
      <c r="AM1207" s="30">
        <f t="shared" si="170"/>
        <v>1</v>
      </c>
    </row>
    <row r="1208" spans="1:54" x14ac:dyDescent="0.2">
      <c r="A1208" s="8" t="s">
        <v>179</v>
      </c>
      <c r="B1208" s="8" t="s">
        <v>184</v>
      </c>
      <c r="C1208" s="8">
        <v>2</v>
      </c>
      <c r="D1208" s="9" t="s">
        <v>31</v>
      </c>
      <c r="E1208" s="9">
        <v>15</v>
      </c>
      <c r="F1208">
        <f t="shared" si="168"/>
        <v>0</v>
      </c>
      <c r="G1208" s="10"/>
      <c r="H1208" s="10"/>
      <c r="I1208" s="10"/>
      <c r="J1208" s="10"/>
      <c r="K1208" s="10"/>
      <c r="L1208" s="10"/>
      <c r="M1208" s="10"/>
      <c r="N1208" s="10"/>
      <c r="O1208" s="10"/>
      <c r="P1208" s="10"/>
      <c r="Q1208" s="10"/>
      <c r="R1208" s="10"/>
      <c r="S1208" s="10"/>
      <c r="AM1208" s="30">
        <f t="shared" si="170"/>
        <v>1</v>
      </c>
    </row>
    <row r="1209" spans="1:54" hidden="1" x14ac:dyDescent="0.2">
      <c r="A1209" s="8" t="s">
        <v>179</v>
      </c>
      <c r="B1209" s="8" t="s">
        <v>184</v>
      </c>
      <c r="C1209" s="8">
        <v>3</v>
      </c>
      <c r="D1209" s="9" t="s">
        <v>31</v>
      </c>
      <c r="E1209" s="9">
        <v>16</v>
      </c>
      <c r="F1209">
        <f t="shared" si="168"/>
        <v>0</v>
      </c>
      <c r="G1209" s="10"/>
      <c r="H1209" s="10"/>
      <c r="I1209" s="10"/>
      <c r="J1209" s="10"/>
      <c r="K1209" s="10"/>
      <c r="L1209" s="10"/>
      <c r="M1209" s="10"/>
      <c r="N1209" s="10"/>
      <c r="O1209" s="10"/>
      <c r="P1209" s="10"/>
      <c r="Q1209" s="10"/>
      <c r="R1209" s="10"/>
      <c r="S1209" s="10"/>
    </row>
    <row r="1210" spans="1:54" hidden="1" x14ac:dyDescent="0.2">
      <c r="A1210" s="8" t="s">
        <v>179</v>
      </c>
      <c r="B1210" s="8" t="s">
        <v>184</v>
      </c>
      <c r="C1210" s="8">
        <v>3</v>
      </c>
      <c r="D1210" s="9" t="s">
        <v>31</v>
      </c>
      <c r="E1210" s="9">
        <v>17</v>
      </c>
      <c r="F1210">
        <f t="shared" si="168"/>
        <v>0</v>
      </c>
      <c r="G1210" s="10"/>
      <c r="H1210" s="10"/>
      <c r="I1210" s="10"/>
      <c r="J1210" s="10"/>
      <c r="K1210" s="10"/>
      <c r="L1210" s="10"/>
      <c r="M1210" s="10"/>
      <c r="N1210" s="10"/>
      <c r="O1210" s="10"/>
      <c r="P1210" s="10"/>
      <c r="Q1210" s="10"/>
      <c r="R1210" s="10"/>
      <c r="S1210" s="10"/>
    </row>
    <row r="1211" spans="1:54" hidden="1" x14ac:dyDescent="0.2">
      <c r="A1211" s="8" t="s">
        <v>179</v>
      </c>
      <c r="B1211" s="8" t="s">
        <v>184</v>
      </c>
      <c r="C1211" s="8">
        <v>3</v>
      </c>
      <c r="D1211" s="9" t="s">
        <v>30</v>
      </c>
      <c r="E1211" s="9">
        <v>18</v>
      </c>
      <c r="F1211">
        <f t="shared" si="168"/>
        <v>0</v>
      </c>
      <c r="G1211" s="10"/>
      <c r="H1211" s="10"/>
      <c r="I1211" s="10"/>
      <c r="J1211" s="10"/>
      <c r="K1211" s="10"/>
      <c r="L1211" s="10"/>
      <c r="M1211" s="10"/>
      <c r="N1211" s="10"/>
      <c r="O1211" s="10"/>
      <c r="P1211" s="10"/>
      <c r="Q1211" s="10"/>
      <c r="R1211" s="10"/>
      <c r="S1211" s="10"/>
    </row>
    <row r="1212" spans="1:54" hidden="1" x14ac:dyDescent="0.2">
      <c r="A1212" s="8" t="s">
        <v>179</v>
      </c>
      <c r="B1212" s="8" t="s">
        <v>184</v>
      </c>
      <c r="C1212" s="8">
        <v>3</v>
      </c>
      <c r="D1212" s="9" t="s">
        <v>30</v>
      </c>
      <c r="E1212" s="9">
        <v>19</v>
      </c>
      <c r="F1212">
        <f t="shared" si="168"/>
        <v>0</v>
      </c>
      <c r="G1212" s="10"/>
      <c r="H1212" s="10"/>
      <c r="I1212" s="10"/>
      <c r="J1212" s="10"/>
      <c r="K1212" s="10"/>
      <c r="L1212" s="10"/>
      <c r="M1212" s="10"/>
      <c r="N1212" s="10"/>
      <c r="O1212" s="10"/>
      <c r="P1212" s="10"/>
      <c r="Q1212" s="10"/>
      <c r="R1212" s="10"/>
      <c r="S1212" s="10"/>
    </row>
    <row r="1213" spans="1:54" hidden="1" x14ac:dyDescent="0.2">
      <c r="A1213" s="8" t="s">
        <v>179</v>
      </c>
      <c r="B1213" s="8" t="s">
        <v>184</v>
      </c>
      <c r="C1213" s="8">
        <v>3</v>
      </c>
      <c r="D1213" s="9" t="s">
        <v>29</v>
      </c>
      <c r="E1213" s="9">
        <v>20</v>
      </c>
      <c r="F1213">
        <f t="shared" si="168"/>
        <v>0</v>
      </c>
      <c r="G1213" s="10"/>
      <c r="H1213" s="10"/>
      <c r="I1213" s="10"/>
      <c r="J1213" s="10"/>
      <c r="K1213" s="10"/>
      <c r="L1213" s="10"/>
      <c r="M1213" s="10"/>
      <c r="N1213" s="10"/>
      <c r="O1213" s="10"/>
      <c r="P1213" s="10"/>
      <c r="Q1213" s="10"/>
      <c r="R1213" s="10"/>
      <c r="S1213" s="10"/>
    </row>
    <row r="1214" spans="1:54" hidden="1" x14ac:dyDescent="0.2">
      <c r="A1214" s="8" t="s">
        <v>179</v>
      </c>
      <c r="B1214" s="8" t="s">
        <v>184</v>
      </c>
      <c r="C1214" s="8">
        <v>3</v>
      </c>
      <c r="D1214" s="9" t="s">
        <v>31</v>
      </c>
      <c r="E1214" s="9">
        <v>21</v>
      </c>
      <c r="F1214">
        <f t="shared" si="168"/>
        <v>0</v>
      </c>
      <c r="G1214" s="10"/>
      <c r="H1214" s="10"/>
      <c r="I1214" s="10"/>
      <c r="J1214" s="10"/>
      <c r="K1214" s="10"/>
      <c r="L1214" s="10"/>
      <c r="M1214" s="10"/>
      <c r="N1214" s="10"/>
      <c r="O1214" s="10"/>
      <c r="P1214" s="10"/>
      <c r="Q1214" s="10"/>
      <c r="R1214" s="10"/>
      <c r="S1214" s="10"/>
    </row>
    <row r="1215" spans="1:54" hidden="1" x14ac:dyDescent="0.2">
      <c r="A1215" s="8" t="s">
        <v>179</v>
      </c>
      <c r="B1215" s="8" t="s">
        <v>184</v>
      </c>
      <c r="C1215" s="8">
        <v>3</v>
      </c>
      <c r="D1215" s="9" t="s">
        <v>31</v>
      </c>
      <c r="E1215" s="9">
        <v>22</v>
      </c>
      <c r="F1215">
        <f t="shared" si="168"/>
        <v>0</v>
      </c>
      <c r="G1215" s="10"/>
      <c r="H1215" s="10"/>
      <c r="I1215" s="10"/>
      <c r="J1215" s="10"/>
      <c r="K1215" s="10"/>
      <c r="L1215" s="10"/>
      <c r="M1215" s="10"/>
      <c r="N1215" s="10"/>
      <c r="O1215" s="10"/>
      <c r="P1215" s="10"/>
      <c r="Q1215" s="10"/>
      <c r="R1215" s="10"/>
      <c r="S1215" s="10"/>
    </row>
    <row r="1216" spans="1:54" hidden="1" x14ac:dyDescent="0.2">
      <c r="A1216" s="8" t="s">
        <v>179</v>
      </c>
      <c r="B1216" s="8" t="s">
        <v>184</v>
      </c>
      <c r="C1216" s="8">
        <v>3</v>
      </c>
      <c r="D1216" s="9" t="s">
        <v>29</v>
      </c>
      <c r="E1216" s="9">
        <v>23</v>
      </c>
      <c r="F1216">
        <f t="shared" si="168"/>
        <v>0</v>
      </c>
      <c r="G1216" s="10"/>
      <c r="H1216" s="10"/>
      <c r="I1216" s="10"/>
      <c r="J1216" s="10"/>
      <c r="K1216" s="10"/>
      <c r="L1216" s="10"/>
      <c r="M1216" s="10"/>
      <c r="N1216" s="10"/>
      <c r="O1216" s="10"/>
      <c r="P1216" s="10"/>
      <c r="Q1216" s="10"/>
      <c r="R1216" s="10"/>
      <c r="S1216" s="10"/>
      <c r="AL1216" s="10"/>
      <c r="AN1216" s="10"/>
      <c r="AO1216" s="10"/>
      <c r="AP1216" s="10"/>
      <c r="AQ1216" s="10"/>
      <c r="AR1216" s="10"/>
      <c r="AS1216" s="10"/>
      <c r="AT1216" s="10"/>
      <c r="AU1216" s="10">
        <f ca="1">SUMIF(INDIRECT(INDIRECT(ADDRESS(ROW(),COLUMN()+3))&amp;":"&amp;INDIRECT(ADDRESS(ROW(),COLUMN()+5))),"1",INDIRECT(INDIRECT(ADDRESS(ROW(),COLUMN()+3))&amp;":"&amp;INDIRECT(ADDRESS(ROW(),COLUMN()+5))))</f>
        <v>4</v>
      </c>
      <c r="AV1216" s="10">
        <f ca="1">SUMIF(INDIRECT(INDIRECT(ADDRESS(ROW(),COLUMN()+2))&amp;":"&amp;INDIRECT(ADDRESS(ROW(),COLUMN()+4))),2,INDIRECT(INDIRECT(ADDRESS(ROW(),COLUMN()+2))&amp;":"&amp;INDIRECT(ADDRESS(ROW(),COLUMN()+4))))/2</f>
        <v>11</v>
      </c>
      <c r="AW1216" s="10">
        <f ca="1">IF(INDIRECT(ADDRESS(ROW(),COLUMN()-2))=0,1, (INDIRECT(ADDRESS(ROW(),COLUMN()-2))-INDIRECT(ADDRESS(ROW()+1,COLUMN()+2)))/INDIRECT(ADDRESS(ROW(),COLUMN()-2)))</f>
        <v>1</v>
      </c>
      <c r="AX1216" s="10" t="str">
        <f ca="1">ADDRESS(ROW()+1-INDIRECT(ADDRESS(ROW()+1,COLUMN()-4)),3)</f>
        <v>$C$1194</v>
      </c>
      <c r="AY1216" s="10"/>
      <c r="AZ1216" s="10" t="str">
        <f>ADDRESS(ROW(),3)</f>
        <v>$C$1216</v>
      </c>
      <c r="BA1216" s="10">
        <f ca="1">IF( INDIRECT(ADDRESS(ROW(),COLUMN()-5))=0,1, (INDIRECT(ADDRESS(ROW(),COLUMN()-5))-INDIRECT(ADDRESS(ROW()+1,COLUMN()+1)))/INDIRECT(ADDRESS(ROW(),COLUMN()-5)))</f>
        <v>0.27272727272727271</v>
      </c>
      <c r="BB1216" s="10"/>
    </row>
    <row r="1217" spans="1:54" x14ac:dyDescent="0.2">
      <c r="A1217" s="8"/>
      <c r="B1217" s="8"/>
      <c r="C1217" s="8"/>
      <c r="D1217" s="8"/>
      <c r="E1217" s="8"/>
      <c r="G1217" s="10"/>
      <c r="H1217" s="10"/>
      <c r="I1217" s="10"/>
      <c r="J1217" s="10"/>
      <c r="K1217" s="10"/>
      <c r="L1217" s="10"/>
      <c r="M1217" s="10"/>
      <c r="N1217" s="10"/>
      <c r="O1217" s="10"/>
      <c r="P1217" s="10"/>
      <c r="Q1217" s="10"/>
      <c r="R1217" s="10"/>
      <c r="S1217" s="10"/>
      <c r="AL1217" s="10">
        <f ca="1">1-INDIRECT(ADDRESS(ROW()-1,COLUMN()+11))</f>
        <v>0</v>
      </c>
      <c r="AM1217" s="10">
        <f ca="1">1-INDIRECT(ADDRESS(ROW()-1,COLUMN()+14))</f>
        <v>0.72727272727272729</v>
      </c>
      <c r="AN1217" s="10">
        <f ca="1">INDIRECT(ADDRESS(ROW()-1,COLUMN()+9))</f>
        <v>1</v>
      </c>
      <c r="AO1217" s="10">
        <f ca="1">INDIRECT(ADDRESS(ROW()-1,COLUMN()+12))</f>
        <v>0.27272727272727271</v>
      </c>
      <c r="AP1217" s="10">
        <f ca="1">(1-INDIRECT(ADDRESS(ROW(),COLUMN()-2)))*INDIRECT(ADDRESS(ROW(),COLUMN()+2))</f>
        <v>0</v>
      </c>
      <c r="AQ1217" s="10">
        <f ca="1">(1-INDIRECT(ADDRESS(ROW(),COLUMN()-2)))*INDIRECT(ADDRESS(ROW(),COLUMN()+2))</f>
        <v>3.6363636363636367</v>
      </c>
      <c r="AR1217" s="10">
        <f ca="1">INDIRECT(ADDRESS(INDIRECT(ADDRESS(ROW(),COLUMN()+3))-INDIRECT(ADDRESS(ROW(),COLUMN()+2)),3))</f>
        <v>3</v>
      </c>
      <c r="AS1217" s="10">
        <f ca="1">INDIRECT(ADDRESS(INDIRECT(ADDRESS(ROW(),COLUMN()+2))-INDIRECT(ADDRESS(ROW(),COLUMN()+1)),4))</f>
        <v>5</v>
      </c>
      <c r="AT1217" s="10">
        <f ca="1">INDIRECT(ADDRESS(ROW()-1,5))</f>
        <v>23</v>
      </c>
      <c r="AU1217" s="10">
        <f>ROW()-1</f>
        <v>1216</v>
      </c>
      <c r="AV1217" s="10">
        <f ca="1">ROW()-INDIRECT(ADDRESS(ROW(),COLUMN()-2))</f>
        <v>1194</v>
      </c>
      <c r="AW1217" s="10" t="str">
        <f>ADDRESS(ROW()-1,COLUMN()-11)</f>
        <v>$AL$1216</v>
      </c>
      <c r="AX1217" s="10" t="str">
        <f ca="1">ADDRESS(ROW() -INDIRECT(ADDRESS(ROW(),COLUMN()-4)),COLUMN()-12)</f>
        <v>$AL$1194</v>
      </c>
      <c r="AY1217" s="10">
        <f ca="1">SUMIF(INDIRECT(INDIRECT(ADDRESS(ROW(),COLUMN()-1))&amp;":"&amp;INDIRECT(ADDRESS(ROW(),COLUMN()-2))),1,INDIRECT(INDIRECT(ADDRESS(ROW(),COLUMN()-1))&amp;":"&amp;INDIRECT(ADDRESS(ROW(),COLUMN()-2))))</f>
        <v>0</v>
      </c>
      <c r="AZ1217" s="10" t="str">
        <f>ADDRESS(ROW()-1,COLUMN()-13)</f>
        <v>$AM$1216</v>
      </c>
      <c r="BA1217" s="10" t="str">
        <f ca="1">ADDRESS(ROW() -INDIRECT(ADDRESS(ROW(),COLUMN()-7)),COLUMN()-14)</f>
        <v>$AM$1194</v>
      </c>
      <c r="BB1217" s="10">
        <f ca="1">SUM(INDIRECT(INDIRECT(ADDRESS(ROW(),COLUMN()-1))&amp;":"&amp;INDIRECT(ADDRESS(ROW(),COLUMN()-2))))</f>
        <v>8</v>
      </c>
    </row>
    <row r="1218" spans="1:54" x14ac:dyDescent="0.2">
      <c r="A1218" s="8" t="s">
        <v>179</v>
      </c>
      <c r="B1218" s="8" t="s">
        <v>185</v>
      </c>
      <c r="C1218" s="8">
        <v>0</v>
      </c>
      <c r="D1218" s="8">
        <v>2</v>
      </c>
      <c r="E1218" s="8"/>
      <c r="G1218" s="10"/>
      <c r="H1218" s="10"/>
      <c r="I1218" s="10"/>
      <c r="J1218" s="10"/>
      <c r="K1218" s="10"/>
      <c r="L1218" s="10"/>
      <c r="M1218" s="10"/>
      <c r="N1218" s="10"/>
      <c r="O1218" s="10"/>
      <c r="P1218" s="10"/>
      <c r="Q1218" s="10"/>
      <c r="R1218" s="24"/>
      <c r="S1218" s="10"/>
    </row>
    <row r="1219" spans="1:54" hidden="1" x14ac:dyDescent="0.2">
      <c r="A1219" s="8" t="s">
        <v>179</v>
      </c>
      <c r="B1219" s="8" t="s">
        <v>185</v>
      </c>
      <c r="C1219" s="8">
        <v>2</v>
      </c>
      <c r="D1219" s="9" t="s">
        <v>29</v>
      </c>
      <c r="E1219" s="9">
        <v>1</v>
      </c>
      <c r="F1219">
        <f t="shared" ref="F1219:F1227" si="171">COUNTA(G1219:AJ1219)</f>
        <v>1</v>
      </c>
      <c r="G1219" s="10"/>
      <c r="H1219" s="10"/>
      <c r="I1219" s="10"/>
      <c r="J1219" s="10"/>
      <c r="K1219" s="10"/>
      <c r="L1219" s="10"/>
      <c r="M1219" s="10" t="s">
        <v>1376</v>
      </c>
      <c r="N1219" s="10"/>
      <c r="O1219" s="10"/>
      <c r="P1219" s="10"/>
      <c r="Q1219" s="10"/>
      <c r="R1219" s="24"/>
      <c r="S1219" s="10"/>
      <c r="AM1219" s="30">
        <f t="shared" ref="AM1219:AM1225" si="172">IF(COUNTA(I1219:AJ1219)=0,1,0)</f>
        <v>0</v>
      </c>
    </row>
    <row r="1220" spans="1:54" hidden="1" x14ac:dyDescent="0.2">
      <c r="A1220" s="8" t="s">
        <v>179</v>
      </c>
      <c r="B1220" s="8" t="s">
        <v>185</v>
      </c>
      <c r="C1220" s="8">
        <v>2</v>
      </c>
      <c r="D1220" s="9" t="s">
        <v>31</v>
      </c>
      <c r="E1220" s="9">
        <v>2</v>
      </c>
      <c r="F1220">
        <f t="shared" si="171"/>
        <v>1</v>
      </c>
      <c r="G1220" s="10"/>
      <c r="H1220" s="10"/>
      <c r="I1220" s="10"/>
      <c r="J1220" s="10"/>
      <c r="K1220" s="10"/>
      <c r="L1220" s="10"/>
      <c r="M1220" s="10" t="s">
        <v>1376</v>
      </c>
      <c r="N1220" s="10"/>
      <c r="O1220" s="10"/>
      <c r="P1220" s="10"/>
      <c r="Q1220" s="10"/>
      <c r="R1220" s="24"/>
      <c r="S1220" s="10"/>
      <c r="AM1220" s="30">
        <f t="shared" si="172"/>
        <v>0</v>
      </c>
    </row>
    <row r="1221" spans="1:54" x14ac:dyDescent="0.2">
      <c r="A1221" s="8" t="s">
        <v>179</v>
      </c>
      <c r="B1221" s="8" t="s">
        <v>185</v>
      </c>
      <c r="C1221" s="8">
        <v>2</v>
      </c>
      <c r="D1221" s="9" t="s">
        <v>29</v>
      </c>
      <c r="E1221" s="9">
        <v>3</v>
      </c>
      <c r="F1221">
        <f t="shared" si="171"/>
        <v>0</v>
      </c>
      <c r="G1221" s="10"/>
      <c r="H1221" s="10"/>
      <c r="I1221" s="10"/>
      <c r="J1221" s="10"/>
      <c r="K1221" s="10"/>
      <c r="L1221" s="10"/>
      <c r="M1221" s="10"/>
      <c r="N1221" s="10"/>
      <c r="O1221" s="10"/>
      <c r="P1221" s="10"/>
      <c r="Q1221" s="10"/>
      <c r="R1221" s="24"/>
      <c r="S1221" s="10"/>
      <c r="AM1221" s="30">
        <f t="shared" si="172"/>
        <v>1</v>
      </c>
    </row>
    <row r="1222" spans="1:54" x14ac:dyDescent="0.2">
      <c r="A1222" s="8" t="s">
        <v>179</v>
      </c>
      <c r="B1222" s="8" t="s">
        <v>185</v>
      </c>
      <c r="C1222" s="8">
        <v>2</v>
      </c>
      <c r="D1222" s="9" t="s">
        <v>31</v>
      </c>
      <c r="E1222" s="9">
        <v>4</v>
      </c>
      <c r="F1222">
        <f t="shared" si="171"/>
        <v>0</v>
      </c>
      <c r="G1222" s="10"/>
      <c r="H1222" s="10"/>
      <c r="I1222" s="10"/>
      <c r="J1222" s="10"/>
      <c r="K1222" s="10"/>
      <c r="L1222" s="10"/>
      <c r="M1222" s="10"/>
      <c r="N1222" s="10"/>
      <c r="O1222" s="10"/>
      <c r="P1222" s="10"/>
      <c r="Q1222" s="10"/>
      <c r="R1222" s="24"/>
      <c r="S1222" s="10"/>
      <c r="AM1222" s="30">
        <f t="shared" si="172"/>
        <v>1</v>
      </c>
    </row>
    <row r="1223" spans="1:54" x14ac:dyDescent="0.2">
      <c r="A1223" s="8" t="s">
        <v>179</v>
      </c>
      <c r="B1223" s="8" t="s">
        <v>185</v>
      </c>
      <c r="C1223" s="8">
        <v>2</v>
      </c>
      <c r="D1223" s="9" t="s">
        <v>29</v>
      </c>
      <c r="E1223" s="9">
        <v>5</v>
      </c>
      <c r="F1223">
        <f t="shared" si="171"/>
        <v>0</v>
      </c>
      <c r="G1223" s="10"/>
      <c r="H1223" s="10"/>
      <c r="I1223" s="10"/>
      <c r="J1223" s="10"/>
      <c r="K1223" s="10"/>
      <c r="L1223" s="10"/>
      <c r="M1223" s="10"/>
      <c r="N1223" s="10"/>
      <c r="O1223" s="10"/>
      <c r="P1223" s="10"/>
      <c r="Q1223" s="10"/>
      <c r="R1223" s="24"/>
      <c r="S1223" s="10"/>
      <c r="AM1223" s="30">
        <f t="shared" si="172"/>
        <v>1</v>
      </c>
    </row>
    <row r="1224" spans="1:54" x14ac:dyDescent="0.2">
      <c r="A1224" s="8" t="s">
        <v>179</v>
      </c>
      <c r="B1224" s="8" t="s">
        <v>185</v>
      </c>
      <c r="C1224" s="8">
        <v>2</v>
      </c>
      <c r="D1224" s="9" t="s">
        <v>29</v>
      </c>
      <c r="E1224" s="9">
        <v>6</v>
      </c>
      <c r="F1224">
        <f t="shared" si="171"/>
        <v>0</v>
      </c>
      <c r="G1224" s="10"/>
      <c r="H1224" s="10"/>
      <c r="I1224" s="10"/>
      <c r="J1224" s="10"/>
      <c r="K1224" s="10"/>
      <c r="L1224" s="10"/>
      <c r="M1224" s="10"/>
      <c r="N1224" s="10"/>
      <c r="O1224" s="10"/>
      <c r="P1224" s="10"/>
      <c r="Q1224" s="10"/>
      <c r="R1224" s="24"/>
      <c r="S1224" s="10"/>
      <c r="AM1224" s="30">
        <f t="shared" si="172"/>
        <v>1</v>
      </c>
    </row>
    <row r="1225" spans="1:54" x14ac:dyDescent="0.2">
      <c r="A1225" s="8" t="s">
        <v>179</v>
      </c>
      <c r="B1225" s="8" t="s">
        <v>185</v>
      </c>
      <c r="C1225" s="8">
        <v>2</v>
      </c>
      <c r="D1225" s="9" t="s">
        <v>29</v>
      </c>
      <c r="E1225" s="9">
        <v>7</v>
      </c>
      <c r="F1225">
        <f t="shared" si="171"/>
        <v>0</v>
      </c>
      <c r="G1225" s="10"/>
      <c r="H1225" s="10"/>
      <c r="I1225" s="10"/>
      <c r="J1225" s="10"/>
      <c r="K1225" s="10"/>
      <c r="L1225" s="10"/>
      <c r="M1225" s="10"/>
      <c r="N1225" s="10"/>
      <c r="O1225" s="10"/>
      <c r="P1225" s="10"/>
      <c r="Q1225" s="10"/>
      <c r="R1225" s="24"/>
      <c r="S1225" s="10"/>
      <c r="AM1225" s="30">
        <f t="shared" si="172"/>
        <v>1</v>
      </c>
    </row>
    <row r="1226" spans="1:54" hidden="1" x14ac:dyDescent="0.2">
      <c r="A1226" s="8" t="s">
        <v>179</v>
      </c>
      <c r="B1226" s="8" t="s">
        <v>185</v>
      </c>
      <c r="C1226" s="8">
        <v>3</v>
      </c>
      <c r="D1226" s="9" t="s">
        <v>31</v>
      </c>
      <c r="E1226" s="9">
        <v>8</v>
      </c>
      <c r="F1226">
        <f t="shared" si="171"/>
        <v>0</v>
      </c>
      <c r="G1226" s="10"/>
      <c r="H1226" s="10"/>
      <c r="I1226" s="10"/>
      <c r="J1226" s="10"/>
      <c r="K1226" s="10"/>
      <c r="L1226" s="10"/>
      <c r="M1226" s="10"/>
      <c r="N1226" s="10"/>
      <c r="O1226" s="10"/>
      <c r="P1226" s="10"/>
      <c r="Q1226" s="10"/>
      <c r="R1226" s="24"/>
      <c r="S1226" s="10"/>
    </row>
    <row r="1227" spans="1:54" hidden="1" x14ac:dyDescent="0.2">
      <c r="A1227" s="8" t="s">
        <v>179</v>
      </c>
      <c r="B1227" s="8" t="s">
        <v>185</v>
      </c>
      <c r="C1227" s="8">
        <v>3</v>
      </c>
      <c r="D1227" s="9" t="s">
        <v>31</v>
      </c>
      <c r="E1227" s="9">
        <v>9</v>
      </c>
      <c r="F1227">
        <f t="shared" si="171"/>
        <v>0</v>
      </c>
      <c r="G1227" s="10"/>
      <c r="H1227" s="10"/>
      <c r="I1227" s="10"/>
      <c r="J1227" s="10"/>
      <c r="K1227" s="10"/>
      <c r="L1227" s="10"/>
      <c r="M1227" s="10"/>
      <c r="N1227" s="10"/>
      <c r="O1227" s="10"/>
      <c r="P1227" s="10"/>
      <c r="Q1227" s="10"/>
      <c r="R1227" s="24"/>
      <c r="S1227" s="10"/>
      <c r="AL1227" s="10"/>
      <c r="AN1227" s="10"/>
      <c r="AO1227" s="10"/>
      <c r="AP1227" s="10"/>
      <c r="AQ1227" s="10"/>
      <c r="AR1227" s="10"/>
      <c r="AS1227" s="10"/>
      <c r="AT1227" s="10"/>
      <c r="AU1227" s="10">
        <f ca="1">SUMIF(INDIRECT(INDIRECT(ADDRESS(ROW(),COLUMN()+3))&amp;":"&amp;INDIRECT(ADDRESS(ROW(),COLUMN()+5))),"1",INDIRECT(INDIRECT(ADDRESS(ROW(),COLUMN()+3))&amp;":"&amp;INDIRECT(ADDRESS(ROW(),COLUMN()+5))))</f>
        <v>0</v>
      </c>
      <c r="AV1227" s="10">
        <f ca="1">SUMIF(INDIRECT(INDIRECT(ADDRESS(ROW(),COLUMN()+2))&amp;":"&amp;INDIRECT(ADDRESS(ROW(),COLUMN()+4))),2,INDIRECT(INDIRECT(ADDRESS(ROW(),COLUMN()+2))&amp;":"&amp;INDIRECT(ADDRESS(ROW(),COLUMN()+4))))/2</f>
        <v>7</v>
      </c>
      <c r="AW1227" s="10">
        <f ca="1">IF(INDIRECT(ADDRESS(ROW(),COLUMN()-2))=0,1, (INDIRECT(ADDRESS(ROW(),COLUMN()-2))-INDIRECT(ADDRESS(ROW()+1,COLUMN()+2)))/INDIRECT(ADDRESS(ROW(),COLUMN()-2)))</f>
        <v>1</v>
      </c>
      <c r="AX1227" s="10" t="str">
        <f ca="1">ADDRESS(ROW()+1-INDIRECT(ADDRESS(ROW()+1,COLUMN()-4)),3)</f>
        <v>$C$1219</v>
      </c>
      <c r="AY1227" s="10"/>
      <c r="AZ1227" s="10" t="str">
        <f>ADDRESS(ROW(),3)</f>
        <v>$C$1227</v>
      </c>
      <c r="BA1227" s="10">
        <f ca="1">IF( INDIRECT(ADDRESS(ROW(),COLUMN()-5))=0,1, (INDIRECT(ADDRESS(ROW(),COLUMN()-5))-INDIRECT(ADDRESS(ROW()+1,COLUMN()+1)))/INDIRECT(ADDRESS(ROW(),COLUMN()-5)))</f>
        <v>0.2857142857142857</v>
      </c>
      <c r="BB1227" s="10"/>
    </row>
    <row r="1228" spans="1:54" x14ac:dyDescent="0.2">
      <c r="A1228" s="8"/>
      <c r="B1228" s="8"/>
      <c r="C1228" s="8"/>
      <c r="D1228" s="10"/>
      <c r="E1228" s="8"/>
      <c r="G1228" s="10"/>
      <c r="H1228" s="10"/>
      <c r="I1228" s="10"/>
      <c r="J1228" s="10"/>
      <c r="K1228" s="10"/>
      <c r="L1228" s="10"/>
      <c r="M1228" s="10"/>
      <c r="N1228" s="10"/>
      <c r="O1228" s="10"/>
      <c r="P1228" s="10"/>
      <c r="Q1228" s="10"/>
      <c r="R1228" s="24"/>
      <c r="S1228" s="10"/>
      <c r="AL1228" s="10">
        <f ca="1">1-INDIRECT(ADDRESS(ROW()-1,COLUMN()+11))</f>
        <v>0</v>
      </c>
      <c r="AM1228" s="10">
        <f ca="1">1-INDIRECT(ADDRESS(ROW()-1,COLUMN()+14))</f>
        <v>0.7142857142857143</v>
      </c>
      <c r="AN1228" s="10">
        <f ca="1">INDIRECT(ADDRESS(ROW()-1,COLUMN()+9))</f>
        <v>1</v>
      </c>
      <c r="AO1228" s="10">
        <f ca="1">INDIRECT(ADDRESS(ROW()-1,COLUMN()+12))</f>
        <v>0.2857142857142857</v>
      </c>
      <c r="AP1228" s="10">
        <f ca="1">(1-INDIRECT(ADDRESS(ROW(),COLUMN()-2)))*INDIRECT(ADDRESS(ROW(),COLUMN()+2))</f>
        <v>0</v>
      </c>
      <c r="AQ1228" s="10">
        <f ca="1">(1-INDIRECT(ADDRESS(ROW(),COLUMN()-2)))*INDIRECT(ADDRESS(ROW(),COLUMN()+2))</f>
        <v>1.4285714285714286</v>
      </c>
      <c r="AR1228" s="10">
        <f ca="1">INDIRECT(ADDRESS(INDIRECT(ADDRESS(ROW(),COLUMN()+3))-INDIRECT(ADDRESS(ROW(),COLUMN()+2)),3))</f>
        <v>0</v>
      </c>
      <c r="AS1228" s="10">
        <f ca="1">INDIRECT(ADDRESS(INDIRECT(ADDRESS(ROW(),COLUMN()+2))-INDIRECT(ADDRESS(ROW(),COLUMN()+1)),4))</f>
        <v>2</v>
      </c>
      <c r="AT1228" s="10">
        <f ca="1">INDIRECT(ADDRESS(ROW()-1,5))</f>
        <v>9</v>
      </c>
      <c r="AU1228" s="10">
        <f>ROW()-1</f>
        <v>1227</v>
      </c>
      <c r="AV1228" s="10">
        <f ca="1">ROW()-INDIRECT(ADDRESS(ROW(),COLUMN()-2))</f>
        <v>1219</v>
      </c>
      <c r="AW1228" s="10" t="str">
        <f>ADDRESS(ROW()-1,COLUMN()-11)</f>
        <v>$AL$1227</v>
      </c>
      <c r="AX1228" s="10" t="str">
        <f ca="1">ADDRESS(ROW() -INDIRECT(ADDRESS(ROW(),COLUMN()-4)),COLUMN()-12)</f>
        <v>$AL$1219</v>
      </c>
      <c r="AY1228" s="10">
        <f ca="1">SUMIF(INDIRECT(INDIRECT(ADDRESS(ROW(),COLUMN()-1))&amp;":"&amp;INDIRECT(ADDRESS(ROW(),COLUMN()-2))),1,INDIRECT(INDIRECT(ADDRESS(ROW(),COLUMN()-1))&amp;":"&amp;INDIRECT(ADDRESS(ROW(),COLUMN()-2))))</f>
        <v>0</v>
      </c>
      <c r="AZ1228" s="10" t="str">
        <f>ADDRESS(ROW()-1,COLUMN()-13)</f>
        <v>$AM$1227</v>
      </c>
      <c r="BA1228" s="10" t="str">
        <f ca="1">ADDRESS(ROW() -INDIRECT(ADDRESS(ROW(),COLUMN()-7)),COLUMN()-14)</f>
        <v>$AM$1219</v>
      </c>
      <c r="BB1228" s="10">
        <f ca="1">SUM(INDIRECT(INDIRECT(ADDRESS(ROW(),COLUMN()-1))&amp;":"&amp;INDIRECT(ADDRESS(ROW(),COLUMN()-2))))</f>
        <v>5</v>
      </c>
    </row>
    <row r="1229" spans="1:54" x14ac:dyDescent="0.2">
      <c r="A1229" s="8" t="s">
        <v>179</v>
      </c>
      <c r="B1229" s="8" t="s">
        <v>186</v>
      </c>
      <c r="C1229" s="8">
        <v>0</v>
      </c>
      <c r="D1229" s="10">
        <v>3</v>
      </c>
      <c r="E1229" s="8"/>
      <c r="G1229" s="10"/>
      <c r="H1229" s="10"/>
      <c r="I1229" s="10"/>
      <c r="J1229" s="10"/>
      <c r="K1229" s="10"/>
      <c r="L1229" s="10"/>
      <c r="M1229" s="10"/>
      <c r="N1229" s="10"/>
      <c r="O1229" s="10"/>
      <c r="P1229" s="10"/>
      <c r="Q1229" s="10"/>
      <c r="R1229" s="24"/>
      <c r="S1229" s="10"/>
    </row>
    <row r="1230" spans="1:54" hidden="1" x14ac:dyDescent="0.2">
      <c r="A1230" s="8" t="s">
        <v>179</v>
      </c>
      <c r="B1230" s="8" t="s">
        <v>186</v>
      </c>
      <c r="C1230" s="8">
        <v>2</v>
      </c>
      <c r="D1230" s="9" t="s">
        <v>29</v>
      </c>
      <c r="E1230" s="9">
        <v>1</v>
      </c>
      <c r="F1230">
        <f t="shared" ref="F1230:F1246" si="173">COUNTA(G1230:AJ1230)</f>
        <v>1</v>
      </c>
      <c r="G1230" s="10"/>
      <c r="H1230" s="10"/>
      <c r="I1230" s="10"/>
      <c r="J1230" s="10"/>
      <c r="K1230" s="10"/>
      <c r="L1230" s="10"/>
      <c r="M1230" s="10" t="s">
        <v>1376</v>
      </c>
      <c r="N1230" s="10"/>
      <c r="O1230" s="10"/>
      <c r="P1230" s="10"/>
      <c r="Q1230" s="10"/>
      <c r="R1230" s="24"/>
      <c r="S1230" s="10"/>
      <c r="AM1230" s="30">
        <f t="shared" ref="AM1230:AM1238" si="174">IF(COUNTA(I1230:AJ1230)=0,1,0)</f>
        <v>0</v>
      </c>
    </row>
    <row r="1231" spans="1:54" hidden="1" x14ac:dyDescent="0.2">
      <c r="A1231" s="8" t="s">
        <v>179</v>
      </c>
      <c r="B1231" s="8" t="s">
        <v>186</v>
      </c>
      <c r="C1231" s="8">
        <v>2</v>
      </c>
      <c r="D1231" s="9" t="s">
        <v>29</v>
      </c>
      <c r="E1231" s="9">
        <v>2</v>
      </c>
      <c r="F1231">
        <f t="shared" si="173"/>
        <v>1</v>
      </c>
      <c r="G1231" s="10"/>
      <c r="H1231" s="10"/>
      <c r="I1231" s="10"/>
      <c r="J1231" s="10"/>
      <c r="K1231" s="10"/>
      <c r="L1231" s="10"/>
      <c r="M1231" s="10" t="s">
        <v>1376</v>
      </c>
      <c r="N1231" s="10"/>
      <c r="O1231" s="10"/>
      <c r="P1231" s="10"/>
      <c r="Q1231" s="10"/>
      <c r="R1231" s="24"/>
      <c r="S1231" s="10"/>
      <c r="AM1231" s="30">
        <f t="shared" si="174"/>
        <v>0</v>
      </c>
    </row>
    <row r="1232" spans="1:54" x14ac:dyDescent="0.2">
      <c r="A1232" s="8" t="s">
        <v>179</v>
      </c>
      <c r="B1232" s="8" t="s">
        <v>186</v>
      </c>
      <c r="C1232" s="8">
        <v>2</v>
      </c>
      <c r="D1232" s="9" t="s">
        <v>31</v>
      </c>
      <c r="E1232" s="9">
        <v>3</v>
      </c>
      <c r="F1232">
        <f t="shared" si="173"/>
        <v>0</v>
      </c>
      <c r="G1232" s="10"/>
      <c r="H1232" s="10"/>
      <c r="I1232" s="10"/>
      <c r="J1232" s="10"/>
      <c r="K1232" s="10"/>
      <c r="L1232" s="10"/>
      <c r="M1232" s="10"/>
      <c r="N1232" s="10"/>
      <c r="O1232" s="10"/>
      <c r="P1232" s="10"/>
      <c r="Q1232" s="10"/>
      <c r="R1232" s="24"/>
      <c r="S1232" s="10"/>
      <c r="AM1232" s="30">
        <f t="shared" si="174"/>
        <v>1</v>
      </c>
    </row>
    <row r="1233" spans="1:54" x14ac:dyDescent="0.2">
      <c r="A1233" s="8" t="s">
        <v>179</v>
      </c>
      <c r="B1233" s="8" t="s">
        <v>186</v>
      </c>
      <c r="C1233" s="8">
        <v>2</v>
      </c>
      <c r="D1233" s="9" t="s">
        <v>29</v>
      </c>
      <c r="E1233" s="9">
        <v>4</v>
      </c>
      <c r="F1233">
        <f t="shared" si="173"/>
        <v>0</v>
      </c>
      <c r="G1233" s="10"/>
      <c r="H1233" s="10"/>
      <c r="I1233" s="10"/>
      <c r="J1233" s="10"/>
      <c r="K1233" s="10"/>
      <c r="L1233" s="10"/>
      <c r="M1233" s="10"/>
      <c r="N1233" s="10"/>
      <c r="O1233" s="10"/>
      <c r="P1233" s="10"/>
      <c r="Q1233" s="10"/>
      <c r="R1233" s="24"/>
      <c r="S1233" s="10"/>
      <c r="AM1233" s="30">
        <f t="shared" si="174"/>
        <v>1</v>
      </c>
    </row>
    <row r="1234" spans="1:54" x14ac:dyDescent="0.2">
      <c r="A1234" s="8" t="s">
        <v>179</v>
      </c>
      <c r="B1234" s="8" t="s">
        <v>186</v>
      </c>
      <c r="C1234" s="8">
        <v>2</v>
      </c>
      <c r="D1234" s="9" t="s">
        <v>29</v>
      </c>
      <c r="E1234" s="9">
        <v>5</v>
      </c>
      <c r="F1234">
        <f t="shared" si="173"/>
        <v>0</v>
      </c>
      <c r="G1234" s="10"/>
      <c r="H1234" s="10"/>
      <c r="I1234" s="10"/>
      <c r="J1234" s="10"/>
      <c r="K1234" s="10"/>
      <c r="L1234" s="10"/>
      <c r="M1234" s="10"/>
      <c r="N1234" s="10"/>
      <c r="O1234" s="10"/>
      <c r="P1234" s="10"/>
      <c r="Q1234" s="10"/>
      <c r="R1234" s="10"/>
      <c r="S1234" s="10"/>
      <c r="AM1234" s="30">
        <f t="shared" si="174"/>
        <v>1</v>
      </c>
    </row>
    <row r="1235" spans="1:54" x14ac:dyDescent="0.2">
      <c r="A1235" s="8" t="s">
        <v>179</v>
      </c>
      <c r="B1235" s="8" t="s">
        <v>186</v>
      </c>
      <c r="C1235" s="8">
        <v>2</v>
      </c>
      <c r="D1235" s="9" t="s">
        <v>31</v>
      </c>
      <c r="E1235" s="9">
        <v>6</v>
      </c>
      <c r="F1235">
        <f t="shared" si="173"/>
        <v>0</v>
      </c>
      <c r="G1235" s="10"/>
      <c r="H1235" s="10"/>
      <c r="I1235" s="10"/>
      <c r="J1235" s="10"/>
      <c r="K1235" s="10"/>
      <c r="L1235" s="10"/>
      <c r="M1235" s="10"/>
      <c r="N1235" s="10"/>
      <c r="O1235" s="10"/>
      <c r="P1235" s="10"/>
      <c r="Q1235" s="10"/>
      <c r="R1235" s="10"/>
      <c r="S1235" s="10"/>
      <c r="AM1235" s="30">
        <f t="shared" si="174"/>
        <v>1</v>
      </c>
    </row>
    <row r="1236" spans="1:54" x14ac:dyDescent="0.2">
      <c r="A1236" s="8" t="s">
        <v>179</v>
      </c>
      <c r="B1236" s="8" t="s">
        <v>186</v>
      </c>
      <c r="C1236" s="8">
        <v>2</v>
      </c>
      <c r="D1236" s="9" t="s">
        <v>29</v>
      </c>
      <c r="E1236" s="9">
        <v>7</v>
      </c>
      <c r="F1236">
        <f t="shared" si="173"/>
        <v>0</v>
      </c>
      <c r="G1236" s="10"/>
      <c r="H1236" s="10"/>
      <c r="I1236" s="10"/>
      <c r="J1236" s="10"/>
      <c r="K1236" s="10"/>
      <c r="L1236" s="10"/>
      <c r="M1236" s="10"/>
      <c r="N1236" s="10"/>
      <c r="O1236" s="10"/>
      <c r="P1236" s="10"/>
      <c r="Q1236" s="10"/>
      <c r="R1236" s="10"/>
      <c r="S1236" s="10"/>
      <c r="AM1236" s="30">
        <f t="shared" si="174"/>
        <v>1</v>
      </c>
    </row>
    <row r="1237" spans="1:54" x14ac:dyDescent="0.2">
      <c r="A1237" s="8" t="s">
        <v>179</v>
      </c>
      <c r="B1237" s="8" t="s">
        <v>186</v>
      </c>
      <c r="C1237" s="8">
        <v>2</v>
      </c>
      <c r="D1237" s="9" t="s">
        <v>31</v>
      </c>
      <c r="E1237" s="9">
        <v>8</v>
      </c>
      <c r="F1237">
        <f t="shared" si="173"/>
        <v>0</v>
      </c>
      <c r="G1237" s="10"/>
      <c r="H1237" s="10"/>
      <c r="I1237" s="10"/>
      <c r="J1237" s="10"/>
      <c r="K1237" s="10"/>
      <c r="L1237" s="10"/>
      <c r="M1237" s="10"/>
      <c r="N1237" s="10"/>
      <c r="O1237" s="10"/>
      <c r="P1237" s="10"/>
      <c r="Q1237" s="10"/>
      <c r="R1237" s="10"/>
      <c r="S1237" s="10"/>
      <c r="AM1237" s="30">
        <f t="shared" si="174"/>
        <v>1</v>
      </c>
    </row>
    <row r="1238" spans="1:54" x14ac:dyDescent="0.2">
      <c r="A1238" s="8" t="s">
        <v>179</v>
      </c>
      <c r="B1238" s="8" t="s">
        <v>186</v>
      </c>
      <c r="C1238" s="8">
        <v>2</v>
      </c>
      <c r="D1238" s="9" t="s">
        <v>29</v>
      </c>
      <c r="E1238" s="9">
        <v>9</v>
      </c>
      <c r="F1238">
        <f t="shared" si="173"/>
        <v>0</v>
      </c>
      <c r="G1238" s="10"/>
      <c r="H1238" s="10"/>
      <c r="I1238" s="10"/>
      <c r="J1238" s="10"/>
      <c r="K1238" s="10"/>
      <c r="L1238" s="10"/>
      <c r="M1238" s="10"/>
      <c r="N1238" s="10"/>
      <c r="O1238" s="10"/>
      <c r="P1238" s="10"/>
      <c r="Q1238" s="10"/>
      <c r="R1238" s="10"/>
      <c r="S1238" s="10"/>
      <c r="AM1238" s="30">
        <f t="shared" si="174"/>
        <v>1</v>
      </c>
    </row>
    <row r="1239" spans="1:54" hidden="1" x14ac:dyDescent="0.2">
      <c r="A1239" s="8" t="s">
        <v>179</v>
      </c>
      <c r="B1239" s="8" t="s">
        <v>186</v>
      </c>
      <c r="C1239" s="8">
        <v>3</v>
      </c>
      <c r="D1239" s="9" t="s">
        <v>31</v>
      </c>
      <c r="E1239" s="9">
        <v>10</v>
      </c>
      <c r="F1239">
        <f t="shared" si="173"/>
        <v>0</v>
      </c>
      <c r="G1239" s="10"/>
      <c r="H1239" s="10"/>
      <c r="I1239" s="10"/>
      <c r="J1239" s="10"/>
      <c r="K1239" s="10"/>
      <c r="L1239" s="10"/>
      <c r="M1239" s="10"/>
      <c r="N1239" s="10"/>
      <c r="O1239" s="10"/>
      <c r="P1239" s="10"/>
      <c r="Q1239" s="10"/>
      <c r="R1239" s="10"/>
      <c r="S1239" s="10"/>
    </row>
    <row r="1240" spans="1:54" hidden="1" x14ac:dyDescent="0.2">
      <c r="A1240" s="8" t="s">
        <v>179</v>
      </c>
      <c r="B1240" s="8" t="s">
        <v>186</v>
      </c>
      <c r="C1240" s="8">
        <v>3</v>
      </c>
      <c r="D1240" s="9" t="s">
        <v>29</v>
      </c>
      <c r="E1240" s="9">
        <v>11</v>
      </c>
      <c r="F1240">
        <f t="shared" si="173"/>
        <v>0</v>
      </c>
      <c r="G1240" s="10"/>
      <c r="H1240" s="10"/>
      <c r="I1240" s="10"/>
      <c r="J1240" s="10"/>
      <c r="K1240" s="10"/>
      <c r="L1240" s="10"/>
      <c r="M1240" s="10"/>
      <c r="N1240" s="10"/>
      <c r="O1240" s="10"/>
      <c r="P1240" s="10"/>
      <c r="Q1240" s="10"/>
      <c r="R1240" s="10"/>
      <c r="S1240" s="10"/>
    </row>
    <row r="1241" spans="1:54" hidden="1" x14ac:dyDescent="0.2">
      <c r="A1241" s="8" t="s">
        <v>179</v>
      </c>
      <c r="B1241" s="8" t="s">
        <v>186</v>
      </c>
      <c r="C1241" s="8">
        <v>3</v>
      </c>
      <c r="D1241" s="9" t="s">
        <v>29</v>
      </c>
      <c r="E1241" s="9">
        <v>12</v>
      </c>
      <c r="F1241">
        <f t="shared" si="173"/>
        <v>0</v>
      </c>
      <c r="G1241" s="10"/>
      <c r="H1241" s="10"/>
      <c r="I1241" s="10"/>
      <c r="J1241" s="10"/>
      <c r="K1241" s="10"/>
      <c r="L1241" s="10"/>
      <c r="M1241" s="10"/>
      <c r="N1241" s="10"/>
      <c r="O1241" s="10"/>
      <c r="P1241" s="10"/>
      <c r="Q1241" s="10"/>
      <c r="R1241" s="10"/>
      <c r="S1241" s="10"/>
    </row>
    <row r="1242" spans="1:54" hidden="1" x14ac:dyDescent="0.2">
      <c r="A1242" s="8" t="s">
        <v>179</v>
      </c>
      <c r="B1242" s="8" t="s">
        <v>186</v>
      </c>
      <c r="C1242" s="8">
        <v>3</v>
      </c>
      <c r="D1242" s="9" t="s">
        <v>31</v>
      </c>
      <c r="E1242" s="9">
        <v>13</v>
      </c>
      <c r="F1242">
        <f t="shared" si="173"/>
        <v>0</v>
      </c>
      <c r="G1242" s="10"/>
      <c r="H1242" s="10"/>
      <c r="I1242" s="10"/>
      <c r="J1242" s="10"/>
      <c r="K1242" s="10"/>
      <c r="L1242" s="10"/>
      <c r="M1242" s="10"/>
      <c r="N1242" s="10"/>
      <c r="O1242" s="10"/>
      <c r="P1242" s="10"/>
      <c r="Q1242" s="10"/>
      <c r="R1242" s="10"/>
      <c r="S1242" s="10"/>
    </row>
    <row r="1243" spans="1:54" hidden="1" x14ac:dyDescent="0.2">
      <c r="A1243" s="8" t="s">
        <v>179</v>
      </c>
      <c r="B1243" s="8" t="s">
        <v>186</v>
      </c>
      <c r="C1243" s="8">
        <v>3</v>
      </c>
      <c r="D1243" s="9" t="s">
        <v>29</v>
      </c>
      <c r="E1243" s="9">
        <v>14</v>
      </c>
      <c r="F1243">
        <f t="shared" si="173"/>
        <v>0</v>
      </c>
      <c r="G1243" s="10"/>
      <c r="H1243" s="10"/>
      <c r="I1243" s="10"/>
      <c r="J1243" s="10"/>
      <c r="K1243" s="10"/>
      <c r="L1243" s="10"/>
      <c r="M1243" s="10"/>
      <c r="N1243" s="10"/>
      <c r="O1243" s="10"/>
      <c r="P1243" s="10"/>
      <c r="Q1243" s="10"/>
      <c r="R1243" s="10"/>
      <c r="S1243" s="10"/>
    </row>
    <row r="1244" spans="1:54" hidden="1" x14ac:dyDescent="0.2">
      <c r="A1244" s="8" t="s">
        <v>179</v>
      </c>
      <c r="B1244" s="8" t="s">
        <v>186</v>
      </c>
      <c r="C1244" s="8">
        <v>3</v>
      </c>
      <c r="D1244" s="9" t="s">
        <v>29</v>
      </c>
      <c r="E1244" s="9">
        <v>15</v>
      </c>
      <c r="F1244">
        <f t="shared" si="173"/>
        <v>0</v>
      </c>
      <c r="G1244" s="10"/>
      <c r="H1244" s="10"/>
      <c r="I1244" s="10"/>
      <c r="J1244" s="10"/>
      <c r="K1244" s="10"/>
      <c r="L1244" s="10"/>
      <c r="M1244" s="10"/>
      <c r="N1244" s="10"/>
      <c r="O1244" s="10"/>
      <c r="P1244" s="10"/>
      <c r="Q1244" s="10"/>
      <c r="R1244" s="10"/>
      <c r="S1244" s="10"/>
    </row>
    <row r="1245" spans="1:54" hidden="1" x14ac:dyDescent="0.2">
      <c r="A1245" s="8" t="s">
        <v>179</v>
      </c>
      <c r="B1245" s="8" t="s">
        <v>186</v>
      </c>
      <c r="C1245" s="8">
        <v>3</v>
      </c>
      <c r="D1245" s="9" t="s">
        <v>31</v>
      </c>
      <c r="E1245" s="9">
        <v>16</v>
      </c>
      <c r="F1245">
        <f t="shared" si="173"/>
        <v>0</v>
      </c>
      <c r="G1245" s="10"/>
      <c r="H1245" s="10"/>
      <c r="I1245" s="10"/>
      <c r="J1245" s="10"/>
      <c r="K1245" s="10"/>
      <c r="L1245" s="10"/>
      <c r="M1245" s="10"/>
      <c r="N1245" s="10"/>
      <c r="O1245" s="10"/>
      <c r="P1245" s="10"/>
      <c r="Q1245" s="10"/>
      <c r="R1245" s="10"/>
      <c r="S1245" s="10"/>
    </row>
    <row r="1246" spans="1:54" hidden="1" x14ac:dyDescent="0.2">
      <c r="A1246" s="8" t="s">
        <v>179</v>
      </c>
      <c r="B1246" s="8" t="s">
        <v>186</v>
      </c>
      <c r="C1246" s="8">
        <v>3</v>
      </c>
      <c r="D1246" s="9" t="s">
        <v>31</v>
      </c>
      <c r="E1246" s="9">
        <v>17</v>
      </c>
      <c r="F1246">
        <f t="shared" si="173"/>
        <v>0</v>
      </c>
      <c r="G1246" s="10"/>
      <c r="H1246" s="10"/>
      <c r="I1246" s="10"/>
      <c r="J1246" s="10"/>
      <c r="K1246" s="10"/>
      <c r="L1246" s="10"/>
      <c r="M1246" s="10"/>
      <c r="N1246" s="10"/>
      <c r="O1246" s="10"/>
      <c r="P1246" s="10"/>
      <c r="Q1246" s="10"/>
      <c r="R1246" s="10"/>
      <c r="S1246" s="10"/>
      <c r="AL1246" s="10"/>
      <c r="AN1246" s="10"/>
      <c r="AO1246" s="10"/>
      <c r="AP1246" s="10"/>
      <c r="AQ1246" s="10"/>
      <c r="AR1246" s="10"/>
      <c r="AS1246" s="10"/>
      <c r="AT1246" s="10"/>
      <c r="AU1246" s="10">
        <f ca="1">SUMIF(INDIRECT(INDIRECT(ADDRESS(ROW(),COLUMN()+3))&amp;":"&amp;INDIRECT(ADDRESS(ROW(),COLUMN()+5))),"1",INDIRECT(INDIRECT(ADDRESS(ROW(),COLUMN()+3))&amp;":"&amp;INDIRECT(ADDRESS(ROW(),COLUMN()+5))))</f>
        <v>0</v>
      </c>
      <c r="AV1246" s="10">
        <f ca="1">SUMIF(INDIRECT(INDIRECT(ADDRESS(ROW(),COLUMN()+2))&amp;":"&amp;INDIRECT(ADDRESS(ROW(),COLUMN()+4))),2,INDIRECT(INDIRECT(ADDRESS(ROW(),COLUMN()+2))&amp;":"&amp;INDIRECT(ADDRESS(ROW(),COLUMN()+4))))/2</f>
        <v>9</v>
      </c>
      <c r="AW1246" s="10">
        <f ca="1">IF(INDIRECT(ADDRESS(ROW(),COLUMN()-2))=0,1, (INDIRECT(ADDRESS(ROW(),COLUMN()-2))-INDIRECT(ADDRESS(ROW()+1,COLUMN()+2)))/INDIRECT(ADDRESS(ROW(),COLUMN()-2)))</f>
        <v>1</v>
      </c>
      <c r="AX1246" s="10" t="str">
        <f ca="1">ADDRESS(ROW()+1-INDIRECT(ADDRESS(ROW()+1,COLUMN()-4)),3)</f>
        <v>$C$1230</v>
      </c>
      <c r="AY1246" s="10"/>
      <c r="AZ1246" s="10" t="str">
        <f>ADDRESS(ROW(),3)</f>
        <v>$C$1246</v>
      </c>
      <c r="BA1246" s="10">
        <f ca="1">IF( INDIRECT(ADDRESS(ROW(),COLUMN()-5))=0,1, (INDIRECT(ADDRESS(ROW(),COLUMN()-5))-INDIRECT(ADDRESS(ROW()+1,COLUMN()+1)))/INDIRECT(ADDRESS(ROW(),COLUMN()-5)))</f>
        <v>0.22222222222222221</v>
      </c>
      <c r="BB1246" s="10"/>
    </row>
    <row r="1247" spans="1:54" x14ac:dyDescent="0.2">
      <c r="A1247" s="8"/>
      <c r="B1247" s="8"/>
      <c r="C1247" s="8"/>
      <c r="D1247" s="8"/>
      <c r="E1247" s="8"/>
      <c r="G1247" s="10"/>
      <c r="H1247" s="10"/>
      <c r="I1247" s="10"/>
      <c r="J1247" s="10"/>
      <c r="K1247" s="10"/>
      <c r="L1247" s="10"/>
      <c r="M1247" s="10"/>
      <c r="N1247" s="10"/>
      <c r="O1247" s="10"/>
      <c r="P1247" s="10"/>
      <c r="Q1247" s="10"/>
      <c r="R1247" s="10"/>
      <c r="S1247" s="10"/>
      <c r="AL1247" s="10">
        <f ca="1">1-INDIRECT(ADDRESS(ROW()-1,COLUMN()+11))</f>
        <v>0</v>
      </c>
      <c r="AM1247" s="10">
        <f ca="1">1-INDIRECT(ADDRESS(ROW()-1,COLUMN()+14))</f>
        <v>0.77777777777777779</v>
      </c>
      <c r="AN1247" s="10">
        <f ca="1">INDIRECT(ADDRESS(ROW()-1,COLUMN()+9))</f>
        <v>1</v>
      </c>
      <c r="AO1247" s="10">
        <f ca="1">INDIRECT(ADDRESS(ROW()-1,COLUMN()+12))</f>
        <v>0.22222222222222221</v>
      </c>
      <c r="AP1247" s="10">
        <f ca="1">(1-INDIRECT(ADDRESS(ROW(),COLUMN()-2)))*INDIRECT(ADDRESS(ROW(),COLUMN()+2))</f>
        <v>0</v>
      </c>
      <c r="AQ1247" s="10">
        <f ca="1">(1-INDIRECT(ADDRESS(ROW(),COLUMN()-2)))*INDIRECT(ADDRESS(ROW(),COLUMN()+2))</f>
        <v>2.3333333333333335</v>
      </c>
      <c r="AR1247" s="10">
        <f ca="1">INDIRECT(ADDRESS(INDIRECT(ADDRESS(ROW(),COLUMN()+3))-INDIRECT(ADDRESS(ROW(),COLUMN()+2)),3))</f>
        <v>0</v>
      </c>
      <c r="AS1247" s="10">
        <f ca="1">INDIRECT(ADDRESS(INDIRECT(ADDRESS(ROW(),COLUMN()+2))-INDIRECT(ADDRESS(ROW(),COLUMN()+1)),4))</f>
        <v>3</v>
      </c>
      <c r="AT1247" s="10">
        <f ca="1">INDIRECT(ADDRESS(ROW()-1,5))</f>
        <v>17</v>
      </c>
      <c r="AU1247" s="10">
        <f>ROW()-1</f>
        <v>1246</v>
      </c>
      <c r="AV1247" s="10">
        <f ca="1">ROW()-INDIRECT(ADDRESS(ROW(),COLUMN()-2))</f>
        <v>1230</v>
      </c>
      <c r="AW1247" s="10" t="str">
        <f>ADDRESS(ROW()-1,COLUMN()-11)</f>
        <v>$AL$1246</v>
      </c>
      <c r="AX1247" s="10" t="str">
        <f ca="1">ADDRESS(ROW() -INDIRECT(ADDRESS(ROW(),COLUMN()-4)),COLUMN()-12)</f>
        <v>$AL$1230</v>
      </c>
      <c r="AY1247" s="10">
        <f ca="1">SUMIF(INDIRECT(INDIRECT(ADDRESS(ROW(),COLUMN()-1))&amp;":"&amp;INDIRECT(ADDRESS(ROW(),COLUMN()-2))),1,INDIRECT(INDIRECT(ADDRESS(ROW(),COLUMN()-1))&amp;":"&amp;INDIRECT(ADDRESS(ROW(),COLUMN()-2))))</f>
        <v>0</v>
      </c>
      <c r="AZ1247" s="10" t="str">
        <f>ADDRESS(ROW()-1,COLUMN()-13)</f>
        <v>$AM$1246</v>
      </c>
      <c r="BA1247" s="10" t="str">
        <f ca="1">ADDRESS(ROW() -INDIRECT(ADDRESS(ROW(),COLUMN()-7)),COLUMN()-14)</f>
        <v>$AM$1230</v>
      </c>
      <c r="BB1247" s="10">
        <f ca="1">SUM(INDIRECT(INDIRECT(ADDRESS(ROW(),COLUMN()-1))&amp;":"&amp;INDIRECT(ADDRESS(ROW(),COLUMN()-2))))</f>
        <v>7</v>
      </c>
    </row>
    <row r="1248" spans="1:54" x14ac:dyDescent="0.2">
      <c r="A1248" s="8" t="s">
        <v>179</v>
      </c>
      <c r="B1248" s="8" t="s">
        <v>187</v>
      </c>
      <c r="C1248" s="8">
        <v>0</v>
      </c>
      <c r="D1248" s="8">
        <v>2</v>
      </c>
      <c r="E1248" s="8"/>
      <c r="G1248" s="10"/>
      <c r="H1248" s="10"/>
      <c r="I1248" s="10"/>
      <c r="J1248" s="10"/>
      <c r="K1248" s="10"/>
      <c r="L1248" s="10"/>
      <c r="M1248" s="10"/>
      <c r="N1248" s="10"/>
      <c r="O1248" s="10"/>
      <c r="P1248" s="10"/>
      <c r="Q1248" s="10"/>
      <c r="R1248" s="10"/>
      <c r="S1248" s="10"/>
    </row>
    <row r="1249" spans="1:54" hidden="1" x14ac:dyDescent="0.2">
      <c r="A1249" s="8" t="s">
        <v>179</v>
      </c>
      <c r="B1249" s="8" t="s">
        <v>187</v>
      </c>
      <c r="C1249" s="8">
        <v>2</v>
      </c>
      <c r="D1249" s="9" t="s">
        <v>29</v>
      </c>
      <c r="E1249" s="9">
        <v>1</v>
      </c>
      <c r="F1249">
        <f t="shared" ref="F1249:F1254" si="175">COUNTA(G1249:AJ1249)</f>
        <v>1</v>
      </c>
      <c r="G1249" s="10"/>
      <c r="H1249" s="10"/>
      <c r="I1249" s="10"/>
      <c r="J1249" s="10"/>
      <c r="K1249" s="10"/>
      <c r="L1249" s="10"/>
      <c r="M1249" s="10" t="s">
        <v>1376</v>
      </c>
      <c r="N1249" s="10"/>
      <c r="O1249" s="10"/>
      <c r="P1249" s="10"/>
      <c r="Q1249" s="10"/>
      <c r="R1249" s="10"/>
      <c r="S1249" s="10"/>
      <c r="AM1249" s="30">
        <f t="shared" ref="AM1249:AM1254" si="176">IF(COUNTA(I1249:AJ1249)=0,1,0)</f>
        <v>0</v>
      </c>
    </row>
    <row r="1250" spans="1:54" x14ac:dyDescent="0.2">
      <c r="A1250" s="8" t="s">
        <v>179</v>
      </c>
      <c r="B1250" s="8" t="s">
        <v>187</v>
      </c>
      <c r="C1250" s="8">
        <v>2</v>
      </c>
      <c r="D1250" s="9" t="s">
        <v>31</v>
      </c>
      <c r="E1250" s="9">
        <v>2</v>
      </c>
      <c r="F1250">
        <f t="shared" si="175"/>
        <v>0</v>
      </c>
      <c r="G1250" s="10"/>
      <c r="H1250" s="10"/>
      <c r="I1250" s="10"/>
      <c r="J1250" s="10"/>
      <c r="K1250" s="10"/>
      <c r="L1250" s="10"/>
      <c r="M1250" s="10"/>
      <c r="N1250" s="10"/>
      <c r="O1250" s="10"/>
      <c r="P1250" s="10"/>
      <c r="Q1250" s="10"/>
      <c r="R1250" s="10"/>
      <c r="S1250" s="10"/>
      <c r="AM1250" s="30">
        <f t="shared" si="176"/>
        <v>1</v>
      </c>
    </row>
    <row r="1251" spans="1:54" x14ac:dyDescent="0.2">
      <c r="A1251" s="8" t="s">
        <v>179</v>
      </c>
      <c r="B1251" s="8" t="s">
        <v>187</v>
      </c>
      <c r="C1251" s="8">
        <v>2</v>
      </c>
      <c r="D1251" s="9" t="s">
        <v>31</v>
      </c>
      <c r="E1251" s="9">
        <v>3</v>
      </c>
      <c r="F1251">
        <f t="shared" si="175"/>
        <v>0</v>
      </c>
      <c r="G1251" s="10"/>
      <c r="H1251" s="10"/>
      <c r="I1251" s="10"/>
      <c r="J1251" s="10"/>
      <c r="K1251" s="10"/>
      <c r="L1251" s="10"/>
      <c r="M1251" s="10"/>
      <c r="N1251" s="10"/>
      <c r="O1251" s="10"/>
      <c r="P1251" s="10"/>
      <c r="Q1251" s="10"/>
      <c r="R1251" s="10"/>
      <c r="S1251" s="10"/>
      <c r="AM1251" s="30">
        <f t="shared" si="176"/>
        <v>1</v>
      </c>
    </row>
    <row r="1252" spans="1:54" x14ac:dyDescent="0.2">
      <c r="A1252" s="8" t="s">
        <v>179</v>
      </c>
      <c r="B1252" s="8" t="s">
        <v>187</v>
      </c>
      <c r="C1252" s="8">
        <v>2</v>
      </c>
      <c r="D1252" s="9" t="s">
        <v>29</v>
      </c>
      <c r="E1252" s="9">
        <v>4</v>
      </c>
      <c r="F1252">
        <f t="shared" si="175"/>
        <v>0</v>
      </c>
      <c r="G1252" s="10"/>
      <c r="H1252" s="10"/>
      <c r="I1252" s="10"/>
      <c r="J1252" s="10"/>
      <c r="K1252" s="10"/>
      <c r="L1252" s="10"/>
      <c r="M1252" s="10"/>
      <c r="N1252" s="10"/>
      <c r="O1252" s="10"/>
      <c r="P1252" s="10"/>
      <c r="Q1252" s="10"/>
      <c r="R1252" s="10"/>
      <c r="S1252" s="10"/>
      <c r="AM1252" s="30">
        <f t="shared" si="176"/>
        <v>1</v>
      </c>
    </row>
    <row r="1253" spans="1:54" x14ac:dyDescent="0.2">
      <c r="A1253" s="8" t="s">
        <v>179</v>
      </c>
      <c r="B1253" s="8" t="s">
        <v>187</v>
      </c>
      <c r="C1253" s="8">
        <v>2</v>
      </c>
      <c r="D1253" s="9" t="s">
        <v>29</v>
      </c>
      <c r="E1253" s="9">
        <v>5</v>
      </c>
      <c r="F1253">
        <f t="shared" si="175"/>
        <v>0</v>
      </c>
      <c r="G1253" s="10"/>
      <c r="H1253" s="10"/>
      <c r="I1253" s="10"/>
      <c r="J1253" s="10"/>
      <c r="K1253" s="10"/>
      <c r="L1253" s="10"/>
      <c r="M1253" s="10"/>
      <c r="N1253" s="10"/>
      <c r="O1253" s="10"/>
      <c r="P1253" s="10"/>
      <c r="Q1253" s="10"/>
      <c r="R1253" s="10"/>
      <c r="S1253" s="10"/>
      <c r="AM1253" s="30">
        <f t="shared" si="176"/>
        <v>1</v>
      </c>
    </row>
    <row r="1254" spans="1:54" x14ac:dyDescent="0.2">
      <c r="A1254" s="8" t="s">
        <v>179</v>
      </c>
      <c r="B1254" s="8" t="s">
        <v>187</v>
      </c>
      <c r="C1254" s="8">
        <v>2</v>
      </c>
      <c r="D1254" s="9" t="s">
        <v>29</v>
      </c>
      <c r="E1254" s="9">
        <v>6</v>
      </c>
      <c r="F1254">
        <f t="shared" si="175"/>
        <v>0</v>
      </c>
      <c r="G1254" s="10"/>
      <c r="H1254" s="10"/>
      <c r="I1254" s="10"/>
      <c r="J1254" s="10"/>
      <c r="K1254" s="10"/>
      <c r="L1254" s="10"/>
      <c r="M1254" s="10"/>
      <c r="N1254" s="10"/>
      <c r="O1254" s="10"/>
      <c r="P1254" s="10"/>
      <c r="Q1254" s="10"/>
      <c r="R1254" s="10"/>
      <c r="S1254" s="10"/>
      <c r="AL1254" s="10"/>
      <c r="AM1254" s="30">
        <f t="shared" si="176"/>
        <v>1</v>
      </c>
      <c r="AN1254" s="10"/>
      <c r="AO1254" s="10"/>
      <c r="AP1254" s="10"/>
      <c r="AQ1254" s="10"/>
      <c r="AR1254" s="10"/>
      <c r="AS1254" s="10"/>
      <c r="AT1254" s="10"/>
      <c r="AU1254" s="10">
        <f ca="1">SUMIF(INDIRECT(INDIRECT(ADDRESS(ROW(),COLUMN()+3))&amp;":"&amp;INDIRECT(ADDRESS(ROW(),COLUMN()+5))),"1",INDIRECT(INDIRECT(ADDRESS(ROW(),COLUMN()+3))&amp;":"&amp;INDIRECT(ADDRESS(ROW(),COLUMN()+5))))</f>
        <v>0</v>
      </c>
      <c r="AV1254" s="10">
        <f ca="1">SUMIF(INDIRECT(INDIRECT(ADDRESS(ROW(),COLUMN()+2))&amp;":"&amp;INDIRECT(ADDRESS(ROW(),COLUMN()+4))),2,INDIRECT(INDIRECT(ADDRESS(ROW(),COLUMN()+2))&amp;":"&amp;INDIRECT(ADDRESS(ROW(),COLUMN()+4))))/2</f>
        <v>6</v>
      </c>
      <c r="AW1254" s="10">
        <f ca="1">IF(INDIRECT(ADDRESS(ROW(),COLUMN()-2))=0,1, (INDIRECT(ADDRESS(ROW(),COLUMN()-2))-INDIRECT(ADDRESS(ROW()+1,COLUMN()+2)))/INDIRECT(ADDRESS(ROW(),COLUMN()-2)))</f>
        <v>1</v>
      </c>
      <c r="AX1254" s="10" t="str">
        <f ca="1">ADDRESS(ROW()+1-INDIRECT(ADDRESS(ROW()+1,COLUMN()-4)),3)</f>
        <v>$C$1249</v>
      </c>
      <c r="AY1254" s="10"/>
      <c r="AZ1254" s="10" t="str">
        <f>ADDRESS(ROW(),3)</f>
        <v>$C$1254</v>
      </c>
      <c r="BA1254" s="10">
        <f ca="1">IF( INDIRECT(ADDRESS(ROW(),COLUMN()-5))=0,1, (INDIRECT(ADDRESS(ROW(),COLUMN()-5))-INDIRECT(ADDRESS(ROW()+1,COLUMN()+1)))/INDIRECT(ADDRESS(ROW(),COLUMN()-5)))</f>
        <v>0.16666666666666666</v>
      </c>
      <c r="BB1254" s="10"/>
    </row>
    <row r="1255" spans="1:54" x14ac:dyDescent="0.2">
      <c r="A1255" s="8"/>
      <c r="B1255" s="8"/>
      <c r="C1255" s="8"/>
      <c r="D1255" s="8"/>
      <c r="E1255" s="8"/>
      <c r="G1255" s="10"/>
      <c r="H1255" s="10"/>
      <c r="I1255" s="10"/>
      <c r="J1255" s="10"/>
      <c r="K1255" s="10"/>
      <c r="L1255" s="10"/>
      <c r="M1255" s="10"/>
      <c r="N1255" s="10"/>
      <c r="O1255" s="10"/>
      <c r="P1255" s="10"/>
      <c r="Q1255" s="10"/>
      <c r="R1255" s="10"/>
      <c r="S1255" s="10"/>
      <c r="AL1255" s="10">
        <f ca="1">1-INDIRECT(ADDRESS(ROW()-1,COLUMN()+11))</f>
        <v>0</v>
      </c>
      <c r="AM1255" s="10">
        <f ca="1">1-INDIRECT(ADDRESS(ROW()-1,COLUMN()+14))</f>
        <v>0.83333333333333337</v>
      </c>
      <c r="AN1255" s="10">
        <f ca="1">INDIRECT(ADDRESS(ROW()-1,COLUMN()+9))</f>
        <v>1</v>
      </c>
      <c r="AO1255" s="10">
        <f ca="1">INDIRECT(ADDRESS(ROW()-1,COLUMN()+12))</f>
        <v>0.16666666666666666</v>
      </c>
      <c r="AP1255" s="10">
        <f ca="1">(1-INDIRECT(ADDRESS(ROW(),COLUMN()-2)))*INDIRECT(ADDRESS(ROW(),COLUMN()+2))</f>
        <v>0</v>
      </c>
      <c r="AQ1255" s="10">
        <f ca="1">(1-INDIRECT(ADDRESS(ROW(),COLUMN()-2)))*INDIRECT(ADDRESS(ROW(),COLUMN()+2))</f>
        <v>1.6666666666666667</v>
      </c>
      <c r="AR1255" s="10">
        <f ca="1">INDIRECT(ADDRESS(INDIRECT(ADDRESS(ROW(),COLUMN()+3))-INDIRECT(ADDRESS(ROW(),COLUMN()+2)),3))</f>
        <v>0</v>
      </c>
      <c r="AS1255" s="10">
        <f ca="1">INDIRECT(ADDRESS(INDIRECT(ADDRESS(ROW(),COLUMN()+2))-INDIRECT(ADDRESS(ROW(),COLUMN()+1)),4))</f>
        <v>2</v>
      </c>
      <c r="AT1255" s="10">
        <f ca="1">INDIRECT(ADDRESS(ROW()-1,5))</f>
        <v>6</v>
      </c>
      <c r="AU1255" s="10">
        <f>ROW()-1</f>
        <v>1254</v>
      </c>
      <c r="AV1255" s="10">
        <f ca="1">ROW()-INDIRECT(ADDRESS(ROW(),COLUMN()-2))</f>
        <v>1249</v>
      </c>
      <c r="AW1255" s="10" t="str">
        <f>ADDRESS(ROW()-1,COLUMN()-11)</f>
        <v>$AL$1254</v>
      </c>
      <c r="AX1255" s="10" t="str">
        <f ca="1">ADDRESS(ROW() -INDIRECT(ADDRESS(ROW(),COLUMN()-4)),COLUMN()-12)</f>
        <v>$AL$1249</v>
      </c>
      <c r="AY1255" s="10">
        <f ca="1">SUMIF(INDIRECT(INDIRECT(ADDRESS(ROW(),COLUMN()-1))&amp;":"&amp;INDIRECT(ADDRESS(ROW(),COLUMN()-2))),1,INDIRECT(INDIRECT(ADDRESS(ROW(),COLUMN()-1))&amp;":"&amp;INDIRECT(ADDRESS(ROW(),COLUMN()-2))))</f>
        <v>0</v>
      </c>
      <c r="AZ1255" s="10" t="str">
        <f>ADDRESS(ROW()-1,COLUMN()-13)</f>
        <v>$AM$1254</v>
      </c>
      <c r="BA1255" s="10" t="str">
        <f ca="1">ADDRESS(ROW() -INDIRECT(ADDRESS(ROW(),COLUMN()-7)),COLUMN()-14)</f>
        <v>$AM$1249</v>
      </c>
      <c r="BB1255" s="10">
        <f ca="1">SUM(INDIRECT(INDIRECT(ADDRESS(ROW(),COLUMN()-1))&amp;":"&amp;INDIRECT(ADDRESS(ROW(),COLUMN()-2))))</f>
        <v>5</v>
      </c>
    </row>
    <row r="1256" spans="1:54" x14ac:dyDescent="0.2">
      <c r="A1256" s="8" t="s">
        <v>179</v>
      </c>
      <c r="B1256" s="8" t="s">
        <v>188</v>
      </c>
      <c r="C1256" s="8">
        <v>0</v>
      </c>
      <c r="D1256" s="8">
        <v>1</v>
      </c>
      <c r="E1256" s="8"/>
      <c r="G1256" s="10"/>
      <c r="H1256" s="10"/>
      <c r="I1256" s="10"/>
      <c r="J1256" s="10"/>
      <c r="K1256" s="10"/>
      <c r="L1256" s="10"/>
      <c r="M1256" s="10"/>
      <c r="N1256" s="10"/>
      <c r="O1256" s="10"/>
      <c r="P1256" s="10"/>
      <c r="Q1256" s="10"/>
      <c r="R1256" s="10"/>
      <c r="S1256" s="10"/>
    </row>
    <row r="1257" spans="1:54" hidden="1" x14ac:dyDescent="0.2">
      <c r="A1257" s="8" t="s">
        <v>179</v>
      </c>
      <c r="B1257" s="8" t="s">
        <v>188</v>
      </c>
      <c r="C1257" s="8">
        <v>2</v>
      </c>
      <c r="D1257" s="9" t="s">
        <v>29</v>
      </c>
      <c r="E1257" s="9">
        <v>1</v>
      </c>
      <c r="F1257">
        <f t="shared" ref="F1257:F1263" si="177">COUNTA(G1257:AJ1257)</f>
        <v>1</v>
      </c>
      <c r="G1257" s="10"/>
      <c r="H1257" s="10"/>
      <c r="I1257" s="10"/>
      <c r="J1257" s="10"/>
      <c r="K1257" s="10"/>
      <c r="L1257" s="10"/>
      <c r="M1257" s="10" t="s">
        <v>1376</v>
      </c>
      <c r="N1257" s="10"/>
      <c r="O1257" s="10"/>
      <c r="P1257" s="10"/>
      <c r="Q1257" s="10"/>
      <c r="R1257" s="10"/>
      <c r="S1257" s="10"/>
      <c r="AM1257" s="30">
        <f t="shared" ref="AM1257:AM1259" si="178">IF(COUNTA(I1257:AJ1257)=0,1,0)</f>
        <v>0</v>
      </c>
    </row>
    <row r="1258" spans="1:54" x14ac:dyDescent="0.2">
      <c r="A1258" s="8" t="s">
        <v>179</v>
      </c>
      <c r="B1258" s="8" t="s">
        <v>188</v>
      </c>
      <c r="C1258" s="8">
        <v>2</v>
      </c>
      <c r="D1258" s="9" t="s">
        <v>29</v>
      </c>
      <c r="E1258" s="9">
        <v>2</v>
      </c>
      <c r="F1258">
        <f t="shared" si="177"/>
        <v>0</v>
      </c>
      <c r="G1258" s="10"/>
      <c r="H1258" s="10"/>
      <c r="I1258" s="10"/>
      <c r="J1258" s="10"/>
      <c r="K1258" s="10"/>
      <c r="L1258" s="10"/>
      <c r="M1258" s="10"/>
      <c r="N1258" s="10"/>
      <c r="O1258" s="10"/>
      <c r="P1258" s="10"/>
      <c r="Q1258" s="10"/>
      <c r="R1258" s="10"/>
      <c r="S1258" s="10"/>
      <c r="AM1258" s="30">
        <f t="shared" si="178"/>
        <v>1</v>
      </c>
    </row>
    <row r="1259" spans="1:54" x14ac:dyDescent="0.2">
      <c r="A1259" s="8" t="s">
        <v>179</v>
      </c>
      <c r="B1259" s="8" t="s">
        <v>188</v>
      </c>
      <c r="C1259" s="8">
        <v>2</v>
      </c>
      <c r="D1259" s="9" t="s">
        <v>29</v>
      </c>
      <c r="E1259" s="9">
        <v>3</v>
      </c>
      <c r="F1259">
        <f t="shared" si="177"/>
        <v>0</v>
      </c>
      <c r="G1259" s="10"/>
      <c r="H1259" s="10"/>
      <c r="I1259" s="10"/>
      <c r="J1259" s="10"/>
      <c r="K1259" s="10"/>
      <c r="L1259" s="10"/>
      <c r="M1259" s="10"/>
      <c r="N1259" s="10"/>
      <c r="O1259" s="10"/>
      <c r="P1259" s="10"/>
      <c r="Q1259" s="10"/>
      <c r="R1259" s="10"/>
      <c r="S1259" s="10"/>
      <c r="AM1259" s="30">
        <f t="shared" si="178"/>
        <v>1</v>
      </c>
    </row>
    <row r="1260" spans="1:54" hidden="1" x14ac:dyDescent="0.2">
      <c r="A1260" s="8" t="s">
        <v>179</v>
      </c>
      <c r="B1260" s="8" t="s">
        <v>188</v>
      </c>
      <c r="C1260" s="8">
        <v>3</v>
      </c>
      <c r="D1260" s="9" t="s">
        <v>29</v>
      </c>
      <c r="E1260" s="9">
        <v>4</v>
      </c>
      <c r="F1260">
        <f t="shared" si="177"/>
        <v>0</v>
      </c>
      <c r="G1260" s="10"/>
      <c r="H1260" s="10"/>
      <c r="I1260" s="10"/>
      <c r="J1260" s="10"/>
      <c r="K1260" s="10"/>
      <c r="L1260" s="10"/>
      <c r="M1260" s="10"/>
      <c r="N1260" s="10"/>
      <c r="O1260" s="10"/>
      <c r="P1260" s="10"/>
      <c r="Q1260" s="10"/>
      <c r="R1260" s="10"/>
      <c r="S1260" s="10"/>
    </row>
    <row r="1261" spans="1:54" hidden="1" x14ac:dyDescent="0.2">
      <c r="A1261" s="8" t="s">
        <v>179</v>
      </c>
      <c r="B1261" s="8" t="s">
        <v>188</v>
      </c>
      <c r="C1261" s="8">
        <v>3</v>
      </c>
      <c r="D1261" s="9" t="s">
        <v>31</v>
      </c>
      <c r="E1261" s="9">
        <v>5</v>
      </c>
      <c r="F1261">
        <f t="shared" si="177"/>
        <v>0</v>
      </c>
      <c r="G1261" s="10"/>
      <c r="H1261" s="10"/>
      <c r="I1261" s="10"/>
      <c r="J1261" s="10"/>
      <c r="K1261" s="10"/>
      <c r="L1261" s="10"/>
      <c r="M1261" s="10"/>
      <c r="N1261" s="10"/>
      <c r="O1261" s="10"/>
      <c r="P1261" s="10"/>
      <c r="Q1261" s="10"/>
      <c r="R1261" s="10"/>
      <c r="S1261" s="10"/>
    </row>
    <row r="1262" spans="1:54" hidden="1" x14ac:dyDescent="0.2">
      <c r="A1262" s="8" t="s">
        <v>179</v>
      </c>
      <c r="B1262" s="8" t="s">
        <v>188</v>
      </c>
      <c r="C1262" s="8">
        <v>3</v>
      </c>
      <c r="D1262" s="9" t="s">
        <v>31</v>
      </c>
      <c r="E1262" s="9">
        <v>6</v>
      </c>
      <c r="F1262">
        <f t="shared" si="177"/>
        <v>0</v>
      </c>
      <c r="G1262" s="10"/>
      <c r="H1262" s="10"/>
      <c r="I1262" s="10"/>
      <c r="J1262" s="10"/>
      <c r="K1262" s="10"/>
      <c r="L1262" s="10"/>
      <c r="M1262" s="10"/>
      <c r="N1262" s="10"/>
      <c r="O1262" s="10"/>
      <c r="P1262" s="10"/>
      <c r="Q1262" s="10"/>
      <c r="R1262" s="10"/>
      <c r="S1262" s="10"/>
    </row>
    <row r="1263" spans="1:54" hidden="1" x14ac:dyDescent="0.2">
      <c r="A1263" s="8" t="s">
        <v>179</v>
      </c>
      <c r="B1263" s="8" t="s">
        <v>188</v>
      </c>
      <c r="C1263" s="8">
        <v>3</v>
      </c>
      <c r="D1263" s="9" t="s">
        <v>31</v>
      </c>
      <c r="E1263" s="9">
        <v>7</v>
      </c>
      <c r="F1263">
        <f t="shared" si="177"/>
        <v>0</v>
      </c>
      <c r="G1263" s="10"/>
      <c r="H1263" s="10"/>
      <c r="I1263" s="10"/>
      <c r="J1263" s="10"/>
      <c r="K1263" s="10"/>
      <c r="L1263" s="10"/>
      <c r="M1263" s="10"/>
      <c r="N1263" s="10"/>
      <c r="O1263" s="10"/>
      <c r="P1263" s="10"/>
      <c r="Q1263" s="10"/>
      <c r="R1263" s="10"/>
      <c r="S1263" s="10"/>
      <c r="AL1263" s="10"/>
      <c r="AN1263" s="10"/>
      <c r="AO1263" s="10"/>
      <c r="AP1263" s="10"/>
      <c r="AQ1263" s="10"/>
      <c r="AR1263" s="10"/>
      <c r="AS1263" s="10"/>
      <c r="AT1263" s="10"/>
      <c r="AU1263" s="10">
        <f ca="1">SUMIF(INDIRECT(INDIRECT(ADDRESS(ROW(),COLUMN()+3))&amp;":"&amp;INDIRECT(ADDRESS(ROW(),COLUMN()+5))),"1",INDIRECT(INDIRECT(ADDRESS(ROW(),COLUMN()+3))&amp;":"&amp;INDIRECT(ADDRESS(ROW(),COLUMN()+5))))</f>
        <v>0</v>
      </c>
      <c r="AV1263" s="10">
        <f ca="1">SUMIF(INDIRECT(INDIRECT(ADDRESS(ROW(),COLUMN()+2))&amp;":"&amp;INDIRECT(ADDRESS(ROW(),COLUMN()+4))),2,INDIRECT(INDIRECT(ADDRESS(ROW(),COLUMN()+2))&amp;":"&amp;INDIRECT(ADDRESS(ROW(),COLUMN()+4))))/2</f>
        <v>3</v>
      </c>
      <c r="AW1263" s="10">
        <f ca="1">IF(INDIRECT(ADDRESS(ROW(),COLUMN()-2))=0,1, (INDIRECT(ADDRESS(ROW(),COLUMN()-2))-INDIRECT(ADDRESS(ROW()+1,COLUMN()+2)))/INDIRECT(ADDRESS(ROW(),COLUMN()-2)))</f>
        <v>1</v>
      </c>
      <c r="AX1263" s="10" t="str">
        <f ca="1">ADDRESS(ROW()+1-INDIRECT(ADDRESS(ROW()+1,COLUMN()-4)),3)</f>
        <v>$C$1257</v>
      </c>
      <c r="AY1263" s="10"/>
      <c r="AZ1263" s="10" t="str">
        <f>ADDRESS(ROW(),3)</f>
        <v>$C$1263</v>
      </c>
      <c r="BA1263" s="10">
        <f ca="1">IF( INDIRECT(ADDRESS(ROW(),COLUMN()-5))=0,1, (INDIRECT(ADDRESS(ROW(),COLUMN()-5))-INDIRECT(ADDRESS(ROW()+1,COLUMN()+1)))/INDIRECT(ADDRESS(ROW(),COLUMN()-5)))</f>
        <v>0.33333333333333331</v>
      </c>
      <c r="BB1263" s="10"/>
    </row>
    <row r="1264" spans="1:54" x14ac:dyDescent="0.2">
      <c r="A1264" s="8"/>
      <c r="B1264" s="8"/>
      <c r="C1264" s="8"/>
      <c r="D1264" s="8"/>
      <c r="E1264" s="8"/>
      <c r="G1264" s="10"/>
      <c r="H1264" s="10"/>
      <c r="I1264" s="10"/>
      <c r="J1264" s="10"/>
      <c r="K1264" s="10"/>
      <c r="L1264" s="10"/>
      <c r="M1264" s="10"/>
      <c r="N1264" s="10"/>
      <c r="O1264" s="10"/>
      <c r="P1264" s="10"/>
      <c r="Q1264" s="10"/>
      <c r="R1264" s="10"/>
      <c r="S1264" s="10"/>
      <c r="AL1264" s="10">
        <f ca="1">1-INDIRECT(ADDRESS(ROW()-1,COLUMN()+11))</f>
        <v>0</v>
      </c>
      <c r="AM1264" s="10">
        <f ca="1">1-INDIRECT(ADDRESS(ROW()-1,COLUMN()+14))</f>
        <v>0.66666666666666674</v>
      </c>
      <c r="AN1264" s="10">
        <f ca="1">INDIRECT(ADDRESS(ROW()-1,COLUMN()+9))</f>
        <v>1</v>
      </c>
      <c r="AO1264" s="10">
        <f ca="1">INDIRECT(ADDRESS(ROW()-1,COLUMN()+12))</f>
        <v>0.33333333333333331</v>
      </c>
      <c r="AP1264" s="10">
        <f ca="1">(1-INDIRECT(ADDRESS(ROW(),COLUMN()-2)))*INDIRECT(ADDRESS(ROW(),COLUMN()+2))</f>
        <v>0</v>
      </c>
      <c r="AQ1264" s="10">
        <f ca="1">(1-INDIRECT(ADDRESS(ROW(),COLUMN()-2)))*INDIRECT(ADDRESS(ROW(),COLUMN()+2))</f>
        <v>0.66666666666666674</v>
      </c>
      <c r="AR1264" s="10">
        <f ca="1">INDIRECT(ADDRESS(INDIRECT(ADDRESS(ROW(),COLUMN()+3))-INDIRECT(ADDRESS(ROW(),COLUMN()+2)),3))</f>
        <v>0</v>
      </c>
      <c r="AS1264" s="10">
        <f ca="1">INDIRECT(ADDRESS(INDIRECT(ADDRESS(ROW(),COLUMN()+2))-INDIRECT(ADDRESS(ROW(),COLUMN()+1)),4))</f>
        <v>1</v>
      </c>
      <c r="AT1264" s="10">
        <f ca="1">INDIRECT(ADDRESS(ROW()-1,5))</f>
        <v>7</v>
      </c>
      <c r="AU1264" s="10">
        <f>ROW()-1</f>
        <v>1263</v>
      </c>
      <c r="AV1264" s="10">
        <f ca="1">ROW()-INDIRECT(ADDRESS(ROW(),COLUMN()-2))</f>
        <v>1257</v>
      </c>
      <c r="AW1264" s="10" t="str">
        <f>ADDRESS(ROW()-1,COLUMN()-11)</f>
        <v>$AL$1263</v>
      </c>
      <c r="AX1264" s="10" t="str">
        <f ca="1">ADDRESS(ROW() -INDIRECT(ADDRESS(ROW(),COLUMN()-4)),COLUMN()-12)</f>
        <v>$AL$1257</v>
      </c>
      <c r="AY1264" s="10">
        <f ca="1">SUMIF(INDIRECT(INDIRECT(ADDRESS(ROW(),COLUMN()-1))&amp;":"&amp;INDIRECT(ADDRESS(ROW(),COLUMN()-2))),1,INDIRECT(INDIRECT(ADDRESS(ROW(),COLUMN()-1))&amp;":"&amp;INDIRECT(ADDRESS(ROW(),COLUMN()-2))))</f>
        <v>0</v>
      </c>
      <c r="AZ1264" s="10" t="str">
        <f>ADDRESS(ROW()-1,COLUMN()-13)</f>
        <v>$AM$1263</v>
      </c>
      <c r="BA1264" s="10" t="str">
        <f ca="1">ADDRESS(ROW() -INDIRECT(ADDRESS(ROW(),COLUMN()-7)),COLUMN()-14)</f>
        <v>$AM$1257</v>
      </c>
      <c r="BB1264" s="10">
        <f ca="1">SUM(INDIRECT(INDIRECT(ADDRESS(ROW(),COLUMN()-1))&amp;":"&amp;INDIRECT(ADDRESS(ROW(),COLUMN()-2))))</f>
        <v>2</v>
      </c>
    </row>
    <row r="1265" spans="1:54" ht="11.25" customHeight="1" x14ac:dyDescent="0.2">
      <c r="A1265" s="8" t="s">
        <v>179</v>
      </c>
      <c r="B1265" s="8" t="s">
        <v>189</v>
      </c>
      <c r="C1265" s="8">
        <v>0</v>
      </c>
      <c r="D1265" s="8">
        <v>0</v>
      </c>
      <c r="E1265" s="8"/>
      <c r="G1265" s="10"/>
      <c r="H1265" s="10"/>
      <c r="I1265" s="10"/>
      <c r="J1265" s="10"/>
      <c r="K1265" s="10"/>
      <c r="L1265" s="10"/>
      <c r="M1265" s="10"/>
      <c r="N1265" s="10"/>
      <c r="O1265" s="10"/>
      <c r="P1265" s="10"/>
      <c r="Q1265" s="10"/>
      <c r="R1265" s="10"/>
      <c r="S1265" s="10"/>
      <c r="AW1265" s="10">
        <f ca="1">SUM(AP1193:AP1264)</f>
        <v>0</v>
      </c>
      <c r="AX1265" s="10">
        <f ca="1">SUM(AQ1193:AQ1264)</f>
        <v>9.7316017316017316</v>
      </c>
    </row>
    <row r="1266" spans="1:54" hidden="1" x14ac:dyDescent="0.2">
      <c r="A1266" s="8" t="s">
        <v>179</v>
      </c>
      <c r="B1266" s="8" t="s">
        <v>189</v>
      </c>
      <c r="C1266" s="8">
        <v>3</v>
      </c>
      <c r="D1266" s="9" t="s">
        <v>29</v>
      </c>
      <c r="E1266" s="9">
        <v>1</v>
      </c>
      <c r="F1266">
        <f>COUNTA(G1266:AJ1266)</f>
        <v>0</v>
      </c>
      <c r="G1266" s="10"/>
      <c r="H1266" s="10"/>
      <c r="I1266" s="10"/>
      <c r="J1266" s="10"/>
      <c r="K1266" s="10"/>
      <c r="L1266" s="10"/>
      <c r="M1266" s="10"/>
      <c r="N1266" s="10"/>
      <c r="O1266" s="10"/>
      <c r="P1266" s="10"/>
      <c r="Q1266" s="10"/>
      <c r="R1266" s="10"/>
      <c r="S1266" s="10"/>
    </row>
    <row r="1267" spans="1:54" hidden="1" x14ac:dyDescent="0.2">
      <c r="A1267" s="8" t="s">
        <v>179</v>
      </c>
      <c r="B1267" s="8" t="s">
        <v>189</v>
      </c>
      <c r="C1267" s="8">
        <v>3</v>
      </c>
      <c r="D1267" s="9" t="s">
        <v>31</v>
      </c>
      <c r="E1267" s="9">
        <v>2</v>
      </c>
      <c r="F1267">
        <f>COUNTA(G1267:AJ1267)</f>
        <v>0</v>
      </c>
      <c r="G1267" s="10"/>
      <c r="H1267" s="10"/>
      <c r="I1267" s="10"/>
      <c r="J1267" s="10"/>
      <c r="K1267" s="10"/>
      <c r="L1267" s="10"/>
      <c r="M1267" s="10"/>
      <c r="N1267" s="10"/>
      <c r="O1267" s="10"/>
      <c r="P1267" s="10"/>
      <c r="Q1267" s="10"/>
      <c r="R1267" s="10"/>
      <c r="S1267" s="10"/>
    </row>
    <row r="1268" spans="1:54" hidden="1" x14ac:dyDescent="0.2">
      <c r="A1268" s="8" t="s">
        <v>179</v>
      </c>
      <c r="B1268" s="8" t="s">
        <v>189</v>
      </c>
      <c r="C1268" s="8">
        <v>3</v>
      </c>
      <c r="D1268" s="9" t="s">
        <v>29</v>
      </c>
      <c r="E1268" s="9">
        <v>3</v>
      </c>
      <c r="F1268">
        <f>COUNTA(G1268:AJ1268)</f>
        <v>0</v>
      </c>
      <c r="G1268" s="10"/>
      <c r="H1268" s="10"/>
      <c r="I1268" s="10"/>
      <c r="J1268" s="10"/>
      <c r="K1268" s="10"/>
      <c r="L1268" s="10"/>
      <c r="M1268" s="10"/>
      <c r="N1268" s="10"/>
      <c r="O1268" s="10"/>
      <c r="P1268" s="10"/>
      <c r="Q1268" s="10"/>
      <c r="R1268" s="10"/>
      <c r="S1268" s="10"/>
    </row>
    <row r="1269" spans="1:54" hidden="1" x14ac:dyDescent="0.2">
      <c r="A1269" s="8" t="s">
        <v>179</v>
      </c>
      <c r="B1269" s="8" t="s">
        <v>189</v>
      </c>
      <c r="C1269" s="8">
        <v>3</v>
      </c>
      <c r="D1269" s="9" t="s">
        <v>31</v>
      </c>
      <c r="E1269" s="9">
        <v>4</v>
      </c>
      <c r="F1269">
        <f>COUNTA(G1269:AJ1269)</f>
        <v>0</v>
      </c>
      <c r="G1269" s="10"/>
      <c r="H1269" s="10"/>
      <c r="I1269" s="10"/>
      <c r="J1269" s="10"/>
      <c r="K1269" s="10"/>
      <c r="L1269" s="10"/>
      <c r="M1269" s="10"/>
      <c r="N1269" s="10"/>
      <c r="O1269" s="10"/>
      <c r="P1269" s="10"/>
      <c r="Q1269" s="10"/>
      <c r="R1269" s="10"/>
      <c r="S1269" s="10"/>
    </row>
    <row r="1270" spans="1:54" hidden="1" x14ac:dyDescent="0.2">
      <c r="A1270" s="8" t="s">
        <v>179</v>
      </c>
      <c r="B1270" s="8" t="s">
        <v>189</v>
      </c>
      <c r="C1270" s="8">
        <v>3</v>
      </c>
      <c r="D1270" s="9" t="s">
        <v>31</v>
      </c>
      <c r="E1270" s="9">
        <v>5</v>
      </c>
      <c r="F1270">
        <f>COUNTA(G1270:AJ1270)</f>
        <v>0</v>
      </c>
      <c r="G1270" s="10"/>
      <c r="H1270" s="10"/>
      <c r="I1270" s="10"/>
      <c r="J1270" s="10"/>
      <c r="K1270" s="10"/>
      <c r="L1270" s="10"/>
      <c r="M1270" s="10"/>
      <c r="N1270" s="10"/>
      <c r="O1270" s="10"/>
      <c r="P1270" s="10"/>
      <c r="Q1270" s="10"/>
      <c r="R1270" s="10"/>
      <c r="S1270" s="10"/>
      <c r="AL1270" s="10"/>
      <c r="AN1270" s="10"/>
      <c r="AO1270" s="10"/>
      <c r="AP1270" s="10"/>
      <c r="AQ1270" s="10"/>
      <c r="AR1270" s="10"/>
      <c r="AS1270" s="10"/>
      <c r="AT1270" s="10"/>
      <c r="AU1270" s="10">
        <f ca="1">SUMIF(INDIRECT(INDIRECT(ADDRESS(ROW(),COLUMN()+3))&amp;":"&amp;INDIRECT(ADDRESS(ROW(),COLUMN()+5))),"1",INDIRECT(INDIRECT(ADDRESS(ROW(),COLUMN()+3))&amp;":"&amp;INDIRECT(ADDRESS(ROW(),COLUMN()+5))))</f>
        <v>0</v>
      </c>
      <c r="AV1270" s="10">
        <f ca="1">SUMIF(INDIRECT(INDIRECT(ADDRESS(ROW(),COLUMN()+2))&amp;":"&amp;INDIRECT(ADDRESS(ROW(),COLUMN()+4))),2,INDIRECT(INDIRECT(ADDRESS(ROW(),COLUMN()+2))&amp;":"&amp;INDIRECT(ADDRESS(ROW(),COLUMN()+4))))/2</f>
        <v>0</v>
      </c>
      <c r="AW1270" s="10">
        <f ca="1">IF(INDIRECT(ADDRESS(ROW(),COLUMN()-2))=0,1, (INDIRECT(ADDRESS(ROW(),COLUMN()-2))-INDIRECT(ADDRESS(ROW()+1,COLUMN()+2)))/INDIRECT(ADDRESS(ROW(),COLUMN()-2)))</f>
        <v>1</v>
      </c>
      <c r="AX1270" s="10" t="str">
        <f ca="1">ADDRESS(ROW()+1-INDIRECT(ADDRESS(ROW()+1,COLUMN()-4)),3)</f>
        <v>$C$1266</v>
      </c>
      <c r="AY1270" s="10"/>
      <c r="AZ1270" s="10" t="str">
        <f>ADDRESS(ROW(),3)</f>
        <v>$C$1270</v>
      </c>
      <c r="BA1270" s="10">
        <f ca="1">IF( INDIRECT(ADDRESS(ROW(),COLUMN()-5))=0,1, (INDIRECT(ADDRESS(ROW(),COLUMN()-5))-INDIRECT(ADDRESS(ROW()+1,COLUMN()+1)))/INDIRECT(ADDRESS(ROW(),COLUMN()-5)))</f>
        <v>1</v>
      </c>
      <c r="BB1270" s="10"/>
    </row>
    <row r="1271" spans="1:54" x14ac:dyDescent="0.2">
      <c r="A1271" s="8" t="s">
        <v>179</v>
      </c>
      <c r="B1271" s="8"/>
      <c r="C1271" s="8"/>
      <c r="D1271" s="8"/>
      <c r="E1271" s="8"/>
      <c r="G1271" s="10"/>
      <c r="H1271" s="10"/>
      <c r="I1271" s="10"/>
      <c r="J1271" s="10"/>
      <c r="K1271" s="10"/>
      <c r="L1271" s="10"/>
      <c r="M1271" s="10"/>
      <c r="N1271" s="10"/>
      <c r="O1271" s="10"/>
      <c r="P1271" s="10"/>
      <c r="Q1271" s="10"/>
      <c r="R1271" s="10"/>
      <c r="S1271" s="10"/>
      <c r="AL1271" s="10">
        <f ca="1">1-INDIRECT(ADDRESS(ROW()-1,COLUMN()+11))</f>
        <v>0</v>
      </c>
      <c r="AM1271" s="10">
        <f ca="1">1-INDIRECT(ADDRESS(ROW()-1,COLUMN()+14))</f>
        <v>0</v>
      </c>
      <c r="AN1271" s="10">
        <f ca="1">INDIRECT(ADDRESS(ROW()-1,COLUMN()+9))</f>
        <v>1</v>
      </c>
      <c r="AO1271" s="10">
        <f ca="1">INDIRECT(ADDRESS(ROW()-1,COLUMN()+12))</f>
        <v>1</v>
      </c>
      <c r="AP1271" s="10">
        <f ca="1">(1-INDIRECT(ADDRESS(ROW(),COLUMN()-2)))*INDIRECT(ADDRESS(ROW(),COLUMN()+2))</f>
        <v>0</v>
      </c>
      <c r="AQ1271" s="10">
        <f ca="1">(1-INDIRECT(ADDRESS(ROW(),COLUMN()-2)))*INDIRECT(ADDRESS(ROW(),COLUMN()+2))</f>
        <v>0</v>
      </c>
      <c r="AR1271" s="10">
        <f ca="1">INDIRECT(ADDRESS(INDIRECT(ADDRESS(ROW(),COLUMN()+3))-INDIRECT(ADDRESS(ROW(),COLUMN()+2)),3))</f>
        <v>0</v>
      </c>
      <c r="AS1271" s="10">
        <f ca="1">INDIRECT(ADDRESS(INDIRECT(ADDRESS(ROW(),COLUMN()+2))-INDIRECT(ADDRESS(ROW(),COLUMN()+1)),4))</f>
        <v>0</v>
      </c>
      <c r="AT1271" s="10">
        <f ca="1">INDIRECT(ADDRESS(ROW()-1,5))</f>
        <v>5</v>
      </c>
      <c r="AU1271" s="10">
        <f>ROW()-1</f>
        <v>1270</v>
      </c>
      <c r="AV1271" s="10">
        <f ca="1">ROW()-INDIRECT(ADDRESS(ROW(),COLUMN()-2))</f>
        <v>1266</v>
      </c>
      <c r="AW1271" s="10" t="str">
        <f>ADDRESS(ROW()-1,COLUMN()-11)</f>
        <v>$AL$1270</v>
      </c>
      <c r="AX1271" s="10" t="str">
        <f ca="1">ADDRESS(ROW() -INDIRECT(ADDRESS(ROW(),COLUMN()-4)),COLUMN()-12)</f>
        <v>$AL$1266</v>
      </c>
      <c r="AY1271" s="10">
        <f ca="1">SUMIF(INDIRECT(INDIRECT(ADDRESS(ROW(),COLUMN()-1))&amp;":"&amp;INDIRECT(ADDRESS(ROW(),COLUMN()-2))),1,INDIRECT(INDIRECT(ADDRESS(ROW(),COLUMN()-1))&amp;":"&amp;INDIRECT(ADDRESS(ROW(),COLUMN()-2))))</f>
        <v>0</v>
      </c>
      <c r="AZ1271" s="10" t="str">
        <f>ADDRESS(ROW()-1,COLUMN()-13)</f>
        <v>$AM$1270</v>
      </c>
      <c r="BA1271" s="10" t="str">
        <f ca="1">ADDRESS(ROW() -INDIRECT(ADDRESS(ROW(),COLUMN()-7)),COLUMN()-14)</f>
        <v>$AM$1266</v>
      </c>
      <c r="BB1271" s="10">
        <f ca="1">SUM(INDIRECT(INDIRECT(ADDRESS(ROW(),COLUMN()-1))&amp;":"&amp;INDIRECT(ADDRESS(ROW(),COLUMN()-2))))</f>
        <v>0</v>
      </c>
    </row>
    <row r="1272" spans="1:54" x14ac:dyDescent="0.2">
      <c r="A1272" s="8" t="s">
        <v>190</v>
      </c>
      <c r="B1272" s="8" t="s">
        <v>191</v>
      </c>
      <c r="C1272" s="8">
        <v>3</v>
      </c>
      <c r="D1272" s="8">
        <v>0</v>
      </c>
      <c r="E1272" s="8"/>
      <c r="G1272" s="10"/>
      <c r="H1272" s="10"/>
      <c r="I1272" s="10"/>
      <c r="J1272" s="10"/>
      <c r="K1272" s="10"/>
      <c r="L1272" s="10"/>
      <c r="M1272" s="10"/>
      <c r="N1272" s="10"/>
      <c r="O1272" s="10"/>
      <c r="P1272" s="10"/>
      <c r="Q1272" s="10"/>
      <c r="R1272" s="10"/>
      <c r="S1272" s="10"/>
    </row>
    <row r="1273" spans="1:54" hidden="1" x14ac:dyDescent="0.2">
      <c r="A1273" s="8" t="s">
        <v>190</v>
      </c>
      <c r="B1273" s="8" t="s">
        <v>191</v>
      </c>
      <c r="C1273" s="8">
        <v>1</v>
      </c>
      <c r="D1273" s="9" t="s">
        <v>29</v>
      </c>
      <c r="E1273" s="9">
        <v>1</v>
      </c>
      <c r="F1273">
        <f t="shared" ref="F1273:F1280" si="179">COUNTA(G1273:AJ1273)</f>
        <v>1</v>
      </c>
      <c r="G1273" s="10"/>
      <c r="H1273" s="10"/>
      <c r="I1273" s="10"/>
      <c r="J1273" s="10"/>
      <c r="K1273" s="10"/>
      <c r="L1273" s="10"/>
      <c r="M1273" s="10"/>
      <c r="N1273" s="10"/>
      <c r="O1273" s="10" t="s">
        <v>1376</v>
      </c>
      <c r="P1273" s="10"/>
      <c r="Q1273" s="10"/>
      <c r="R1273" s="10"/>
      <c r="S1273" s="10"/>
      <c r="AL1273" s="10">
        <f t="shared" ref="AL1273:AL1280" si="180">IF(COUNTA(G1273:AJ1273)=0,1,0)</f>
        <v>0</v>
      </c>
    </row>
    <row r="1274" spans="1:54" x14ac:dyDescent="0.2">
      <c r="A1274" s="8" t="s">
        <v>190</v>
      </c>
      <c r="B1274" s="8" t="s">
        <v>191</v>
      </c>
      <c r="C1274" s="8">
        <v>1</v>
      </c>
      <c r="D1274" s="9" t="s">
        <v>29</v>
      </c>
      <c r="E1274" s="9">
        <v>2</v>
      </c>
      <c r="F1274">
        <f t="shared" si="179"/>
        <v>0</v>
      </c>
      <c r="G1274" s="10"/>
      <c r="H1274" s="10"/>
      <c r="I1274" s="10"/>
      <c r="J1274" s="10"/>
      <c r="K1274" s="10"/>
      <c r="L1274" s="10"/>
      <c r="M1274" s="10"/>
      <c r="N1274" s="10"/>
      <c r="O1274" s="10"/>
      <c r="P1274" s="10"/>
      <c r="Q1274" s="10"/>
      <c r="R1274" s="10"/>
      <c r="S1274" s="10"/>
      <c r="AL1274" s="10">
        <f t="shared" si="180"/>
        <v>1</v>
      </c>
      <c r="AM1274" s="10"/>
    </row>
    <row r="1275" spans="1:54" hidden="1" x14ac:dyDescent="0.2">
      <c r="A1275" s="8" t="s">
        <v>190</v>
      </c>
      <c r="B1275" s="8" t="s">
        <v>191</v>
      </c>
      <c r="C1275" s="8">
        <v>1</v>
      </c>
      <c r="D1275" s="9" t="s">
        <v>29</v>
      </c>
      <c r="E1275" s="9">
        <v>3</v>
      </c>
      <c r="F1275">
        <f t="shared" si="179"/>
        <v>1</v>
      </c>
      <c r="G1275" s="10"/>
      <c r="H1275" s="10"/>
      <c r="I1275" s="10"/>
      <c r="J1275" s="10" t="s">
        <v>1376</v>
      </c>
      <c r="K1275" s="10"/>
      <c r="L1275" s="10"/>
      <c r="M1275" s="10"/>
      <c r="N1275" s="10"/>
      <c r="O1275" s="10"/>
      <c r="P1275" s="10"/>
      <c r="Q1275" s="10"/>
      <c r="R1275" s="10"/>
      <c r="S1275" s="10"/>
      <c r="AL1275" s="10">
        <f t="shared" si="180"/>
        <v>0</v>
      </c>
      <c r="AM1275" s="10"/>
    </row>
    <row r="1276" spans="1:54" x14ac:dyDescent="0.2">
      <c r="A1276" s="8" t="s">
        <v>190</v>
      </c>
      <c r="B1276" s="8" t="s">
        <v>191</v>
      </c>
      <c r="C1276" s="8">
        <v>1</v>
      </c>
      <c r="D1276" s="9" t="s">
        <v>29</v>
      </c>
      <c r="E1276" s="9">
        <v>4</v>
      </c>
      <c r="F1276">
        <f t="shared" si="179"/>
        <v>0</v>
      </c>
      <c r="G1276" s="10"/>
      <c r="H1276" s="10"/>
      <c r="I1276" s="10"/>
      <c r="J1276" s="10"/>
      <c r="K1276" s="10"/>
      <c r="L1276" s="10"/>
      <c r="M1276" s="10"/>
      <c r="N1276" s="10"/>
      <c r="O1276" s="10"/>
      <c r="P1276" s="10"/>
      <c r="Q1276" s="10"/>
      <c r="R1276" s="10"/>
      <c r="S1276" s="10"/>
      <c r="AL1276" s="10">
        <f t="shared" si="180"/>
        <v>1</v>
      </c>
      <c r="AM1276" s="10"/>
    </row>
    <row r="1277" spans="1:54" x14ac:dyDescent="0.2">
      <c r="A1277" s="8" t="s">
        <v>190</v>
      </c>
      <c r="B1277" s="8" t="s">
        <v>191</v>
      </c>
      <c r="C1277" s="8">
        <v>1</v>
      </c>
      <c r="D1277" s="9" t="s">
        <v>31</v>
      </c>
      <c r="E1277" s="9">
        <v>5</v>
      </c>
      <c r="F1277">
        <f t="shared" si="179"/>
        <v>0</v>
      </c>
      <c r="G1277" s="10"/>
      <c r="H1277" s="10"/>
      <c r="I1277" s="10"/>
      <c r="J1277" s="10"/>
      <c r="K1277" s="10"/>
      <c r="L1277" s="10"/>
      <c r="M1277" s="10"/>
      <c r="N1277" s="10"/>
      <c r="O1277" s="10"/>
      <c r="P1277" s="10"/>
      <c r="Q1277" s="10"/>
      <c r="R1277" s="10"/>
      <c r="S1277" s="10"/>
      <c r="AL1277" s="10">
        <f t="shared" si="180"/>
        <v>1</v>
      </c>
      <c r="AM1277" s="10"/>
    </row>
    <row r="1278" spans="1:54" x14ac:dyDescent="0.2">
      <c r="A1278" s="8" t="s">
        <v>190</v>
      </c>
      <c r="B1278" s="8" t="s">
        <v>191</v>
      </c>
      <c r="C1278" s="8">
        <v>1</v>
      </c>
      <c r="D1278" s="9" t="s">
        <v>31</v>
      </c>
      <c r="E1278" s="9">
        <v>6</v>
      </c>
      <c r="F1278">
        <f t="shared" si="179"/>
        <v>0</v>
      </c>
      <c r="G1278" s="10"/>
      <c r="H1278" s="10"/>
      <c r="I1278" s="10"/>
      <c r="J1278" s="10"/>
      <c r="K1278" s="10"/>
      <c r="L1278" s="10"/>
      <c r="M1278" s="10"/>
      <c r="N1278" s="10"/>
      <c r="O1278" s="10"/>
      <c r="P1278" s="10"/>
      <c r="Q1278" s="10"/>
      <c r="R1278" s="10"/>
      <c r="S1278" s="10"/>
      <c r="AL1278" s="10">
        <f t="shared" si="180"/>
        <v>1</v>
      </c>
      <c r="AM1278" s="10"/>
    </row>
    <row r="1279" spans="1:54" hidden="1" x14ac:dyDescent="0.2">
      <c r="A1279" s="8" t="s">
        <v>190</v>
      </c>
      <c r="B1279" s="8" t="s">
        <v>191</v>
      </c>
      <c r="C1279" s="8">
        <v>1</v>
      </c>
      <c r="D1279" s="9" t="s">
        <v>31</v>
      </c>
      <c r="E1279" s="9">
        <v>7</v>
      </c>
      <c r="F1279">
        <f t="shared" si="179"/>
        <v>1</v>
      </c>
      <c r="G1279" s="10"/>
      <c r="H1279" s="10"/>
      <c r="I1279" s="10"/>
      <c r="J1279" s="10"/>
      <c r="K1279" s="10"/>
      <c r="L1279" s="10"/>
      <c r="M1279" s="10"/>
      <c r="N1279" s="10"/>
      <c r="O1279" s="10" t="s">
        <v>1376</v>
      </c>
      <c r="P1279" s="10"/>
      <c r="Q1279" s="10"/>
      <c r="R1279" s="10"/>
      <c r="S1279" s="10"/>
      <c r="AL1279" s="10">
        <f t="shared" si="180"/>
        <v>0</v>
      </c>
      <c r="AM1279" s="10"/>
    </row>
    <row r="1280" spans="1:54" hidden="1" x14ac:dyDescent="0.2">
      <c r="A1280" s="8" t="s">
        <v>190</v>
      </c>
      <c r="B1280" s="8" t="s">
        <v>191</v>
      </c>
      <c r="C1280" s="8">
        <v>1</v>
      </c>
      <c r="D1280" s="9" t="s">
        <v>30</v>
      </c>
      <c r="E1280" s="9">
        <v>8</v>
      </c>
      <c r="F1280">
        <f t="shared" si="179"/>
        <v>1</v>
      </c>
      <c r="G1280" s="10"/>
      <c r="H1280" s="10"/>
      <c r="I1280" s="10"/>
      <c r="J1280" s="10"/>
      <c r="K1280" s="10"/>
      <c r="L1280" s="10"/>
      <c r="M1280" s="10"/>
      <c r="N1280" s="10"/>
      <c r="O1280" s="10" t="s">
        <v>1376</v>
      </c>
      <c r="P1280" s="10"/>
      <c r="Q1280" s="10"/>
      <c r="R1280" s="10"/>
      <c r="S1280" s="10"/>
      <c r="AL1280" s="10">
        <f t="shared" si="180"/>
        <v>0</v>
      </c>
      <c r="AN1280" s="10"/>
      <c r="AO1280" s="10"/>
      <c r="AP1280" s="10"/>
      <c r="AQ1280" s="10"/>
      <c r="AR1280" s="10"/>
      <c r="AS1280" s="10"/>
      <c r="AT1280" s="10"/>
      <c r="AU1280" s="10">
        <f ca="1">SUMIF(INDIRECT(INDIRECT(ADDRESS(ROW(),COLUMN()+3))&amp;":"&amp;INDIRECT(ADDRESS(ROW(),COLUMN()+5))),"1",INDIRECT(INDIRECT(ADDRESS(ROW(),COLUMN()+3))&amp;":"&amp;INDIRECT(ADDRESS(ROW(),COLUMN()+5))))</f>
        <v>8</v>
      </c>
      <c r="AV1280" s="10">
        <f ca="1">SUMIF(INDIRECT(INDIRECT(ADDRESS(ROW(),COLUMN()+2))&amp;":"&amp;INDIRECT(ADDRESS(ROW(),COLUMN()+4))),2,INDIRECT(INDIRECT(ADDRESS(ROW(),COLUMN()+2))&amp;":"&amp;INDIRECT(ADDRESS(ROW(),COLUMN()+4))))/2</f>
        <v>0</v>
      </c>
      <c r="AW1280" s="10">
        <f ca="1">IF(INDIRECT(ADDRESS(ROW(),COLUMN()-2))=0,1, (INDIRECT(ADDRESS(ROW(),COLUMN()-2))-INDIRECT(ADDRESS(ROW()+1,COLUMN()+2)))/INDIRECT(ADDRESS(ROW(),COLUMN()-2)))</f>
        <v>0.5</v>
      </c>
      <c r="AX1280" s="10" t="str">
        <f ca="1">ADDRESS(ROW()+1-INDIRECT(ADDRESS(ROW()+1,COLUMN()-4)),3)</f>
        <v>$C$1273</v>
      </c>
      <c r="AY1280" s="10"/>
      <c r="AZ1280" s="10" t="str">
        <f>ADDRESS(ROW(),3)</f>
        <v>$C$1280</v>
      </c>
      <c r="BA1280" s="10">
        <f ca="1">IF( INDIRECT(ADDRESS(ROW(),COLUMN()-5))=0,1, (INDIRECT(ADDRESS(ROW(),COLUMN()-5))-INDIRECT(ADDRESS(ROW()+1,COLUMN()+1)))/INDIRECT(ADDRESS(ROW(),COLUMN()-5)))</f>
        <v>1</v>
      </c>
      <c r="BB1280" s="10"/>
    </row>
    <row r="1281" spans="1:54" x14ac:dyDescent="0.2">
      <c r="A1281" s="8"/>
      <c r="B1281" s="8"/>
      <c r="C1281" s="8"/>
      <c r="D1281" s="8"/>
      <c r="E1281" s="8"/>
      <c r="G1281" s="10"/>
      <c r="H1281" s="10"/>
      <c r="I1281" s="10"/>
      <c r="J1281" s="10"/>
      <c r="K1281" s="10"/>
      <c r="L1281" s="10"/>
      <c r="M1281" s="10"/>
      <c r="N1281" s="10"/>
      <c r="O1281" s="10"/>
      <c r="P1281" s="10"/>
      <c r="Q1281" s="10"/>
      <c r="R1281" s="10"/>
      <c r="S1281" s="10"/>
      <c r="AL1281" s="10">
        <f ca="1">1-INDIRECT(ADDRESS(ROW()-1,COLUMN()+11))</f>
        <v>0.5</v>
      </c>
      <c r="AM1281" s="10">
        <f ca="1">1-INDIRECT(ADDRESS(ROW()-1,COLUMN()+14))</f>
        <v>0</v>
      </c>
      <c r="AN1281" s="10">
        <f ca="1">INDIRECT(ADDRESS(ROW()-1,COLUMN()+9))</f>
        <v>0.5</v>
      </c>
      <c r="AO1281" s="10">
        <f ca="1">INDIRECT(ADDRESS(ROW()-1,COLUMN()+12))</f>
        <v>1</v>
      </c>
      <c r="AP1281" s="10">
        <f ca="1">(1-INDIRECT(ADDRESS(ROW(),COLUMN()-2)))*INDIRECT(ADDRESS(ROW(),COLUMN()+2))</f>
        <v>1.5</v>
      </c>
      <c r="AQ1281" s="10">
        <f ca="1">(1-INDIRECT(ADDRESS(ROW(),COLUMN()-2)))*INDIRECT(ADDRESS(ROW(),COLUMN()+2))</f>
        <v>0</v>
      </c>
      <c r="AR1281" s="10">
        <f ca="1">INDIRECT(ADDRESS(INDIRECT(ADDRESS(ROW(),COLUMN()+3))-INDIRECT(ADDRESS(ROW(),COLUMN()+2)),3))</f>
        <v>3</v>
      </c>
      <c r="AS1281" s="10">
        <f ca="1">INDIRECT(ADDRESS(INDIRECT(ADDRESS(ROW(),COLUMN()+2))-INDIRECT(ADDRESS(ROW(),COLUMN()+1)),4))</f>
        <v>0</v>
      </c>
      <c r="AT1281" s="10">
        <f ca="1">INDIRECT(ADDRESS(ROW()-1,5))</f>
        <v>8</v>
      </c>
      <c r="AU1281" s="10">
        <f>ROW()-1</f>
        <v>1280</v>
      </c>
      <c r="AV1281" s="10">
        <f ca="1">ROW()-INDIRECT(ADDRESS(ROW(),COLUMN()-2))</f>
        <v>1273</v>
      </c>
      <c r="AW1281" s="10" t="str">
        <f>ADDRESS(ROW()-1,COLUMN()-11)</f>
        <v>$AL$1280</v>
      </c>
      <c r="AX1281" s="10" t="str">
        <f ca="1">ADDRESS(ROW() -INDIRECT(ADDRESS(ROW(),COLUMN()-4)),COLUMN()-12)</f>
        <v>$AL$1273</v>
      </c>
      <c r="AY1281" s="10">
        <f ca="1">SUMIF(INDIRECT(INDIRECT(ADDRESS(ROW(),COLUMN()-1))&amp;":"&amp;INDIRECT(ADDRESS(ROW(),COLUMN()-2))),1,INDIRECT(INDIRECT(ADDRESS(ROW(),COLUMN()-1))&amp;":"&amp;INDIRECT(ADDRESS(ROW(),COLUMN()-2))))</f>
        <v>4</v>
      </c>
      <c r="AZ1281" s="10" t="str">
        <f>ADDRESS(ROW()-1,COLUMN()-13)</f>
        <v>$AM$1280</v>
      </c>
      <c r="BA1281" s="10" t="str">
        <f ca="1">ADDRESS(ROW() -INDIRECT(ADDRESS(ROW(),COLUMN()-7)),COLUMN()-14)</f>
        <v>$AM$1273</v>
      </c>
      <c r="BB1281" s="10">
        <f ca="1">SUM(INDIRECT(INDIRECT(ADDRESS(ROW(),COLUMN()-1))&amp;":"&amp;INDIRECT(ADDRESS(ROW(),COLUMN()-2))))</f>
        <v>0</v>
      </c>
    </row>
    <row r="1282" spans="1:54" x14ac:dyDescent="0.2">
      <c r="A1282" s="8" t="s">
        <v>190</v>
      </c>
      <c r="B1282" s="8" t="s">
        <v>192</v>
      </c>
      <c r="C1282" s="8">
        <v>3</v>
      </c>
      <c r="D1282" s="8">
        <v>0</v>
      </c>
      <c r="E1282" s="8"/>
      <c r="G1282" s="10"/>
      <c r="H1282" s="10"/>
      <c r="I1282" s="10"/>
      <c r="J1282" s="10"/>
      <c r="K1282" s="10"/>
      <c r="L1282" s="10"/>
      <c r="M1282" s="10"/>
      <c r="N1282" s="10"/>
      <c r="O1282" s="10"/>
      <c r="P1282" s="10"/>
      <c r="Q1282" s="10"/>
      <c r="R1282" s="10"/>
      <c r="S1282" s="10"/>
    </row>
    <row r="1283" spans="1:54" hidden="1" x14ac:dyDescent="0.2">
      <c r="A1283" s="8" t="s">
        <v>190</v>
      </c>
      <c r="B1283" s="8" t="s">
        <v>192</v>
      </c>
      <c r="C1283" s="8">
        <v>1</v>
      </c>
      <c r="D1283" s="9" t="s">
        <v>29</v>
      </c>
      <c r="E1283" s="9">
        <v>1</v>
      </c>
      <c r="F1283">
        <f>COUNTA(G1283:AJ1283)</f>
        <v>1</v>
      </c>
      <c r="G1283" s="10"/>
      <c r="H1283" s="10"/>
      <c r="I1283" s="10"/>
      <c r="J1283" s="10" t="s">
        <v>1376</v>
      </c>
      <c r="K1283" s="10"/>
      <c r="L1283" s="10"/>
      <c r="M1283" s="10"/>
      <c r="N1283" s="10"/>
      <c r="O1283" s="10"/>
      <c r="P1283" s="10"/>
      <c r="Q1283" s="10"/>
      <c r="R1283" s="10"/>
      <c r="S1283" s="10"/>
      <c r="AL1283" s="10">
        <f t="shared" ref="AL1283:AL1287" si="181">IF(COUNTA(G1283:AJ1283)=0,1,0)</f>
        <v>0</v>
      </c>
    </row>
    <row r="1284" spans="1:54" hidden="1" x14ac:dyDescent="0.2">
      <c r="A1284" s="8" t="s">
        <v>190</v>
      </c>
      <c r="B1284" s="8" t="s">
        <v>192</v>
      </c>
      <c r="C1284" s="8">
        <v>1</v>
      </c>
      <c r="D1284" s="9" t="s">
        <v>29</v>
      </c>
      <c r="E1284" s="9">
        <v>2</v>
      </c>
      <c r="F1284">
        <f>COUNTA(G1284:AJ1284)</f>
        <v>1</v>
      </c>
      <c r="G1284" s="10"/>
      <c r="H1284" s="10"/>
      <c r="I1284" s="10"/>
      <c r="J1284" s="10" t="s">
        <v>1376</v>
      </c>
      <c r="K1284" s="10"/>
      <c r="L1284" s="10"/>
      <c r="M1284" s="10"/>
      <c r="N1284" s="10"/>
      <c r="O1284" s="10"/>
      <c r="P1284" s="10"/>
      <c r="Q1284" s="10"/>
      <c r="R1284" s="10"/>
      <c r="S1284" s="10"/>
      <c r="AL1284" s="10">
        <f t="shared" si="181"/>
        <v>0</v>
      </c>
    </row>
    <row r="1285" spans="1:54" x14ac:dyDescent="0.2">
      <c r="A1285" s="8" t="s">
        <v>190</v>
      </c>
      <c r="B1285" s="8" t="s">
        <v>192</v>
      </c>
      <c r="C1285" s="8">
        <v>1</v>
      </c>
      <c r="D1285" s="9" t="s">
        <v>29</v>
      </c>
      <c r="E1285" s="9">
        <v>3</v>
      </c>
      <c r="F1285">
        <f>COUNTA(G1285:AJ1285)</f>
        <v>0</v>
      </c>
      <c r="G1285" s="10"/>
      <c r="H1285" s="10"/>
      <c r="I1285" s="10"/>
      <c r="J1285" s="10"/>
      <c r="K1285" s="10"/>
      <c r="L1285" s="10"/>
      <c r="M1285" s="10"/>
      <c r="N1285" s="10"/>
      <c r="O1285" s="10"/>
      <c r="P1285" s="10"/>
      <c r="Q1285" s="10"/>
      <c r="R1285" s="10"/>
      <c r="S1285" s="10"/>
      <c r="AL1285" s="10">
        <f t="shared" si="181"/>
        <v>1</v>
      </c>
    </row>
    <row r="1286" spans="1:54" x14ac:dyDescent="0.2">
      <c r="A1286" s="8" t="s">
        <v>190</v>
      </c>
      <c r="B1286" s="8" t="s">
        <v>192</v>
      </c>
      <c r="C1286" s="8">
        <v>1</v>
      </c>
      <c r="D1286" s="9" t="s">
        <v>31</v>
      </c>
      <c r="E1286" s="9">
        <v>4</v>
      </c>
      <c r="F1286">
        <f>COUNTA(G1286:AJ1286)</f>
        <v>0</v>
      </c>
      <c r="G1286" s="10"/>
      <c r="H1286" s="10"/>
      <c r="I1286" s="10"/>
      <c r="J1286" s="10"/>
      <c r="K1286" s="10"/>
      <c r="L1286" s="10"/>
      <c r="M1286" s="10"/>
      <c r="N1286" s="10"/>
      <c r="O1286" s="10"/>
      <c r="P1286" s="10"/>
      <c r="Q1286" s="10"/>
      <c r="R1286" s="10"/>
      <c r="S1286" s="10"/>
      <c r="AL1286" s="10">
        <f t="shared" si="181"/>
        <v>1</v>
      </c>
    </row>
    <row r="1287" spans="1:54" x14ac:dyDescent="0.2">
      <c r="A1287" s="8" t="s">
        <v>190</v>
      </c>
      <c r="B1287" s="8" t="s">
        <v>192</v>
      </c>
      <c r="C1287" s="8">
        <v>1</v>
      </c>
      <c r="D1287" s="9" t="s">
        <v>31</v>
      </c>
      <c r="E1287" s="9">
        <v>5</v>
      </c>
      <c r="F1287">
        <f>COUNTA(G1287:AJ1287)</f>
        <v>0</v>
      </c>
      <c r="G1287" s="10"/>
      <c r="H1287" s="10"/>
      <c r="I1287" s="10"/>
      <c r="J1287" s="10"/>
      <c r="K1287" s="10"/>
      <c r="L1287" s="10"/>
      <c r="M1287" s="10"/>
      <c r="N1287" s="10"/>
      <c r="O1287" s="10"/>
      <c r="P1287" s="10"/>
      <c r="Q1287" s="10"/>
      <c r="R1287" s="10"/>
      <c r="S1287" s="10"/>
      <c r="AL1287" s="10">
        <f t="shared" si="181"/>
        <v>1</v>
      </c>
      <c r="AN1287" s="10"/>
      <c r="AO1287" s="10"/>
      <c r="AP1287" s="10"/>
      <c r="AQ1287" s="10"/>
      <c r="AR1287" s="10"/>
      <c r="AS1287" s="10"/>
      <c r="AT1287" s="10"/>
      <c r="AU1287" s="10">
        <f ca="1">SUMIF(INDIRECT(INDIRECT(ADDRESS(ROW(),COLUMN()+3))&amp;":"&amp;INDIRECT(ADDRESS(ROW(),COLUMN()+5))),"1",INDIRECT(INDIRECT(ADDRESS(ROW(),COLUMN()+3))&amp;":"&amp;INDIRECT(ADDRESS(ROW(),COLUMN()+5))))</f>
        <v>5</v>
      </c>
      <c r="AV1287" s="10">
        <f ca="1">SUMIF(INDIRECT(INDIRECT(ADDRESS(ROW(),COLUMN()+2))&amp;":"&amp;INDIRECT(ADDRESS(ROW(),COLUMN()+4))),2,INDIRECT(INDIRECT(ADDRESS(ROW(),COLUMN()+2))&amp;":"&amp;INDIRECT(ADDRESS(ROW(),COLUMN()+4))))/2</f>
        <v>0</v>
      </c>
      <c r="AW1287" s="10">
        <f ca="1">IF(INDIRECT(ADDRESS(ROW(),COLUMN()-2))=0,1, (INDIRECT(ADDRESS(ROW(),COLUMN()-2))-INDIRECT(ADDRESS(ROW()+1,COLUMN()+2)))/INDIRECT(ADDRESS(ROW(),COLUMN()-2)))</f>
        <v>0.4</v>
      </c>
      <c r="AX1287" s="10" t="str">
        <f ca="1">ADDRESS(ROW()+1-INDIRECT(ADDRESS(ROW()+1,COLUMN()-4)),3)</f>
        <v>$C$1283</v>
      </c>
      <c r="AY1287" s="10"/>
      <c r="AZ1287" s="10" t="str">
        <f>ADDRESS(ROW(),3)</f>
        <v>$C$1287</v>
      </c>
      <c r="BA1287" s="10">
        <f ca="1">IF( INDIRECT(ADDRESS(ROW(),COLUMN()-5))=0,1, (INDIRECT(ADDRESS(ROW(),COLUMN()-5))-INDIRECT(ADDRESS(ROW()+1,COLUMN()+1)))/INDIRECT(ADDRESS(ROW(),COLUMN()-5)))</f>
        <v>1</v>
      </c>
      <c r="BB1287" s="10"/>
    </row>
    <row r="1288" spans="1:54" x14ac:dyDescent="0.2">
      <c r="A1288" s="8"/>
      <c r="B1288" s="8"/>
      <c r="C1288" s="8"/>
      <c r="D1288" s="8"/>
      <c r="E1288" s="8"/>
      <c r="G1288" s="10"/>
      <c r="H1288" s="10"/>
      <c r="I1288" s="10"/>
      <c r="J1288" s="10"/>
      <c r="K1288" s="10"/>
      <c r="L1288" s="10"/>
      <c r="M1288" s="10"/>
      <c r="N1288" s="10"/>
      <c r="O1288" s="10"/>
      <c r="P1288" s="10"/>
      <c r="Q1288" s="10"/>
      <c r="R1288" s="10"/>
      <c r="S1288" s="10"/>
      <c r="AL1288" s="10">
        <f ca="1">1-INDIRECT(ADDRESS(ROW()-1,COLUMN()+11))</f>
        <v>0.6</v>
      </c>
      <c r="AM1288" s="10">
        <f ca="1">1-INDIRECT(ADDRESS(ROW()-1,COLUMN()+14))</f>
        <v>0</v>
      </c>
      <c r="AN1288" s="10">
        <f ca="1">INDIRECT(ADDRESS(ROW()-1,COLUMN()+9))</f>
        <v>0.4</v>
      </c>
      <c r="AO1288" s="10">
        <f ca="1">INDIRECT(ADDRESS(ROW()-1,COLUMN()+12))</f>
        <v>1</v>
      </c>
      <c r="AP1288" s="10">
        <f ca="1">(1-INDIRECT(ADDRESS(ROW(),COLUMN()-2)))*INDIRECT(ADDRESS(ROW(),COLUMN()+2))</f>
        <v>1.7999999999999998</v>
      </c>
      <c r="AQ1288" s="10">
        <f ca="1">(1-INDIRECT(ADDRESS(ROW(),COLUMN()-2)))*INDIRECT(ADDRESS(ROW(),COLUMN()+2))</f>
        <v>0</v>
      </c>
      <c r="AR1288" s="10">
        <f ca="1">INDIRECT(ADDRESS(INDIRECT(ADDRESS(ROW(),COLUMN()+3))-INDIRECT(ADDRESS(ROW(),COLUMN()+2)),3))</f>
        <v>3</v>
      </c>
      <c r="AS1288" s="10">
        <f ca="1">INDIRECT(ADDRESS(INDIRECT(ADDRESS(ROW(),COLUMN()+2))-INDIRECT(ADDRESS(ROW(),COLUMN()+1)),4))</f>
        <v>0</v>
      </c>
      <c r="AT1288" s="10">
        <f ca="1">INDIRECT(ADDRESS(ROW()-1,5))</f>
        <v>5</v>
      </c>
      <c r="AU1288" s="10">
        <f>ROW()-1</f>
        <v>1287</v>
      </c>
      <c r="AV1288" s="10">
        <f ca="1">ROW()-INDIRECT(ADDRESS(ROW(),COLUMN()-2))</f>
        <v>1283</v>
      </c>
      <c r="AW1288" s="10" t="str">
        <f>ADDRESS(ROW()-1,COLUMN()-11)</f>
        <v>$AL$1287</v>
      </c>
      <c r="AX1288" s="10" t="str">
        <f ca="1">ADDRESS(ROW() -INDIRECT(ADDRESS(ROW(),COLUMN()-4)),COLUMN()-12)</f>
        <v>$AL$1283</v>
      </c>
      <c r="AY1288" s="10">
        <f ca="1">SUMIF(INDIRECT(INDIRECT(ADDRESS(ROW(),COLUMN()-1))&amp;":"&amp;INDIRECT(ADDRESS(ROW(),COLUMN()-2))),1,INDIRECT(INDIRECT(ADDRESS(ROW(),COLUMN()-1))&amp;":"&amp;INDIRECT(ADDRESS(ROW(),COLUMN()-2))))</f>
        <v>3</v>
      </c>
      <c r="AZ1288" s="10" t="str">
        <f>ADDRESS(ROW()-1,COLUMN()-13)</f>
        <v>$AM$1287</v>
      </c>
      <c r="BA1288" s="10" t="str">
        <f ca="1">ADDRESS(ROW() -INDIRECT(ADDRESS(ROW(),COLUMN()-7)),COLUMN()-14)</f>
        <v>$AM$1283</v>
      </c>
      <c r="BB1288" s="10">
        <f ca="1">SUM(INDIRECT(INDIRECT(ADDRESS(ROW(),COLUMN()-1))&amp;":"&amp;INDIRECT(ADDRESS(ROW(),COLUMN()-2))))</f>
        <v>0</v>
      </c>
    </row>
    <row r="1289" spans="1:54" x14ac:dyDescent="0.2">
      <c r="A1289" s="8" t="s">
        <v>190</v>
      </c>
      <c r="B1289" s="9" t="s">
        <v>193</v>
      </c>
      <c r="C1289" s="8">
        <v>6</v>
      </c>
      <c r="D1289" s="8">
        <v>0</v>
      </c>
      <c r="E1289" s="8"/>
      <c r="G1289" s="10"/>
      <c r="H1289" s="10"/>
      <c r="I1289" s="10"/>
      <c r="J1289" s="10"/>
      <c r="K1289" s="10"/>
      <c r="L1289" s="10"/>
      <c r="M1289" s="10"/>
      <c r="N1289" s="10"/>
      <c r="O1289" s="10"/>
      <c r="P1289" s="10"/>
      <c r="Q1289" s="10"/>
      <c r="R1289" s="10"/>
      <c r="S1289" s="10"/>
    </row>
    <row r="1290" spans="1:54" hidden="1" x14ac:dyDescent="0.2">
      <c r="A1290" s="8" t="s">
        <v>190</v>
      </c>
      <c r="B1290" s="9" t="s">
        <v>193</v>
      </c>
      <c r="C1290" s="8">
        <v>1</v>
      </c>
      <c r="D1290" s="9" t="s">
        <v>29</v>
      </c>
      <c r="E1290" s="9">
        <v>1</v>
      </c>
      <c r="F1290">
        <f t="shared" ref="F1290:F1295" si="182">COUNTA(G1290:AJ1290)</f>
        <v>1</v>
      </c>
      <c r="G1290" s="10"/>
      <c r="H1290" s="10"/>
      <c r="I1290" s="10"/>
      <c r="J1290" s="10"/>
      <c r="K1290" s="10"/>
      <c r="L1290" s="10"/>
      <c r="M1290" s="10"/>
      <c r="N1290" s="10"/>
      <c r="O1290" s="10" t="s">
        <v>1376</v>
      </c>
      <c r="P1290" s="10"/>
      <c r="Q1290" s="10"/>
      <c r="R1290" s="10"/>
      <c r="S1290" s="10"/>
      <c r="AL1290" s="10">
        <f t="shared" ref="AL1290:AL1295" si="183">IF(COUNTA(G1290:AJ1290)=0,1,0)</f>
        <v>0</v>
      </c>
    </row>
    <row r="1291" spans="1:54" hidden="1" x14ac:dyDescent="0.2">
      <c r="A1291" s="8" t="s">
        <v>190</v>
      </c>
      <c r="B1291" s="9" t="s">
        <v>193</v>
      </c>
      <c r="C1291" s="8">
        <v>1</v>
      </c>
      <c r="D1291" s="9" t="s">
        <v>29</v>
      </c>
      <c r="E1291" s="9">
        <v>2</v>
      </c>
      <c r="F1291">
        <f t="shared" si="182"/>
        <v>1</v>
      </c>
      <c r="G1291" s="10"/>
      <c r="H1291" s="10"/>
      <c r="I1291" s="10"/>
      <c r="J1291" s="10"/>
      <c r="K1291" s="10"/>
      <c r="L1291" s="10"/>
      <c r="M1291" s="10"/>
      <c r="N1291" s="10"/>
      <c r="O1291" s="10" t="s">
        <v>1376</v>
      </c>
      <c r="P1291" s="10"/>
      <c r="Q1291" s="10"/>
      <c r="R1291" s="10"/>
      <c r="S1291" s="10"/>
      <c r="AL1291" s="10">
        <f t="shared" si="183"/>
        <v>0</v>
      </c>
    </row>
    <row r="1292" spans="1:54" hidden="1" x14ac:dyDescent="0.2">
      <c r="A1292" s="8" t="s">
        <v>190</v>
      </c>
      <c r="B1292" s="9" t="s">
        <v>193</v>
      </c>
      <c r="C1292" s="8">
        <v>1</v>
      </c>
      <c r="D1292" s="9" t="s">
        <v>29</v>
      </c>
      <c r="E1292" s="9">
        <v>3</v>
      </c>
      <c r="F1292">
        <f t="shared" si="182"/>
        <v>1</v>
      </c>
      <c r="G1292" s="10"/>
      <c r="H1292" s="10"/>
      <c r="I1292" s="10"/>
      <c r="J1292" s="10"/>
      <c r="K1292" s="10"/>
      <c r="L1292" s="10"/>
      <c r="M1292" s="10"/>
      <c r="N1292" s="10"/>
      <c r="O1292" s="10" t="s">
        <v>1376</v>
      </c>
      <c r="P1292" s="10"/>
      <c r="Q1292" s="10"/>
      <c r="R1292" s="10"/>
      <c r="S1292" s="10"/>
      <c r="AL1292" s="10">
        <f t="shared" si="183"/>
        <v>0</v>
      </c>
    </row>
    <row r="1293" spans="1:54" hidden="1" x14ac:dyDescent="0.2">
      <c r="A1293" s="8" t="s">
        <v>190</v>
      </c>
      <c r="B1293" s="9" t="s">
        <v>193</v>
      </c>
      <c r="C1293" s="8">
        <v>1</v>
      </c>
      <c r="D1293" s="9" t="s">
        <v>29</v>
      </c>
      <c r="E1293" s="9">
        <v>4</v>
      </c>
      <c r="F1293">
        <f t="shared" si="182"/>
        <v>1</v>
      </c>
      <c r="G1293" s="10"/>
      <c r="H1293" s="10"/>
      <c r="I1293" s="10"/>
      <c r="J1293" s="10"/>
      <c r="K1293" s="10"/>
      <c r="L1293" s="10"/>
      <c r="M1293" s="10"/>
      <c r="N1293" s="10"/>
      <c r="O1293" s="10" t="s">
        <v>1376</v>
      </c>
      <c r="P1293" s="10"/>
      <c r="Q1293" s="10"/>
      <c r="R1293" s="10"/>
      <c r="S1293" s="10"/>
      <c r="AL1293" s="10">
        <f t="shared" si="183"/>
        <v>0</v>
      </c>
    </row>
    <row r="1294" spans="1:54" x14ac:dyDescent="0.2">
      <c r="A1294" s="8" t="s">
        <v>190</v>
      </c>
      <c r="B1294" s="9" t="s">
        <v>193</v>
      </c>
      <c r="C1294" s="8">
        <v>1</v>
      </c>
      <c r="D1294" s="9" t="s">
        <v>31</v>
      </c>
      <c r="E1294" s="9">
        <v>5</v>
      </c>
      <c r="F1294">
        <f t="shared" si="182"/>
        <v>0</v>
      </c>
      <c r="G1294" s="10"/>
      <c r="H1294" s="10"/>
      <c r="I1294" s="10"/>
      <c r="J1294" s="10"/>
      <c r="K1294" s="10"/>
      <c r="L1294" s="10"/>
      <c r="M1294" s="10"/>
      <c r="N1294" s="10"/>
      <c r="O1294" s="10"/>
      <c r="P1294" s="10"/>
      <c r="Q1294" s="10"/>
      <c r="R1294" s="10"/>
      <c r="S1294" s="10"/>
      <c r="AL1294" s="10">
        <f t="shared" si="183"/>
        <v>1</v>
      </c>
    </row>
    <row r="1295" spans="1:54" x14ac:dyDescent="0.2">
      <c r="A1295" s="8" t="s">
        <v>190</v>
      </c>
      <c r="B1295" s="9" t="s">
        <v>193</v>
      </c>
      <c r="C1295" s="8">
        <v>1</v>
      </c>
      <c r="D1295" s="9" t="s">
        <v>30</v>
      </c>
      <c r="E1295" s="9">
        <v>6</v>
      </c>
      <c r="F1295">
        <f t="shared" si="182"/>
        <v>0</v>
      </c>
      <c r="G1295" s="10"/>
      <c r="H1295" s="10"/>
      <c r="I1295" s="10"/>
      <c r="J1295" s="10"/>
      <c r="K1295" s="10"/>
      <c r="L1295" s="10"/>
      <c r="M1295" s="10"/>
      <c r="N1295" s="10"/>
      <c r="O1295" s="10"/>
      <c r="P1295" s="10"/>
      <c r="Q1295" s="10"/>
      <c r="R1295" s="10"/>
      <c r="S1295" s="10"/>
      <c r="AL1295" s="10">
        <f t="shared" si="183"/>
        <v>1</v>
      </c>
      <c r="AN1295" s="10"/>
      <c r="AO1295" s="10"/>
      <c r="AP1295" s="10"/>
      <c r="AQ1295" s="10"/>
      <c r="AR1295" s="10"/>
      <c r="AS1295" s="10"/>
      <c r="AT1295" s="10"/>
      <c r="AU1295" s="10">
        <f ca="1">SUMIF(INDIRECT(INDIRECT(ADDRESS(ROW(),COLUMN()+3))&amp;":"&amp;INDIRECT(ADDRESS(ROW(),COLUMN()+5))),"1",INDIRECT(INDIRECT(ADDRESS(ROW(),COLUMN()+3))&amp;":"&amp;INDIRECT(ADDRESS(ROW(),COLUMN()+5))))</f>
        <v>6</v>
      </c>
      <c r="AV1295" s="10">
        <f ca="1">SUMIF(INDIRECT(INDIRECT(ADDRESS(ROW(),COLUMN()+2))&amp;":"&amp;INDIRECT(ADDRESS(ROW(),COLUMN()+4))),2,INDIRECT(INDIRECT(ADDRESS(ROW(),COLUMN()+2))&amp;":"&amp;INDIRECT(ADDRESS(ROW(),COLUMN()+4))))/2</f>
        <v>0</v>
      </c>
      <c r="AW1295" s="10">
        <f ca="1">IF(INDIRECT(ADDRESS(ROW(),COLUMN()-2))=0,1, (INDIRECT(ADDRESS(ROW(),COLUMN()-2))-INDIRECT(ADDRESS(ROW()+1,COLUMN()+2)))/INDIRECT(ADDRESS(ROW(),COLUMN()-2)))</f>
        <v>0.66666666666666663</v>
      </c>
      <c r="AX1295" s="10" t="str">
        <f ca="1">ADDRESS(ROW()+1-INDIRECT(ADDRESS(ROW()+1,COLUMN()-4)),3)</f>
        <v>$C$1290</v>
      </c>
      <c r="AY1295" s="10"/>
      <c r="AZ1295" s="10" t="str">
        <f>ADDRESS(ROW(),3)</f>
        <v>$C$1295</v>
      </c>
      <c r="BA1295" s="10">
        <f ca="1">IF( INDIRECT(ADDRESS(ROW(),COLUMN()-5))=0,1, (INDIRECT(ADDRESS(ROW(),COLUMN()-5))-INDIRECT(ADDRESS(ROW()+1,COLUMN()+1)))/INDIRECT(ADDRESS(ROW(),COLUMN()-5)))</f>
        <v>1</v>
      </c>
      <c r="BB1295" s="10"/>
    </row>
    <row r="1296" spans="1:54" x14ac:dyDescent="0.2">
      <c r="A1296" s="8"/>
      <c r="B1296" s="8"/>
      <c r="C1296" s="8"/>
      <c r="D1296" s="8"/>
      <c r="E1296" s="8"/>
      <c r="G1296" s="10"/>
      <c r="H1296" s="10"/>
      <c r="I1296" s="10"/>
      <c r="J1296" s="10"/>
      <c r="K1296" s="10"/>
      <c r="L1296" s="10"/>
      <c r="M1296" s="10"/>
      <c r="N1296" s="10"/>
      <c r="O1296" s="10"/>
      <c r="P1296" s="10"/>
      <c r="Q1296" s="10"/>
      <c r="R1296" s="10"/>
      <c r="S1296" s="10"/>
      <c r="AL1296" s="10">
        <f ca="1">1-INDIRECT(ADDRESS(ROW()-1,COLUMN()+11))</f>
        <v>0.33333333333333337</v>
      </c>
      <c r="AM1296" s="10">
        <f ca="1">1-INDIRECT(ADDRESS(ROW()-1,COLUMN()+14))</f>
        <v>0</v>
      </c>
      <c r="AN1296" s="10">
        <f ca="1">INDIRECT(ADDRESS(ROW()-1,COLUMN()+9))</f>
        <v>0.66666666666666663</v>
      </c>
      <c r="AO1296" s="10">
        <f ca="1">INDIRECT(ADDRESS(ROW()-1,COLUMN()+12))</f>
        <v>1</v>
      </c>
      <c r="AP1296" s="10">
        <f ca="1">(1-INDIRECT(ADDRESS(ROW(),COLUMN()-2)))*INDIRECT(ADDRESS(ROW(),COLUMN()+2))</f>
        <v>2</v>
      </c>
      <c r="AQ1296" s="10">
        <f ca="1">(1-INDIRECT(ADDRESS(ROW(),COLUMN()-2)))*INDIRECT(ADDRESS(ROW(),COLUMN()+2))</f>
        <v>0</v>
      </c>
      <c r="AR1296" s="10">
        <f ca="1">INDIRECT(ADDRESS(INDIRECT(ADDRESS(ROW(),COLUMN()+3))-INDIRECT(ADDRESS(ROW(),COLUMN()+2)),3))</f>
        <v>6</v>
      </c>
      <c r="AS1296" s="10">
        <f ca="1">INDIRECT(ADDRESS(INDIRECT(ADDRESS(ROW(),COLUMN()+2))-INDIRECT(ADDRESS(ROW(),COLUMN()+1)),4))</f>
        <v>0</v>
      </c>
      <c r="AT1296" s="10">
        <f ca="1">INDIRECT(ADDRESS(ROW()-1,5))</f>
        <v>6</v>
      </c>
      <c r="AU1296" s="10">
        <f>ROW()-1</f>
        <v>1295</v>
      </c>
      <c r="AV1296" s="10">
        <f ca="1">ROW()-INDIRECT(ADDRESS(ROW(),COLUMN()-2))</f>
        <v>1290</v>
      </c>
      <c r="AW1296" s="10" t="str">
        <f>ADDRESS(ROW()-1,COLUMN()-11)</f>
        <v>$AL$1295</v>
      </c>
      <c r="AX1296" s="10" t="str">
        <f ca="1">ADDRESS(ROW() -INDIRECT(ADDRESS(ROW(),COLUMN()-4)),COLUMN()-12)</f>
        <v>$AL$1290</v>
      </c>
      <c r="AY1296" s="10">
        <f ca="1">SUMIF(INDIRECT(INDIRECT(ADDRESS(ROW(),COLUMN()-1))&amp;":"&amp;INDIRECT(ADDRESS(ROW(),COLUMN()-2))),1,INDIRECT(INDIRECT(ADDRESS(ROW(),COLUMN()-1))&amp;":"&amp;INDIRECT(ADDRESS(ROW(),COLUMN()-2))))</f>
        <v>2</v>
      </c>
      <c r="AZ1296" s="10" t="str">
        <f>ADDRESS(ROW()-1,COLUMN()-13)</f>
        <v>$AM$1295</v>
      </c>
      <c r="BA1296" s="10" t="str">
        <f ca="1">ADDRESS(ROW() -INDIRECT(ADDRESS(ROW(),COLUMN()-7)),COLUMN()-14)</f>
        <v>$AM$1290</v>
      </c>
      <c r="BB1296" s="10">
        <f ca="1">SUM(INDIRECT(INDIRECT(ADDRESS(ROW(),COLUMN()-1))&amp;":"&amp;INDIRECT(ADDRESS(ROW(),COLUMN()-2))))</f>
        <v>0</v>
      </c>
    </row>
    <row r="1297" spans="1:54" x14ac:dyDescent="0.2">
      <c r="A1297" s="8" t="s">
        <v>190</v>
      </c>
      <c r="B1297" s="8" t="s">
        <v>194</v>
      </c>
      <c r="C1297" s="8">
        <v>1</v>
      </c>
      <c r="D1297" s="8">
        <v>0</v>
      </c>
      <c r="E1297" s="8"/>
      <c r="G1297" s="10"/>
      <c r="H1297" s="10"/>
      <c r="I1297" s="10"/>
      <c r="J1297" s="10"/>
      <c r="K1297" s="10"/>
      <c r="L1297" s="10"/>
      <c r="M1297" s="10"/>
      <c r="N1297" s="10"/>
      <c r="O1297" s="10"/>
      <c r="P1297" s="10"/>
      <c r="Q1297" s="10"/>
      <c r="R1297" s="10"/>
      <c r="S1297" s="10"/>
    </row>
    <row r="1298" spans="1:54" hidden="1" x14ac:dyDescent="0.2">
      <c r="A1298" s="8" t="s">
        <v>190</v>
      </c>
      <c r="B1298" s="8" t="s">
        <v>194</v>
      </c>
      <c r="C1298" s="8">
        <v>1</v>
      </c>
      <c r="D1298" s="9" t="s">
        <v>29</v>
      </c>
      <c r="E1298" s="9">
        <v>1</v>
      </c>
      <c r="F1298">
        <f t="shared" ref="F1298:F1303" si="184">COUNTA(G1298:AJ1298)</f>
        <v>1</v>
      </c>
      <c r="G1298" s="10"/>
      <c r="H1298" s="10"/>
      <c r="I1298" s="10"/>
      <c r="J1298" s="10"/>
      <c r="K1298" s="10"/>
      <c r="L1298" s="10"/>
      <c r="M1298" s="10"/>
      <c r="N1298" s="10"/>
      <c r="O1298" s="10" t="s">
        <v>1376</v>
      </c>
      <c r="P1298" s="10"/>
      <c r="Q1298" s="10"/>
      <c r="R1298" s="10"/>
      <c r="S1298" s="10"/>
      <c r="AL1298" s="10">
        <f t="shared" ref="AL1298:AL1303" si="185">IF(COUNTA(G1298:AJ1298)=0,1,0)</f>
        <v>0</v>
      </c>
    </row>
    <row r="1299" spans="1:54" hidden="1" x14ac:dyDescent="0.2">
      <c r="A1299" s="8" t="s">
        <v>190</v>
      </c>
      <c r="B1299" s="8" t="s">
        <v>194</v>
      </c>
      <c r="C1299" s="8">
        <v>1</v>
      </c>
      <c r="D1299" s="9" t="s">
        <v>29</v>
      </c>
      <c r="E1299" s="9">
        <v>2</v>
      </c>
      <c r="F1299">
        <f t="shared" si="184"/>
        <v>1</v>
      </c>
      <c r="G1299" s="10"/>
      <c r="H1299" s="10"/>
      <c r="I1299" s="10"/>
      <c r="J1299" s="10"/>
      <c r="K1299" s="10"/>
      <c r="L1299" s="10"/>
      <c r="M1299" s="10"/>
      <c r="N1299" s="10"/>
      <c r="O1299" s="10" t="s">
        <v>1376</v>
      </c>
      <c r="P1299" s="10"/>
      <c r="Q1299" s="10"/>
      <c r="R1299" s="10"/>
      <c r="S1299" s="10"/>
      <c r="AL1299" s="10">
        <f t="shared" si="185"/>
        <v>0</v>
      </c>
    </row>
    <row r="1300" spans="1:54" x14ac:dyDescent="0.2">
      <c r="A1300" s="8" t="s">
        <v>190</v>
      </c>
      <c r="B1300" s="8" t="s">
        <v>194</v>
      </c>
      <c r="C1300" s="8">
        <v>1</v>
      </c>
      <c r="D1300" s="9" t="s">
        <v>29</v>
      </c>
      <c r="E1300" s="9">
        <v>3</v>
      </c>
      <c r="F1300">
        <f t="shared" si="184"/>
        <v>0</v>
      </c>
      <c r="G1300" s="10"/>
      <c r="H1300" s="10"/>
      <c r="I1300" s="10"/>
      <c r="J1300" s="10"/>
      <c r="K1300" s="10"/>
      <c r="L1300" s="10"/>
      <c r="M1300" s="10"/>
      <c r="N1300" s="10"/>
      <c r="O1300" s="10"/>
      <c r="P1300" s="10"/>
      <c r="Q1300" s="10"/>
      <c r="R1300" s="10"/>
      <c r="S1300" s="10"/>
      <c r="AL1300" s="10">
        <f t="shared" si="185"/>
        <v>1</v>
      </c>
    </row>
    <row r="1301" spans="1:54" hidden="1" x14ac:dyDescent="0.2">
      <c r="A1301" s="8" t="s">
        <v>190</v>
      </c>
      <c r="B1301" s="8" t="s">
        <v>194</v>
      </c>
      <c r="C1301" s="8">
        <v>1</v>
      </c>
      <c r="D1301" s="9" t="s">
        <v>29</v>
      </c>
      <c r="E1301" s="9">
        <v>4</v>
      </c>
      <c r="F1301">
        <f t="shared" si="184"/>
        <v>2</v>
      </c>
      <c r="G1301" s="10"/>
      <c r="H1301" s="10"/>
      <c r="I1301" s="10"/>
      <c r="J1301" s="10" t="s">
        <v>1376</v>
      </c>
      <c r="K1301" s="10"/>
      <c r="L1301" s="10"/>
      <c r="M1301" s="10"/>
      <c r="N1301" s="10"/>
      <c r="O1301" s="10" t="s">
        <v>1376</v>
      </c>
      <c r="P1301" s="10"/>
      <c r="Q1301" s="10"/>
      <c r="R1301" s="10"/>
      <c r="S1301" s="10"/>
      <c r="AL1301" s="10">
        <f t="shared" si="185"/>
        <v>0</v>
      </c>
    </row>
    <row r="1302" spans="1:54" hidden="1" x14ac:dyDescent="0.2">
      <c r="A1302" s="8" t="s">
        <v>190</v>
      </c>
      <c r="B1302" s="8" t="s">
        <v>194</v>
      </c>
      <c r="C1302" s="8">
        <v>1</v>
      </c>
      <c r="D1302" s="9" t="s">
        <v>31</v>
      </c>
      <c r="E1302" s="9">
        <v>5</v>
      </c>
      <c r="F1302">
        <f t="shared" si="184"/>
        <v>1</v>
      </c>
      <c r="G1302" s="10"/>
      <c r="H1302" s="10"/>
      <c r="I1302" s="10"/>
      <c r="J1302" s="10"/>
      <c r="K1302" s="10"/>
      <c r="L1302" s="10"/>
      <c r="M1302" s="10"/>
      <c r="N1302" s="10"/>
      <c r="O1302" s="10" t="s">
        <v>1376</v>
      </c>
      <c r="P1302" s="10"/>
      <c r="Q1302" s="10"/>
      <c r="R1302" s="10"/>
      <c r="S1302" s="10"/>
      <c r="AL1302" s="10">
        <f t="shared" si="185"/>
        <v>0</v>
      </c>
    </row>
    <row r="1303" spans="1:54" x14ac:dyDescent="0.2">
      <c r="A1303" s="8" t="s">
        <v>190</v>
      </c>
      <c r="B1303" s="8" t="s">
        <v>194</v>
      </c>
      <c r="C1303" s="8">
        <v>1</v>
      </c>
      <c r="D1303" s="9" t="s">
        <v>30</v>
      </c>
      <c r="E1303" s="9">
        <v>6</v>
      </c>
      <c r="F1303">
        <f t="shared" si="184"/>
        <v>0</v>
      </c>
      <c r="G1303" s="10"/>
      <c r="H1303" s="10"/>
      <c r="I1303" s="10"/>
      <c r="J1303" s="10"/>
      <c r="K1303" s="10"/>
      <c r="L1303" s="10"/>
      <c r="M1303" s="10"/>
      <c r="N1303" s="10"/>
      <c r="O1303" s="10"/>
      <c r="P1303" s="10"/>
      <c r="Q1303" s="10"/>
      <c r="R1303" s="10"/>
      <c r="S1303" s="10"/>
      <c r="AL1303" s="10">
        <f t="shared" si="185"/>
        <v>1</v>
      </c>
    </row>
    <row r="1304" spans="1:54" x14ac:dyDescent="0.2">
      <c r="A1304" s="8"/>
      <c r="B1304" s="8"/>
      <c r="C1304" s="8"/>
      <c r="D1304" s="8"/>
      <c r="E1304" s="8"/>
      <c r="G1304" s="10"/>
      <c r="H1304" s="10"/>
      <c r="I1304" s="10"/>
      <c r="J1304" s="10"/>
      <c r="K1304" s="10"/>
      <c r="L1304" s="10"/>
      <c r="M1304" s="10"/>
      <c r="N1304" s="10"/>
      <c r="O1304" s="10"/>
      <c r="P1304" s="10"/>
      <c r="Q1304" s="10"/>
      <c r="R1304" s="10"/>
      <c r="S1304" s="10"/>
      <c r="AR1304">
        <f>1*2/6</f>
        <v>0.33333333333333331</v>
      </c>
    </row>
    <row r="1305" spans="1:54" x14ac:dyDescent="0.2">
      <c r="A1305" s="8" t="s">
        <v>190</v>
      </c>
      <c r="B1305" s="8" t="s">
        <v>195</v>
      </c>
      <c r="C1305" s="8">
        <v>3</v>
      </c>
      <c r="D1305" s="8">
        <v>0</v>
      </c>
      <c r="E1305" s="8"/>
      <c r="G1305" s="10"/>
      <c r="H1305" s="10"/>
      <c r="I1305" s="10"/>
      <c r="J1305" s="10"/>
      <c r="K1305" s="10"/>
      <c r="L1305" s="10"/>
      <c r="M1305" s="10"/>
      <c r="N1305" s="10"/>
      <c r="O1305" s="10"/>
      <c r="P1305" s="10"/>
      <c r="Q1305" s="10"/>
      <c r="R1305" s="10"/>
      <c r="S1305" s="10"/>
    </row>
    <row r="1306" spans="1:54" x14ac:dyDescent="0.2">
      <c r="A1306" s="8" t="s">
        <v>190</v>
      </c>
      <c r="B1306" s="8" t="s">
        <v>195</v>
      </c>
      <c r="C1306" s="8">
        <v>1</v>
      </c>
      <c r="D1306" s="9" t="s">
        <v>29</v>
      </c>
      <c r="E1306" s="9">
        <v>1</v>
      </c>
      <c r="F1306">
        <f>COUNTA(G1306:AJ1306)</f>
        <v>0</v>
      </c>
      <c r="G1306" s="10"/>
      <c r="H1306" s="10"/>
      <c r="I1306" s="10"/>
      <c r="J1306" s="10"/>
      <c r="K1306" s="10"/>
      <c r="L1306" s="10"/>
      <c r="M1306" s="10"/>
      <c r="N1306" s="10"/>
      <c r="O1306" s="10"/>
      <c r="P1306" s="10"/>
      <c r="Q1306" s="10"/>
      <c r="R1306" s="10"/>
      <c r="S1306" s="10"/>
      <c r="AL1306" s="10">
        <f t="shared" ref="AL1306:AL1309" si="186">IF(COUNTA(G1306:AJ1306)=0,1,0)</f>
        <v>1</v>
      </c>
    </row>
    <row r="1307" spans="1:54" hidden="1" x14ac:dyDescent="0.2">
      <c r="A1307" s="8" t="s">
        <v>190</v>
      </c>
      <c r="B1307" s="8" t="s">
        <v>195</v>
      </c>
      <c r="C1307" s="8">
        <v>1</v>
      </c>
      <c r="D1307" s="9" t="s">
        <v>29</v>
      </c>
      <c r="E1307" s="9">
        <v>2</v>
      </c>
      <c r="F1307">
        <f>COUNTA(G1307:AJ1307)</f>
        <v>1</v>
      </c>
      <c r="G1307" s="10"/>
      <c r="H1307" s="10"/>
      <c r="I1307" s="10"/>
      <c r="J1307" s="10" t="s">
        <v>1376</v>
      </c>
      <c r="K1307" s="10"/>
      <c r="L1307" s="10"/>
      <c r="M1307" s="10"/>
      <c r="N1307" s="10"/>
      <c r="O1307" s="10"/>
      <c r="P1307" s="10"/>
      <c r="Q1307" s="10"/>
      <c r="R1307" s="10"/>
      <c r="S1307" s="10"/>
      <c r="AL1307" s="10">
        <f t="shared" si="186"/>
        <v>0</v>
      </c>
    </row>
    <row r="1308" spans="1:54" x14ac:dyDescent="0.2">
      <c r="A1308" s="8" t="s">
        <v>190</v>
      </c>
      <c r="B1308" s="8" t="s">
        <v>195</v>
      </c>
      <c r="C1308" s="8">
        <v>1</v>
      </c>
      <c r="D1308" s="9" t="s">
        <v>31</v>
      </c>
      <c r="E1308" s="9">
        <v>3</v>
      </c>
      <c r="F1308">
        <f>COUNTA(G1308:AJ1308)</f>
        <v>0</v>
      </c>
      <c r="G1308" s="10"/>
      <c r="H1308" s="10"/>
      <c r="I1308" s="10"/>
      <c r="J1308" s="10"/>
      <c r="K1308" s="10"/>
      <c r="L1308" s="10"/>
      <c r="M1308" s="10"/>
      <c r="N1308" s="10"/>
      <c r="O1308" s="10"/>
      <c r="P1308" s="10"/>
      <c r="Q1308" s="10"/>
      <c r="R1308" s="10"/>
      <c r="S1308" s="10"/>
      <c r="AL1308" s="10">
        <f t="shared" si="186"/>
        <v>1</v>
      </c>
    </row>
    <row r="1309" spans="1:54" x14ac:dyDescent="0.2">
      <c r="A1309" s="8" t="s">
        <v>190</v>
      </c>
      <c r="B1309" s="8" t="s">
        <v>195</v>
      </c>
      <c r="C1309" s="8">
        <v>1</v>
      </c>
      <c r="D1309" s="9" t="s">
        <v>30</v>
      </c>
      <c r="E1309" s="9">
        <v>4</v>
      </c>
      <c r="F1309">
        <f>COUNTA(G1309:AJ1309)</f>
        <v>0</v>
      </c>
      <c r="G1309" s="10"/>
      <c r="H1309" s="10"/>
      <c r="I1309" s="10"/>
      <c r="J1309" s="10"/>
      <c r="K1309" s="10"/>
      <c r="L1309" s="10"/>
      <c r="M1309" s="10"/>
      <c r="N1309" s="10"/>
      <c r="O1309" s="10"/>
      <c r="P1309" s="10"/>
      <c r="Q1309" s="10"/>
      <c r="R1309" s="10"/>
      <c r="S1309" s="10"/>
      <c r="AL1309" s="10">
        <f t="shared" si="186"/>
        <v>1</v>
      </c>
      <c r="AN1309" s="10"/>
      <c r="AO1309" s="10"/>
      <c r="AP1309" s="10"/>
      <c r="AQ1309" s="10"/>
      <c r="AR1309" s="10"/>
      <c r="AS1309" s="10"/>
      <c r="AT1309" s="10"/>
      <c r="AU1309" s="10">
        <f ca="1">SUMIF(INDIRECT(INDIRECT(ADDRESS(ROW(),COLUMN()+3))&amp;":"&amp;INDIRECT(ADDRESS(ROW(),COLUMN()+5))),"1",INDIRECT(INDIRECT(ADDRESS(ROW(),COLUMN()+3))&amp;":"&amp;INDIRECT(ADDRESS(ROW(),COLUMN()+5))))</f>
        <v>4</v>
      </c>
      <c r="AV1309" s="10">
        <f ca="1">SUMIF(INDIRECT(INDIRECT(ADDRESS(ROW(),COLUMN()+2))&amp;":"&amp;INDIRECT(ADDRESS(ROW(),COLUMN()+4))),2,INDIRECT(INDIRECT(ADDRESS(ROW(),COLUMN()+2))&amp;":"&amp;INDIRECT(ADDRESS(ROW(),COLUMN()+4))))/2</f>
        <v>0</v>
      </c>
      <c r="AW1309" s="10">
        <f ca="1">IF(INDIRECT(ADDRESS(ROW(),COLUMN()-2))=0,1, (INDIRECT(ADDRESS(ROW(),COLUMN()-2))-INDIRECT(ADDRESS(ROW()+1,COLUMN()+2)))/INDIRECT(ADDRESS(ROW(),COLUMN()-2)))</f>
        <v>0.25</v>
      </c>
      <c r="AX1309" s="10" t="str">
        <f ca="1">ADDRESS(ROW()+1-INDIRECT(ADDRESS(ROW()+1,COLUMN()-4)),3)</f>
        <v>$C$1306</v>
      </c>
      <c r="AY1309" s="10"/>
      <c r="AZ1309" s="10" t="str">
        <f>ADDRESS(ROW(),3)</f>
        <v>$C$1309</v>
      </c>
      <c r="BA1309" s="10">
        <f ca="1">IF( INDIRECT(ADDRESS(ROW(),COLUMN()-5))=0,1, (INDIRECT(ADDRESS(ROW(),COLUMN()-5))-INDIRECT(ADDRESS(ROW()+1,COLUMN()+1)))/INDIRECT(ADDRESS(ROW(),COLUMN()-5)))</f>
        <v>1</v>
      </c>
      <c r="BB1309" s="10"/>
    </row>
    <row r="1310" spans="1:54" x14ac:dyDescent="0.2">
      <c r="A1310" s="8"/>
      <c r="B1310" s="8"/>
      <c r="C1310" s="8"/>
      <c r="D1310" s="8"/>
      <c r="E1310" s="8"/>
      <c r="G1310" s="10"/>
      <c r="H1310" s="10"/>
      <c r="I1310" s="10"/>
      <c r="J1310" s="10"/>
      <c r="K1310" s="10"/>
      <c r="L1310" s="10"/>
      <c r="M1310" s="10"/>
      <c r="N1310" s="10"/>
      <c r="O1310" s="10"/>
      <c r="P1310" s="10"/>
      <c r="Q1310" s="10"/>
      <c r="R1310" s="10"/>
      <c r="S1310" s="10"/>
      <c r="AL1310" s="10">
        <f ca="1">1-INDIRECT(ADDRESS(ROW()-1,COLUMN()+11))</f>
        <v>0.75</v>
      </c>
      <c r="AM1310" s="10">
        <f ca="1">1-INDIRECT(ADDRESS(ROW()-1,COLUMN()+14))</f>
        <v>0</v>
      </c>
      <c r="AN1310" s="10">
        <f ca="1">INDIRECT(ADDRESS(ROW()-1,COLUMN()+9))</f>
        <v>0.25</v>
      </c>
      <c r="AO1310" s="10">
        <f ca="1">INDIRECT(ADDRESS(ROW()-1,COLUMN()+12))</f>
        <v>1</v>
      </c>
      <c r="AP1310" s="10">
        <f ca="1">(1-INDIRECT(ADDRESS(ROW(),COLUMN()-2)))*INDIRECT(ADDRESS(ROW(),COLUMN()+2))</f>
        <v>2.25</v>
      </c>
      <c r="AQ1310" s="10">
        <f ca="1">(1-INDIRECT(ADDRESS(ROW(),COLUMN()-2)))*INDIRECT(ADDRESS(ROW(),COLUMN()+2))</f>
        <v>0</v>
      </c>
      <c r="AR1310" s="10">
        <f ca="1">INDIRECT(ADDRESS(INDIRECT(ADDRESS(ROW(),COLUMN()+3))-INDIRECT(ADDRESS(ROW(),COLUMN()+2)),3))</f>
        <v>3</v>
      </c>
      <c r="AS1310" s="10">
        <f ca="1">INDIRECT(ADDRESS(INDIRECT(ADDRESS(ROW(),COLUMN()+2))-INDIRECT(ADDRESS(ROW(),COLUMN()+1)),4))</f>
        <v>0</v>
      </c>
      <c r="AT1310" s="10">
        <f ca="1">INDIRECT(ADDRESS(ROW()-1,5))</f>
        <v>4</v>
      </c>
      <c r="AU1310" s="10">
        <f>ROW()-1</f>
        <v>1309</v>
      </c>
      <c r="AV1310" s="10">
        <f ca="1">ROW()-INDIRECT(ADDRESS(ROW(),COLUMN()-2))</f>
        <v>1306</v>
      </c>
      <c r="AW1310" s="10" t="str">
        <f>ADDRESS(ROW()-1,COLUMN()-11)</f>
        <v>$AL$1309</v>
      </c>
      <c r="AX1310" s="10" t="str">
        <f ca="1">ADDRESS(ROW() -INDIRECT(ADDRESS(ROW(),COLUMN()-4)),COLUMN()-12)</f>
        <v>$AL$1306</v>
      </c>
      <c r="AY1310" s="10">
        <f ca="1">SUMIF(INDIRECT(INDIRECT(ADDRESS(ROW(),COLUMN()-1))&amp;":"&amp;INDIRECT(ADDRESS(ROW(),COLUMN()-2))),1,INDIRECT(INDIRECT(ADDRESS(ROW(),COLUMN()-1))&amp;":"&amp;INDIRECT(ADDRESS(ROW(),COLUMN()-2))))</f>
        <v>3</v>
      </c>
      <c r="AZ1310" s="10" t="str">
        <f>ADDRESS(ROW()-1,COLUMN()-13)</f>
        <v>$AM$1309</v>
      </c>
      <c r="BA1310" s="10" t="str">
        <f ca="1">ADDRESS(ROW() -INDIRECT(ADDRESS(ROW(),COLUMN()-7)),COLUMN()-14)</f>
        <v>$AM$1306</v>
      </c>
      <c r="BB1310" s="10">
        <f ca="1">SUM(INDIRECT(INDIRECT(ADDRESS(ROW(),COLUMN()-1))&amp;":"&amp;INDIRECT(ADDRESS(ROW(),COLUMN()-2))))</f>
        <v>0</v>
      </c>
    </row>
    <row r="1311" spans="1:54" x14ac:dyDescent="0.2">
      <c r="A1311" s="8" t="s">
        <v>190</v>
      </c>
      <c r="B1311" s="8" t="s">
        <v>196</v>
      </c>
      <c r="C1311" s="8">
        <v>0</v>
      </c>
      <c r="D1311" s="8">
        <v>2</v>
      </c>
      <c r="E1311" s="8"/>
      <c r="G1311" s="10"/>
      <c r="H1311" s="10"/>
      <c r="I1311" s="10"/>
      <c r="J1311" s="10"/>
      <c r="K1311" s="10"/>
      <c r="L1311" s="10"/>
      <c r="M1311" s="10"/>
      <c r="N1311" s="10"/>
      <c r="O1311" s="10"/>
      <c r="P1311" s="10"/>
      <c r="Q1311" s="10"/>
      <c r="R1311" s="10"/>
      <c r="S1311" s="10"/>
    </row>
    <row r="1312" spans="1:54" x14ac:dyDescent="0.2">
      <c r="A1312" s="8" t="s">
        <v>190</v>
      </c>
      <c r="B1312" s="8" t="s">
        <v>196</v>
      </c>
      <c r="C1312" s="8">
        <v>2</v>
      </c>
      <c r="D1312" s="9" t="s">
        <v>29</v>
      </c>
      <c r="E1312" s="9">
        <v>1</v>
      </c>
      <c r="F1312">
        <f>COUNTA(G1312:AJ1312)</f>
        <v>0</v>
      </c>
      <c r="G1312" s="10"/>
      <c r="H1312" s="10"/>
      <c r="I1312" s="10"/>
      <c r="J1312" s="10"/>
      <c r="K1312" s="10"/>
      <c r="L1312" s="10"/>
      <c r="M1312" s="10"/>
      <c r="N1312" s="10"/>
      <c r="O1312" s="10"/>
      <c r="P1312" s="10"/>
      <c r="Q1312" s="10"/>
      <c r="R1312" s="10"/>
      <c r="S1312" s="10"/>
      <c r="AM1312" s="30">
        <f t="shared" ref="AM1312:AM1315" si="187">IF(COUNTA(I1312:AJ1312)=0,1,0)</f>
        <v>1</v>
      </c>
    </row>
    <row r="1313" spans="1:54" x14ac:dyDescent="0.2">
      <c r="A1313" s="8" t="s">
        <v>190</v>
      </c>
      <c r="B1313" s="8" t="s">
        <v>196</v>
      </c>
      <c r="C1313" s="8">
        <v>2</v>
      </c>
      <c r="D1313" s="9" t="s">
        <v>29</v>
      </c>
      <c r="E1313" s="9">
        <v>2</v>
      </c>
      <c r="F1313">
        <f>COUNTA(G1313:AJ1313)</f>
        <v>0</v>
      </c>
      <c r="G1313" s="10"/>
      <c r="H1313" s="10"/>
      <c r="I1313" s="10"/>
      <c r="J1313" s="10"/>
      <c r="K1313" s="10"/>
      <c r="L1313" s="10"/>
      <c r="M1313" s="10"/>
      <c r="N1313" s="10"/>
      <c r="O1313" s="10"/>
      <c r="P1313" s="10"/>
      <c r="Q1313" s="10"/>
      <c r="R1313" s="10"/>
      <c r="S1313" s="10"/>
      <c r="AM1313" s="30">
        <f t="shared" si="187"/>
        <v>1</v>
      </c>
    </row>
    <row r="1314" spans="1:54" x14ac:dyDescent="0.2">
      <c r="A1314" s="8" t="s">
        <v>190</v>
      </c>
      <c r="B1314" s="8" t="s">
        <v>196</v>
      </c>
      <c r="C1314" s="8">
        <v>2</v>
      </c>
      <c r="D1314" s="9" t="s">
        <v>31</v>
      </c>
      <c r="E1314" s="9">
        <v>3</v>
      </c>
      <c r="F1314">
        <f>COUNTA(G1314:AJ1314)</f>
        <v>0</v>
      </c>
      <c r="G1314" s="10"/>
      <c r="H1314" s="10"/>
      <c r="I1314" s="10"/>
      <c r="J1314" s="10"/>
      <c r="K1314" s="10"/>
      <c r="L1314" s="10"/>
      <c r="M1314" s="10"/>
      <c r="N1314" s="10"/>
      <c r="O1314" s="10"/>
      <c r="P1314" s="10"/>
      <c r="Q1314" s="10"/>
      <c r="R1314" s="10"/>
      <c r="S1314" s="10"/>
      <c r="AM1314" s="30">
        <f t="shared" si="187"/>
        <v>1</v>
      </c>
    </row>
    <row r="1315" spans="1:54" x14ac:dyDescent="0.2">
      <c r="A1315" s="8" t="s">
        <v>190</v>
      </c>
      <c r="B1315" s="8" t="s">
        <v>196</v>
      </c>
      <c r="C1315" s="8">
        <v>2</v>
      </c>
      <c r="D1315" s="9" t="s">
        <v>30</v>
      </c>
      <c r="E1315" s="9">
        <v>4</v>
      </c>
      <c r="F1315">
        <f>COUNTA(G1315:AJ1315)</f>
        <v>0</v>
      </c>
      <c r="G1315" s="10"/>
      <c r="H1315" s="10"/>
      <c r="I1315" s="10"/>
      <c r="J1315" s="10"/>
      <c r="K1315" s="10"/>
      <c r="L1315" s="10"/>
      <c r="M1315" s="10"/>
      <c r="N1315" s="10"/>
      <c r="O1315" s="10"/>
      <c r="P1315" s="10"/>
      <c r="Q1315" s="10"/>
      <c r="R1315" s="10"/>
      <c r="S1315" s="10"/>
      <c r="AL1315" s="10"/>
      <c r="AM1315" s="30">
        <f t="shared" si="187"/>
        <v>1</v>
      </c>
      <c r="AN1315" s="10"/>
      <c r="AO1315" s="10"/>
      <c r="AP1315" s="10"/>
      <c r="AQ1315" s="10"/>
      <c r="AR1315" s="10"/>
      <c r="AS1315" s="10"/>
      <c r="AT1315" s="10"/>
      <c r="AU1315" s="10">
        <f ca="1">SUMIF(INDIRECT(INDIRECT(ADDRESS(ROW(),COLUMN()+3))&amp;":"&amp;INDIRECT(ADDRESS(ROW(),COLUMN()+5))),"1",INDIRECT(INDIRECT(ADDRESS(ROW(),COLUMN()+3))&amp;":"&amp;INDIRECT(ADDRESS(ROW(),COLUMN()+5))))</f>
        <v>0</v>
      </c>
      <c r="AV1315" s="10">
        <f ca="1">SUMIF(INDIRECT(INDIRECT(ADDRESS(ROW(),COLUMN()+2))&amp;":"&amp;INDIRECT(ADDRESS(ROW(),COLUMN()+4))),2,INDIRECT(INDIRECT(ADDRESS(ROW(),COLUMN()+2))&amp;":"&amp;INDIRECT(ADDRESS(ROW(),COLUMN()+4))))/2</f>
        <v>4</v>
      </c>
      <c r="AW1315" s="10">
        <f ca="1">IF(INDIRECT(ADDRESS(ROW(),COLUMN()-2))=0,1, (INDIRECT(ADDRESS(ROW(),COLUMN()-2))-INDIRECT(ADDRESS(ROW()+1,COLUMN()+2)))/INDIRECT(ADDRESS(ROW(),COLUMN()-2)))</f>
        <v>1</v>
      </c>
      <c r="AX1315" s="10" t="str">
        <f ca="1">ADDRESS(ROW()+1-INDIRECT(ADDRESS(ROW()+1,COLUMN()-4)),3)</f>
        <v>$C$1312</v>
      </c>
      <c r="AY1315" s="10"/>
      <c r="AZ1315" s="10" t="str">
        <f>ADDRESS(ROW(),3)</f>
        <v>$C$1315</v>
      </c>
      <c r="BA1315" s="10">
        <f ca="1">IF( INDIRECT(ADDRESS(ROW(),COLUMN()-5))=0,1, (INDIRECT(ADDRESS(ROW(),COLUMN()-5))-INDIRECT(ADDRESS(ROW()+1,COLUMN()+1)))/INDIRECT(ADDRESS(ROW(),COLUMN()-5)))</f>
        <v>0</v>
      </c>
      <c r="BB1315" s="10"/>
    </row>
    <row r="1316" spans="1:54" x14ac:dyDescent="0.2">
      <c r="A1316" s="8"/>
      <c r="B1316" s="8"/>
      <c r="C1316" s="8"/>
      <c r="D1316" s="8"/>
      <c r="E1316" s="8"/>
      <c r="G1316" s="10"/>
      <c r="H1316" s="10"/>
      <c r="I1316" s="10"/>
      <c r="J1316" s="10"/>
      <c r="K1316" s="10"/>
      <c r="L1316" s="10"/>
      <c r="M1316" s="10"/>
      <c r="N1316" s="10"/>
      <c r="O1316" s="10"/>
      <c r="P1316" s="10"/>
      <c r="Q1316" s="10"/>
      <c r="R1316" s="10"/>
      <c r="S1316" s="10"/>
      <c r="AL1316" s="10">
        <f ca="1">1-INDIRECT(ADDRESS(ROW()-1,COLUMN()+11))</f>
        <v>0</v>
      </c>
      <c r="AM1316" s="10">
        <f ca="1">1-INDIRECT(ADDRESS(ROW()-1,COLUMN()+14))</f>
        <v>1</v>
      </c>
      <c r="AN1316" s="10">
        <f ca="1">INDIRECT(ADDRESS(ROW()-1,COLUMN()+9))</f>
        <v>1</v>
      </c>
      <c r="AO1316" s="10">
        <f ca="1">INDIRECT(ADDRESS(ROW()-1,COLUMN()+12))</f>
        <v>0</v>
      </c>
      <c r="AP1316" s="10">
        <f ca="1">(1-INDIRECT(ADDRESS(ROW(),COLUMN()-2)))*INDIRECT(ADDRESS(ROW(),COLUMN()+2))</f>
        <v>0</v>
      </c>
      <c r="AQ1316" s="10">
        <f ca="1">(1-INDIRECT(ADDRESS(ROW(),COLUMN()-2)))*INDIRECT(ADDRESS(ROW(),COLUMN()+2))</f>
        <v>2</v>
      </c>
      <c r="AR1316" s="10">
        <f ca="1">INDIRECT(ADDRESS(INDIRECT(ADDRESS(ROW(),COLUMN()+3))-INDIRECT(ADDRESS(ROW(),COLUMN()+2)),3))</f>
        <v>0</v>
      </c>
      <c r="AS1316" s="10">
        <f ca="1">INDIRECT(ADDRESS(INDIRECT(ADDRESS(ROW(),COLUMN()+2))-INDIRECT(ADDRESS(ROW(),COLUMN()+1)),4))</f>
        <v>2</v>
      </c>
      <c r="AT1316" s="10">
        <f ca="1">INDIRECT(ADDRESS(ROW()-1,5))</f>
        <v>4</v>
      </c>
      <c r="AU1316" s="10">
        <f>ROW()-1</f>
        <v>1315</v>
      </c>
      <c r="AV1316" s="10">
        <f ca="1">ROW()-INDIRECT(ADDRESS(ROW(),COLUMN()-2))</f>
        <v>1312</v>
      </c>
      <c r="AW1316" s="10" t="str">
        <f>ADDRESS(ROW()-1,COLUMN()-11)</f>
        <v>$AL$1315</v>
      </c>
      <c r="AX1316" s="10" t="str">
        <f ca="1">ADDRESS(ROW() -INDIRECT(ADDRESS(ROW(),COLUMN()-4)),COLUMN()-12)</f>
        <v>$AL$1312</v>
      </c>
      <c r="AY1316" s="10">
        <f ca="1">SUMIF(INDIRECT(INDIRECT(ADDRESS(ROW(),COLUMN()-1))&amp;":"&amp;INDIRECT(ADDRESS(ROW(),COLUMN()-2))),1,INDIRECT(INDIRECT(ADDRESS(ROW(),COLUMN()-1))&amp;":"&amp;INDIRECT(ADDRESS(ROW(),COLUMN()-2))))</f>
        <v>0</v>
      </c>
      <c r="AZ1316" s="10" t="str">
        <f>ADDRESS(ROW()-1,COLUMN()-13)</f>
        <v>$AM$1315</v>
      </c>
      <c r="BA1316" s="10" t="str">
        <f ca="1">ADDRESS(ROW() -INDIRECT(ADDRESS(ROW(),COLUMN()-7)),COLUMN()-14)</f>
        <v>$AM$1312</v>
      </c>
      <c r="BB1316" s="10">
        <f ca="1">SUM(INDIRECT(INDIRECT(ADDRESS(ROW(),COLUMN()-1))&amp;":"&amp;INDIRECT(ADDRESS(ROW(),COLUMN()-2))))</f>
        <v>4</v>
      </c>
    </row>
    <row r="1317" spans="1:54" x14ac:dyDescent="0.2">
      <c r="A1317" s="8" t="s">
        <v>190</v>
      </c>
      <c r="B1317" s="8" t="s">
        <v>197</v>
      </c>
      <c r="C1317" s="8">
        <v>0</v>
      </c>
      <c r="D1317" s="8">
        <v>3</v>
      </c>
      <c r="E1317" s="8"/>
      <c r="G1317" s="10"/>
      <c r="H1317" s="10"/>
      <c r="I1317" s="10"/>
      <c r="J1317" s="10"/>
      <c r="K1317" s="10"/>
      <c r="L1317" s="10"/>
      <c r="M1317" s="10"/>
      <c r="N1317" s="10"/>
      <c r="O1317" s="10"/>
      <c r="P1317" s="10"/>
      <c r="Q1317" s="10"/>
      <c r="R1317" s="10"/>
      <c r="S1317" s="10"/>
    </row>
    <row r="1318" spans="1:54" x14ac:dyDescent="0.2">
      <c r="A1318" s="8" t="s">
        <v>190</v>
      </c>
      <c r="B1318" s="8" t="s">
        <v>197</v>
      </c>
      <c r="C1318" s="8">
        <v>2</v>
      </c>
      <c r="D1318" s="9" t="s">
        <v>29</v>
      </c>
      <c r="E1318" s="9">
        <v>1</v>
      </c>
      <c r="F1318">
        <f>COUNTA(G1318:AJ1318)</f>
        <v>0</v>
      </c>
      <c r="G1318" s="10"/>
      <c r="H1318" s="10"/>
      <c r="I1318" s="10"/>
      <c r="J1318" s="10"/>
      <c r="K1318" s="10"/>
      <c r="L1318" s="10"/>
      <c r="M1318" s="10"/>
      <c r="N1318" s="10"/>
      <c r="O1318" s="10"/>
      <c r="P1318" s="10"/>
      <c r="Q1318" s="10"/>
      <c r="R1318" s="10"/>
      <c r="S1318" s="10"/>
      <c r="AM1318" s="30">
        <f t="shared" ref="AM1318:AM1320" si="188">IF(COUNTA(I1318:AJ1318)=0,1,0)</f>
        <v>1</v>
      </c>
    </row>
    <row r="1319" spans="1:54" x14ac:dyDescent="0.2">
      <c r="A1319" s="8" t="s">
        <v>190</v>
      </c>
      <c r="B1319" s="8" t="s">
        <v>197</v>
      </c>
      <c r="C1319" s="8">
        <v>2</v>
      </c>
      <c r="D1319" s="9" t="s">
        <v>29</v>
      </c>
      <c r="E1319" s="9">
        <v>2</v>
      </c>
      <c r="F1319">
        <f>COUNTA(G1319:AJ1319)</f>
        <v>0</v>
      </c>
      <c r="G1319" s="10"/>
      <c r="H1319" s="10"/>
      <c r="I1319" s="10"/>
      <c r="J1319" s="10"/>
      <c r="K1319" s="10"/>
      <c r="L1319" s="10"/>
      <c r="M1319" s="10"/>
      <c r="N1319" s="10"/>
      <c r="O1319" s="10"/>
      <c r="P1319" s="10"/>
      <c r="Q1319" s="10"/>
      <c r="R1319" s="10"/>
      <c r="S1319" s="10"/>
      <c r="AM1319" s="30">
        <f t="shared" si="188"/>
        <v>1</v>
      </c>
    </row>
    <row r="1320" spans="1:54" x14ac:dyDescent="0.2">
      <c r="A1320" s="8" t="s">
        <v>190</v>
      </c>
      <c r="B1320" s="8" t="s">
        <v>197</v>
      </c>
      <c r="C1320" s="8">
        <v>2</v>
      </c>
      <c r="D1320" s="9" t="s">
        <v>30</v>
      </c>
      <c r="E1320" s="9">
        <v>3</v>
      </c>
      <c r="F1320">
        <f>COUNTA(G1320:AJ1320)</f>
        <v>0</v>
      </c>
      <c r="G1320" s="10"/>
      <c r="H1320" s="10"/>
      <c r="I1320" s="10"/>
      <c r="J1320" s="10"/>
      <c r="K1320" s="10"/>
      <c r="L1320" s="10"/>
      <c r="M1320" s="10"/>
      <c r="N1320" s="10"/>
      <c r="O1320" s="10"/>
      <c r="P1320" s="10"/>
      <c r="Q1320" s="10"/>
      <c r="R1320" s="10"/>
      <c r="S1320" s="10"/>
      <c r="AL1320" s="10"/>
      <c r="AM1320" s="30">
        <f t="shared" si="188"/>
        <v>1</v>
      </c>
      <c r="AN1320" s="10"/>
      <c r="AO1320" s="10"/>
      <c r="AP1320" s="10"/>
      <c r="AQ1320" s="10"/>
      <c r="AR1320" s="10"/>
      <c r="AS1320" s="10"/>
      <c r="AT1320" s="10"/>
      <c r="AU1320" s="10">
        <f ca="1">SUMIF(INDIRECT(INDIRECT(ADDRESS(ROW(),COLUMN()+3))&amp;":"&amp;INDIRECT(ADDRESS(ROW(),COLUMN()+5))),"1",INDIRECT(INDIRECT(ADDRESS(ROW(),COLUMN()+3))&amp;":"&amp;INDIRECT(ADDRESS(ROW(),COLUMN()+5))))</f>
        <v>0</v>
      </c>
      <c r="AV1320" s="10">
        <f ca="1">SUMIF(INDIRECT(INDIRECT(ADDRESS(ROW(),COLUMN()+2))&amp;":"&amp;INDIRECT(ADDRESS(ROW(),COLUMN()+4))),2,INDIRECT(INDIRECT(ADDRESS(ROW(),COLUMN()+2))&amp;":"&amp;INDIRECT(ADDRESS(ROW(),COLUMN()+4))))/2</f>
        <v>3</v>
      </c>
      <c r="AW1320" s="10">
        <f ca="1">IF(INDIRECT(ADDRESS(ROW(),COLUMN()-2))=0,1, (INDIRECT(ADDRESS(ROW(),COLUMN()-2))-INDIRECT(ADDRESS(ROW()+1,COLUMN()+2)))/INDIRECT(ADDRESS(ROW(),COLUMN()-2)))</f>
        <v>1</v>
      </c>
      <c r="AX1320" s="10" t="str">
        <f ca="1">ADDRESS(ROW()+1-INDIRECT(ADDRESS(ROW()+1,COLUMN()-4)),3)</f>
        <v>$C$1318</v>
      </c>
      <c r="AY1320" s="10"/>
      <c r="AZ1320" s="10" t="str">
        <f>ADDRESS(ROW(),3)</f>
        <v>$C$1320</v>
      </c>
      <c r="BA1320" s="10">
        <f ca="1">IF( INDIRECT(ADDRESS(ROW(),COLUMN()-5))=0,1, (INDIRECT(ADDRESS(ROW(),COLUMN()-5))-INDIRECT(ADDRESS(ROW()+1,COLUMN()+1)))/INDIRECT(ADDRESS(ROW(),COLUMN()-5)))</f>
        <v>0</v>
      </c>
      <c r="BB1320" s="10"/>
    </row>
    <row r="1321" spans="1:54" x14ac:dyDescent="0.2">
      <c r="A1321" s="8"/>
      <c r="B1321" s="8"/>
      <c r="C1321" s="8"/>
      <c r="D1321" s="8"/>
      <c r="E1321" s="8"/>
      <c r="G1321" s="10"/>
      <c r="H1321" s="10"/>
      <c r="I1321" s="10"/>
      <c r="J1321" s="10"/>
      <c r="K1321" s="10"/>
      <c r="L1321" s="10"/>
      <c r="M1321" s="10"/>
      <c r="N1321" s="10"/>
      <c r="O1321" s="10"/>
      <c r="P1321" s="10"/>
      <c r="Q1321" s="10"/>
      <c r="R1321" s="10"/>
      <c r="S1321" s="10"/>
      <c r="AL1321" s="10">
        <f ca="1">1-INDIRECT(ADDRESS(ROW()-1,COLUMN()+11))</f>
        <v>0</v>
      </c>
      <c r="AM1321" s="10">
        <f ca="1">1-INDIRECT(ADDRESS(ROW()-1,COLUMN()+14))</f>
        <v>1</v>
      </c>
      <c r="AN1321" s="10">
        <f ca="1">INDIRECT(ADDRESS(ROW()-1,COLUMN()+9))</f>
        <v>1</v>
      </c>
      <c r="AO1321" s="10">
        <f ca="1">INDIRECT(ADDRESS(ROW()-1,COLUMN()+12))</f>
        <v>0</v>
      </c>
      <c r="AP1321" s="10">
        <f ca="1">(1-INDIRECT(ADDRESS(ROW(),COLUMN()-2)))*INDIRECT(ADDRESS(ROW(),COLUMN()+2))</f>
        <v>0</v>
      </c>
      <c r="AQ1321" s="10">
        <f ca="1">(1-INDIRECT(ADDRESS(ROW(),COLUMN()-2)))*INDIRECT(ADDRESS(ROW(),COLUMN()+2))</f>
        <v>3</v>
      </c>
      <c r="AR1321" s="10">
        <f ca="1">INDIRECT(ADDRESS(INDIRECT(ADDRESS(ROW(),COLUMN()+3))-INDIRECT(ADDRESS(ROW(),COLUMN()+2)),3))</f>
        <v>0</v>
      </c>
      <c r="AS1321" s="10">
        <f ca="1">INDIRECT(ADDRESS(INDIRECT(ADDRESS(ROW(),COLUMN()+2))-INDIRECT(ADDRESS(ROW(),COLUMN()+1)),4))</f>
        <v>3</v>
      </c>
      <c r="AT1321" s="10">
        <f ca="1">INDIRECT(ADDRESS(ROW()-1,5))</f>
        <v>3</v>
      </c>
      <c r="AU1321" s="10">
        <f>ROW()-1</f>
        <v>1320</v>
      </c>
      <c r="AV1321" s="10">
        <f ca="1">ROW()-INDIRECT(ADDRESS(ROW(),COLUMN()-2))</f>
        <v>1318</v>
      </c>
      <c r="AW1321" s="10" t="str">
        <f>ADDRESS(ROW()-1,COLUMN()-11)</f>
        <v>$AL$1320</v>
      </c>
      <c r="AX1321" s="10" t="str">
        <f ca="1">ADDRESS(ROW() -INDIRECT(ADDRESS(ROW(),COLUMN()-4)),COLUMN()-12)</f>
        <v>$AL$1318</v>
      </c>
      <c r="AY1321" s="10">
        <f ca="1">SUMIF(INDIRECT(INDIRECT(ADDRESS(ROW(),COLUMN()-1))&amp;":"&amp;INDIRECT(ADDRESS(ROW(),COLUMN()-2))),1,INDIRECT(INDIRECT(ADDRESS(ROW(),COLUMN()-1))&amp;":"&amp;INDIRECT(ADDRESS(ROW(),COLUMN()-2))))</f>
        <v>0</v>
      </c>
      <c r="AZ1321" s="10" t="str">
        <f>ADDRESS(ROW()-1,COLUMN()-13)</f>
        <v>$AM$1320</v>
      </c>
      <c r="BA1321" s="10" t="str">
        <f ca="1">ADDRESS(ROW() -INDIRECT(ADDRESS(ROW(),COLUMN()-7)),COLUMN()-14)</f>
        <v>$AM$1318</v>
      </c>
      <c r="BB1321" s="10">
        <f ca="1">SUM(INDIRECT(INDIRECT(ADDRESS(ROW(),COLUMN()-1))&amp;":"&amp;INDIRECT(ADDRESS(ROW(),COLUMN()-2))))</f>
        <v>3</v>
      </c>
    </row>
    <row r="1322" spans="1:54" x14ac:dyDescent="0.2">
      <c r="A1322" s="8" t="s">
        <v>190</v>
      </c>
      <c r="B1322" s="8" t="s">
        <v>198</v>
      </c>
      <c r="C1322" s="8">
        <v>0</v>
      </c>
      <c r="D1322" s="8">
        <v>2</v>
      </c>
      <c r="E1322" s="8"/>
      <c r="G1322" s="10"/>
      <c r="H1322" s="10"/>
      <c r="I1322" s="10"/>
      <c r="J1322" s="10"/>
      <c r="K1322" s="10"/>
      <c r="L1322" s="10"/>
      <c r="M1322" s="10"/>
      <c r="N1322" s="10"/>
      <c r="O1322" s="10"/>
      <c r="P1322" s="10"/>
      <c r="Q1322" s="10"/>
      <c r="R1322" s="10"/>
      <c r="S1322" s="10"/>
    </row>
    <row r="1323" spans="1:54" x14ac:dyDescent="0.2">
      <c r="A1323" s="8" t="s">
        <v>190</v>
      </c>
      <c r="B1323" s="8" t="s">
        <v>198</v>
      </c>
      <c r="C1323" s="8">
        <v>2</v>
      </c>
      <c r="D1323" s="9" t="s">
        <v>29</v>
      </c>
      <c r="E1323" s="9">
        <v>1</v>
      </c>
      <c r="F1323">
        <f>COUNTA(G1323:AJ1323)</f>
        <v>0</v>
      </c>
      <c r="G1323" s="10"/>
      <c r="H1323" s="10"/>
      <c r="I1323" s="10"/>
      <c r="J1323" s="10"/>
      <c r="K1323" s="10"/>
      <c r="L1323" s="10"/>
      <c r="M1323" s="10"/>
      <c r="N1323" s="10"/>
      <c r="O1323" s="10"/>
      <c r="P1323" s="10"/>
      <c r="Q1323" s="10"/>
      <c r="R1323" s="10"/>
      <c r="S1323" s="10"/>
      <c r="AM1323" s="30">
        <f t="shared" ref="AM1323:AM1325" si="189">IF(COUNTA(I1323:AJ1323)=0,1,0)</f>
        <v>1</v>
      </c>
    </row>
    <row r="1324" spans="1:54" x14ac:dyDescent="0.2">
      <c r="A1324" s="8" t="s">
        <v>190</v>
      </c>
      <c r="B1324" s="8" t="s">
        <v>198</v>
      </c>
      <c r="C1324" s="8">
        <v>2</v>
      </c>
      <c r="D1324" s="9" t="s">
        <v>29</v>
      </c>
      <c r="E1324" s="9">
        <v>2</v>
      </c>
      <c r="F1324">
        <f>COUNTA(G1324:AJ1324)</f>
        <v>0</v>
      </c>
      <c r="G1324" s="10"/>
      <c r="H1324" s="10"/>
      <c r="I1324" s="10"/>
      <c r="J1324" s="10"/>
      <c r="K1324" s="10"/>
      <c r="L1324" s="10"/>
      <c r="M1324" s="10"/>
      <c r="N1324" s="10"/>
      <c r="O1324" s="10"/>
      <c r="P1324" s="10"/>
      <c r="Q1324" s="10"/>
      <c r="R1324" s="10"/>
      <c r="S1324" s="10"/>
      <c r="AM1324" s="30">
        <f t="shared" si="189"/>
        <v>1</v>
      </c>
    </row>
    <row r="1325" spans="1:54" x14ac:dyDescent="0.2">
      <c r="A1325" s="8" t="s">
        <v>190</v>
      </c>
      <c r="B1325" s="8" t="s">
        <v>198</v>
      </c>
      <c r="C1325" s="8">
        <v>2</v>
      </c>
      <c r="D1325" s="9" t="s">
        <v>30</v>
      </c>
      <c r="E1325" s="9">
        <v>3</v>
      </c>
      <c r="F1325">
        <f>COUNTA(G1325:AJ1325)</f>
        <v>0</v>
      </c>
      <c r="G1325" s="10"/>
      <c r="H1325" s="10"/>
      <c r="I1325" s="10"/>
      <c r="J1325" s="10"/>
      <c r="K1325" s="10"/>
      <c r="L1325" s="10"/>
      <c r="M1325" s="10"/>
      <c r="N1325" s="10"/>
      <c r="O1325" s="10"/>
      <c r="P1325" s="10"/>
      <c r="Q1325" s="10"/>
      <c r="R1325" s="10"/>
      <c r="S1325" s="10"/>
      <c r="AL1325" s="10"/>
      <c r="AM1325" s="30">
        <f t="shared" si="189"/>
        <v>1</v>
      </c>
      <c r="AN1325" s="10"/>
      <c r="AO1325" s="10"/>
      <c r="AP1325" s="10"/>
      <c r="AQ1325" s="10"/>
      <c r="AR1325" s="10"/>
      <c r="AS1325" s="10"/>
      <c r="AT1325" s="10"/>
      <c r="AU1325" s="10">
        <f ca="1">SUMIF(INDIRECT(INDIRECT(ADDRESS(ROW(),COLUMN()+3))&amp;":"&amp;INDIRECT(ADDRESS(ROW(),COLUMN()+5))),"1",INDIRECT(INDIRECT(ADDRESS(ROW(),COLUMN()+3))&amp;":"&amp;INDIRECT(ADDRESS(ROW(),COLUMN()+5))))</f>
        <v>0</v>
      </c>
      <c r="AV1325" s="10">
        <f ca="1">SUMIF(INDIRECT(INDIRECT(ADDRESS(ROW(),COLUMN()+2))&amp;":"&amp;INDIRECT(ADDRESS(ROW(),COLUMN()+4))),2,INDIRECT(INDIRECT(ADDRESS(ROW(),COLUMN()+2))&amp;":"&amp;INDIRECT(ADDRESS(ROW(),COLUMN()+4))))/2</f>
        <v>3</v>
      </c>
      <c r="AW1325" s="10">
        <f ca="1">IF(INDIRECT(ADDRESS(ROW(),COLUMN()-2))=0,1, (INDIRECT(ADDRESS(ROW(),COLUMN()-2))-INDIRECT(ADDRESS(ROW()+1,COLUMN()+2)))/INDIRECT(ADDRESS(ROW(),COLUMN()-2)))</f>
        <v>1</v>
      </c>
      <c r="AX1325" s="10" t="str">
        <f ca="1">ADDRESS(ROW()+1-INDIRECT(ADDRESS(ROW()+1,COLUMN()-4)),3)</f>
        <v>$C$1323</v>
      </c>
      <c r="AY1325" s="10"/>
      <c r="AZ1325" s="10" t="str">
        <f>ADDRESS(ROW(),3)</f>
        <v>$C$1325</v>
      </c>
      <c r="BA1325" s="10">
        <f ca="1">IF( INDIRECT(ADDRESS(ROW(),COLUMN()-5))=0,1, (INDIRECT(ADDRESS(ROW(),COLUMN()-5))-INDIRECT(ADDRESS(ROW()+1,COLUMN()+1)))/INDIRECT(ADDRESS(ROW(),COLUMN()-5)))</f>
        <v>0</v>
      </c>
      <c r="BB1325" s="10"/>
    </row>
    <row r="1326" spans="1:54" x14ac:dyDescent="0.2">
      <c r="A1326" s="8"/>
      <c r="B1326" s="8"/>
      <c r="C1326" s="8"/>
      <c r="D1326" s="8"/>
      <c r="E1326" s="8"/>
      <c r="G1326" s="10"/>
      <c r="H1326" s="10"/>
      <c r="I1326" s="10"/>
      <c r="J1326" s="10"/>
      <c r="K1326" s="10"/>
      <c r="L1326" s="10"/>
      <c r="M1326" s="10"/>
      <c r="N1326" s="10"/>
      <c r="O1326" s="10"/>
      <c r="P1326" s="10"/>
      <c r="Q1326" s="10"/>
      <c r="R1326" s="10"/>
      <c r="S1326" s="10"/>
      <c r="AL1326" s="10">
        <f ca="1">1-INDIRECT(ADDRESS(ROW()-1,COLUMN()+11))</f>
        <v>0</v>
      </c>
      <c r="AM1326" s="10">
        <f ca="1">1-INDIRECT(ADDRESS(ROW()-1,COLUMN()+14))</f>
        <v>1</v>
      </c>
      <c r="AN1326" s="10">
        <f ca="1">INDIRECT(ADDRESS(ROW()-1,COLUMN()+9))</f>
        <v>1</v>
      </c>
      <c r="AO1326" s="10">
        <f ca="1">INDIRECT(ADDRESS(ROW()-1,COLUMN()+12))</f>
        <v>0</v>
      </c>
      <c r="AP1326" s="10">
        <f ca="1">(1-INDIRECT(ADDRESS(ROW(),COLUMN()-2)))*INDIRECT(ADDRESS(ROW(),COLUMN()+2))</f>
        <v>0</v>
      </c>
      <c r="AQ1326" s="10">
        <f ca="1">(1-INDIRECT(ADDRESS(ROW(),COLUMN()-2)))*INDIRECT(ADDRESS(ROW(),COLUMN()+2))</f>
        <v>2</v>
      </c>
      <c r="AR1326" s="10">
        <f ca="1">INDIRECT(ADDRESS(INDIRECT(ADDRESS(ROW(),COLUMN()+3))-INDIRECT(ADDRESS(ROW(),COLUMN()+2)),3))</f>
        <v>0</v>
      </c>
      <c r="AS1326" s="10">
        <f ca="1">INDIRECT(ADDRESS(INDIRECT(ADDRESS(ROW(),COLUMN()+2))-INDIRECT(ADDRESS(ROW(),COLUMN()+1)),4))</f>
        <v>2</v>
      </c>
      <c r="AT1326" s="10">
        <f ca="1">INDIRECT(ADDRESS(ROW()-1,5))</f>
        <v>3</v>
      </c>
      <c r="AU1326" s="10">
        <f>ROW()-1</f>
        <v>1325</v>
      </c>
      <c r="AV1326" s="10">
        <f ca="1">ROW()-INDIRECT(ADDRESS(ROW(),COLUMN()-2))</f>
        <v>1323</v>
      </c>
      <c r="AW1326" s="10" t="str">
        <f>ADDRESS(ROW()-1,COLUMN()-11)</f>
        <v>$AL$1325</v>
      </c>
      <c r="AX1326" s="10" t="str">
        <f ca="1">ADDRESS(ROW() -INDIRECT(ADDRESS(ROW(),COLUMN()-4)),COLUMN()-12)</f>
        <v>$AL$1323</v>
      </c>
      <c r="AY1326" s="10">
        <f ca="1">SUMIF(INDIRECT(INDIRECT(ADDRESS(ROW(),COLUMN()-1))&amp;":"&amp;INDIRECT(ADDRESS(ROW(),COLUMN()-2))),1,INDIRECT(INDIRECT(ADDRESS(ROW(),COLUMN()-1))&amp;":"&amp;INDIRECT(ADDRESS(ROW(),COLUMN()-2))))</f>
        <v>0</v>
      </c>
      <c r="AZ1326" s="10" t="str">
        <f>ADDRESS(ROW()-1,COLUMN()-13)</f>
        <v>$AM$1325</v>
      </c>
      <c r="BA1326" s="10" t="str">
        <f ca="1">ADDRESS(ROW() -INDIRECT(ADDRESS(ROW(),COLUMN()-7)),COLUMN()-14)</f>
        <v>$AM$1323</v>
      </c>
      <c r="BB1326" s="10">
        <f ca="1">SUM(INDIRECT(INDIRECT(ADDRESS(ROW(),COLUMN()-1))&amp;":"&amp;INDIRECT(ADDRESS(ROW(),COLUMN()-2))))</f>
        <v>3</v>
      </c>
    </row>
    <row r="1327" spans="1:54" x14ac:dyDescent="0.2">
      <c r="A1327" s="8" t="s">
        <v>190</v>
      </c>
      <c r="B1327" s="8" t="s">
        <v>199</v>
      </c>
      <c r="C1327" s="8">
        <v>0</v>
      </c>
      <c r="D1327" s="8">
        <v>2</v>
      </c>
      <c r="E1327" s="8"/>
      <c r="G1327" s="10"/>
      <c r="H1327" s="10"/>
      <c r="I1327" s="10"/>
      <c r="J1327" s="10"/>
      <c r="K1327" s="10"/>
      <c r="L1327" s="10"/>
      <c r="M1327" s="10"/>
      <c r="N1327" s="10"/>
      <c r="O1327" s="10"/>
      <c r="P1327" s="10"/>
      <c r="Q1327" s="10"/>
      <c r="R1327" s="10"/>
      <c r="S1327" s="10"/>
    </row>
    <row r="1328" spans="1:54" x14ac:dyDescent="0.2">
      <c r="A1328" s="8" t="s">
        <v>190</v>
      </c>
      <c r="B1328" s="8" t="s">
        <v>199</v>
      </c>
      <c r="C1328" s="8">
        <v>2</v>
      </c>
      <c r="D1328" s="9" t="s">
        <v>29</v>
      </c>
      <c r="E1328" s="9">
        <v>1</v>
      </c>
      <c r="F1328">
        <f>COUNTA(G1328:AJ1328)</f>
        <v>0</v>
      </c>
      <c r="G1328" s="10"/>
      <c r="H1328" s="10"/>
      <c r="I1328" s="10"/>
      <c r="J1328" s="10"/>
      <c r="K1328" s="10"/>
      <c r="L1328" s="10"/>
      <c r="M1328" s="10"/>
      <c r="N1328" s="10"/>
      <c r="O1328" s="10"/>
      <c r="P1328" s="10"/>
      <c r="Q1328" s="10"/>
      <c r="R1328" s="10"/>
      <c r="S1328" s="10"/>
      <c r="AM1328" s="30">
        <f t="shared" ref="AM1328:AM1332" si="190">IF(COUNTA(I1328:AJ1328)=0,1,0)</f>
        <v>1</v>
      </c>
    </row>
    <row r="1329" spans="1:54" x14ac:dyDescent="0.2">
      <c r="A1329" s="8" t="s">
        <v>190</v>
      </c>
      <c r="B1329" s="8" t="s">
        <v>199</v>
      </c>
      <c r="C1329" s="8">
        <v>2</v>
      </c>
      <c r="D1329" s="9" t="s">
        <v>29</v>
      </c>
      <c r="E1329" s="9">
        <v>2</v>
      </c>
      <c r="F1329">
        <f>COUNTA(G1329:AJ1329)</f>
        <v>0</v>
      </c>
      <c r="G1329" s="10"/>
      <c r="H1329" s="10"/>
      <c r="I1329" s="10"/>
      <c r="J1329" s="10"/>
      <c r="K1329" s="10"/>
      <c r="L1329" s="10"/>
      <c r="M1329" s="10"/>
      <c r="N1329" s="10"/>
      <c r="O1329" s="10"/>
      <c r="P1329" s="10"/>
      <c r="Q1329" s="10"/>
      <c r="R1329" s="10"/>
      <c r="S1329" s="10"/>
      <c r="AM1329" s="30">
        <f t="shared" si="190"/>
        <v>1</v>
      </c>
    </row>
    <row r="1330" spans="1:54" x14ac:dyDescent="0.2">
      <c r="A1330" s="8" t="s">
        <v>190</v>
      </c>
      <c r="B1330" s="8" t="s">
        <v>199</v>
      </c>
      <c r="C1330" s="8">
        <v>2</v>
      </c>
      <c r="D1330" s="9" t="s">
        <v>29</v>
      </c>
      <c r="E1330" s="9">
        <v>3</v>
      </c>
      <c r="F1330">
        <f>COUNTA(G1330:AJ1330)</f>
        <v>0</v>
      </c>
      <c r="G1330" s="10"/>
      <c r="H1330" s="10"/>
      <c r="I1330" s="10"/>
      <c r="J1330" s="10"/>
      <c r="K1330" s="10"/>
      <c r="L1330" s="10"/>
      <c r="M1330" s="10"/>
      <c r="N1330" s="10"/>
      <c r="O1330" s="10"/>
      <c r="P1330" s="10"/>
      <c r="Q1330" s="10"/>
      <c r="R1330" s="24"/>
      <c r="S1330" s="10"/>
      <c r="AM1330" s="30">
        <f t="shared" si="190"/>
        <v>1</v>
      </c>
    </row>
    <row r="1331" spans="1:54" x14ac:dyDescent="0.2">
      <c r="A1331" s="8" t="s">
        <v>190</v>
      </c>
      <c r="B1331" s="8" t="s">
        <v>199</v>
      </c>
      <c r="C1331" s="8">
        <v>2</v>
      </c>
      <c r="D1331" s="9" t="s">
        <v>31</v>
      </c>
      <c r="E1331" s="9">
        <v>4</v>
      </c>
      <c r="F1331">
        <f>COUNTA(G1331:AJ1331)</f>
        <v>0</v>
      </c>
      <c r="G1331" s="10"/>
      <c r="H1331" s="10"/>
      <c r="I1331" s="10"/>
      <c r="J1331" s="10"/>
      <c r="K1331" s="10"/>
      <c r="L1331" s="10"/>
      <c r="M1331" s="10"/>
      <c r="N1331" s="10"/>
      <c r="O1331" s="10"/>
      <c r="P1331" s="10"/>
      <c r="Q1331" s="10"/>
      <c r="R1331" s="24"/>
      <c r="S1331" s="10"/>
      <c r="AM1331" s="30">
        <f t="shared" si="190"/>
        <v>1</v>
      </c>
    </row>
    <row r="1332" spans="1:54" x14ac:dyDescent="0.2">
      <c r="A1332" s="8" t="s">
        <v>190</v>
      </c>
      <c r="B1332" s="8" t="s">
        <v>199</v>
      </c>
      <c r="C1332" s="8">
        <v>2</v>
      </c>
      <c r="D1332" s="9" t="s">
        <v>30</v>
      </c>
      <c r="E1332" s="9">
        <v>5</v>
      </c>
      <c r="F1332">
        <f>COUNTA(G1332:AJ1332)</f>
        <v>0</v>
      </c>
      <c r="G1332" s="10"/>
      <c r="H1332" s="10"/>
      <c r="I1332" s="10"/>
      <c r="J1332" s="10"/>
      <c r="K1332" s="10"/>
      <c r="L1332" s="10"/>
      <c r="M1332" s="10"/>
      <c r="N1332" s="10"/>
      <c r="O1332" s="10"/>
      <c r="P1332" s="10"/>
      <c r="Q1332" s="10"/>
      <c r="R1332" s="24"/>
      <c r="S1332" s="10"/>
      <c r="AL1332" s="10"/>
      <c r="AM1332" s="30">
        <f t="shared" si="190"/>
        <v>1</v>
      </c>
      <c r="AN1332" s="10"/>
      <c r="AO1332" s="10"/>
      <c r="AP1332" s="10"/>
      <c r="AQ1332" s="10"/>
      <c r="AR1332" s="10"/>
      <c r="AS1332" s="10"/>
      <c r="AT1332" s="10"/>
      <c r="AU1332" s="10">
        <f ca="1">SUMIF(INDIRECT(INDIRECT(ADDRESS(ROW(),COLUMN()+3))&amp;":"&amp;INDIRECT(ADDRESS(ROW(),COLUMN()+5))),"1",INDIRECT(INDIRECT(ADDRESS(ROW(),COLUMN()+3))&amp;":"&amp;INDIRECT(ADDRESS(ROW(),COLUMN()+5))))</f>
        <v>0</v>
      </c>
      <c r="AV1332" s="10">
        <f ca="1">SUMIF(INDIRECT(INDIRECT(ADDRESS(ROW(),COLUMN()+2))&amp;":"&amp;INDIRECT(ADDRESS(ROW(),COLUMN()+4))),2,INDIRECT(INDIRECT(ADDRESS(ROW(),COLUMN()+2))&amp;":"&amp;INDIRECT(ADDRESS(ROW(),COLUMN()+4))))/2</f>
        <v>5</v>
      </c>
      <c r="AW1332" s="10">
        <f ca="1">IF(INDIRECT(ADDRESS(ROW(),COLUMN()-2))=0,1, (INDIRECT(ADDRESS(ROW(),COLUMN()-2))-INDIRECT(ADDRESS(ROW()+1,COLUMN()+2)))/INDIRECT(ADDRESS(ROW(),COLUMN()-2)))</f>
        <v>1</v>
      </c>
      <c r="AX1332" s="10" t="str">
        <f ca="1">ADDRESS(ROW()+1-INDIRECT(ADDRESS(ROW()+1,COLUMN()-4)),3)</f>
        <v>$C$1328</v>
      </c>
      <c r="AY1332" s="10"/>
      <c r="AZ1332" s="10" t="str">
        <f>ADDRESS(ROW(),3)</f>
        <v>$C$1332</v>
      </c>
      <c r="BA1332" s="10">
        <f ca="1">IF( INDIRECT(ADDRESS(ROW(),COLUMN()-5))=0,1, (INDIRECT(ADDRESS(ROW(),COLUMN()-5))-INDIRECT(ADDRESS(ROW()+1,COLUMN()+1)))/INDIRECT(ADDRESS(ROW(),COLUMN()-5)))</f>
        <v>0</v>
      </c>
      <c r="BB1332" s="10"/>
    </row>
    <row r="1333" spans="1:54" x14ac:dyDescent="0.2">
      <c r="A1333" s="8"/>
      <c r="B1333" s="8"/>
      <c r="C1333" s="8"/>
      <c r="D1333" s="8"/>
      <c r="E1333" s="8"/>
      <c r="G1333" s="10"/>
      <c r="H1333" s="10"/>
      <c r="I1333" s="10"/>
      <c r="J1333" s="10"/>
      <c r="K1333" s="10"/>
      <c r="L1333" s="10"/>
      <c r="M1333" s="10"/>
      <c r="N1333" s="10"/>
      <c r="O1333" s="10"/>
      <c r="P1333" s="10"/>
      <c r="Q1333" s="10"/>
      <c r="R1333" s="24"/>
      <c r="S1333" s="10"/>
      <c r="AL1333" s="10">
        <f ca="1">1-INDIRECT(ADDRESS(ROW()-1,COLUMN()+11))</f>
        <v>0</v>
      </c>
      <c r="AM1333" s="10">
        <f ca="1">1-INDIRECT(ADDRESS(ROW()-1,COLUMN()+14))</f>
        <v>1</v>
      </c>
      <c r="AN1333" s="10">
        <f ca="1">INDIRECT(ADDRESS(ROW()-1,COLUMN()+9))</f>
        <v>1</v>
      </c>
      <c r="AO1333" s="10">
        <f ca="1">INDIRECT(ADDRESS(ROW()-1,COLUMN()+12))</f>
        <v>0</v>
      </c>
      <c r="AP1333" s="10">
        <f ca="1">(1-INDIRECT(ADDRESS(ROW(),COLUMN()-2)))*INDIRECT(ADDRESS(ROW(),COLUMN()+2))</f>
        <v>0</v>
      </c>
      <c r="AQ1333" s="10">
        <f ca="1">(1-INDIRECT(ADDRESS(ROW(),COLUMN()-2)))*INDIRECT(ADDRESS(ROW(),COLUMN()+2))</f>
        <v>2</v>
      </c>
      <c r="AR1333" s="10">
        <f ca="1">INDIRECT(ADDRESS(INDIRECT(ADDRESS(ROW(),COLUMN()+3))-INDIRECT(ADDRESS(ROW(),COLUMN()+2)),3))</f>
        <v>0</v>
      </c>
      <c r="AS1333" s="10">
        <f ca="1">INDIRECT(ADDRESS(INDIRECT(ADDRESS(ROW(),COLUMN()+2))-INDIRECT(ADDRESS(ROW(),COLUMN()+1)),4))</f>
        <v>2</v>
      </c>
      <c r="AT1333" s="10">
        <f ca="1">INDIRECT(ADDRESS(ROW()-1,5))</f>
        <v>5</v>
      </c>
      <c r="AU1333" s="10">
        <f>ROW()-1</f>
        <v>1332</v>
      </c>
      <c r="AV1333" s="10">
        <f ca="1">ROW()-INDIRECT(ADDRESS(ROW(),COLUMN()-2))</f>
        <v>1328</v>
      </c>
      <c r="AW1333" s="10" t="str">
        <f>ADDRESS(ROW()-1,COLUMN()-11)</f>
        <v>$AL$1332</v>
      </c>
      <c r="AX1333" s="10" t="str">
        <f ca="1">ADDRESS(ROW() -INDIRECT(ADDRESS(ROW(),COLUMN()-4)),COLUMN()-12)</f>
        <v>$AL$1328</v>
      </c>
      <c r="AY1333" s="10">
        <f ca="1">SUMIF(INDIRECT(INDIRECT(ADDRESS(ROW(),COLUMN()-1))&amp;":"&amp;INDIRECT(ADDRESS(ROW(),COLUMN()-2))),1,INDIRECT(INDIRECT(ADDRESS(ROW(),COLUMN()-1))&amp;":"&amp;INDIRECT(ADDRESS(ROW(),COLUMN()-2))))</f>
        <v>0</v>
      </c>
      <c r="AZ1333" s="10" t="str">
        <f>ADDRESS(ROW()-1,COLUMN()-13)</f>
        <v>$AM$1332</v>
      </c>
      <c r="BA1333" s="10" t="str">
        <f ca="1">ADDRESS(ROW() -INDIRECT(ADDRESS(ROW(),COLUMN()-7)),COLUMN()-14)</f>
        <v>$AM$1328</v>
      </c>
      <c r="BB1333" s="10">
        <f ca="1">SUM(INDIRECT(INDIRECT(ADDRESS(ROW(),COLUMN()-1))&amp;":"&amp;INDIRECT(ADDRESS(ROW(),COLUMN()-2))))</f>
        <v>5</v>
      </c>
    </row>
    <row r="1334" spans="1:54" x14ac:dyDescent="0.2">
      <c r="A1334" s="8" t="s">
        <v>190</v>
      </c>
      <c r="B1334" s="8" t="s">
        <v>200</v>
      </c>
      <c r="C1334" s="8">
        <v>0</v>
      </c>
      <c r="D1334" s="8">
        <v>0</v>
      </c>
      <c r="E1334" s="8"/>
      <c r="G1334" s="10"/>
      <c r="H1334" s="10"/>
      <c r="I1334" s="10"/>
      <c r="J1334" s="10"/>
      <c r="K1334" s="10"/>
      <c r="L1334" s="10"/>
      <c r="M1334" s="10"/>
      <c r="N1334" s="10"/>
      <c r="O1334" s="10"/>
      <c r="P1334" s="10"/>
      <c r="Q1334" s="10"/>
      <c r="R1334" s="24"/>
      <c r="S1334" s="10"/>
    </row>
    <row r="1335" spans="1:54" hidden="1" x14ac:dyDescent="0.2">
      <c r="A1335" s="8" t="s">
        <v>190</v>
      </c>
      <c r="B1335" s="8" t="s">
        <v>200</v>
      </c>
      <c r="C1335" s="8">
        <v>3</v>
      </c>
      <c r="D1335" s="9" t="s">
        <v>29</v>
      </c>
      <c r="E1335" s="9">
        <v>1</v>
      </c>
      <c r="F1335">
        <f>COUNTA(G1335:AJ1335)</f>
        <v>0</v>
      </c>
      <c r="G1335" s="10"/>
      <c r="H1335" s="10"/>
      <c r="I1335" s="10"/>
      <c r="J1335" s="10"/>
      <c r="K1335" s="10"/>
      <c r="L1335" s="10"/>
      <c r="M1335" s="10"/>
      <c r="N1335" s="10"/>
      <c r="O1335" s="10"/>
      <c r="P1335" s="10"/>
      <c r="Q1335" s="10"/>
      <c r="R1335" s="24"/>
      <c r="S1335" s="10"/>
    </row>
    <row r="1336" spans="1:54" hidden="1" x14ac:dyDescent="0.2">
      <c r="A1336" s="8" t="s">
        <v>190</v>
      </c>
      <c r="B1336" s="8" t="s">
        <v>200</v>
      </c>
      <c r="C1336" s="8">
        <v>3</v>
      </c>
      <c r="D1336" s="9" t="s">
        <v>29</v>
      </c>
      <c r="E1336" s="9">
        <v>2</v>
      </c>
      <c r="F1336">
        <f>COUNTA(G1336:AJ1336)</f>
        <v>0</v>
      </c>
      <c r="G1336" s="10"/>
      <c r="H1336" s="10"/>
      <c r="I1336" s="10"/>
      <c r="J1336" s="10"/>
      <c r="K1336" s="10"/>
      <c r="L1336" s="10"/>
      <c r="M1336" s="10"/>
      <c r="N1336" s="10"/>
      <c r="O1336" s="10"/>
      <c r="P1336" s="10"/>
      <c r="Q1336" s="10"/>
      <c r="R1336" s="24"/>
      <c r="S1336" s="10"/>
    </row>
    <row r="1337" spans="1:54" hidden="1" x14ac:dyDescent="0.2">
      <c r="A1337" s="8" t="s">
        <v>190</v>
      </c>
      <c r="B1337" s="8" t="s">
        <v>200</v>
      </c>
      <c r="C1337" s="8">
        <v>3</v>
      </c>
      <c r="D1337" s="9" t="s">
        <v>31</v>
      </c>
      <c r="E1337" s="9">
        <v>3</v>
      </c>
      <c r="F1337">
        <f>COUNTA(G1337:AJ1337)</f>
        <v>0</v>
      </c>
      <c r="G1337" s="10"/>
      <c r="H1337" s="10"/>
      <c r="I1337" s="10"/>
      <c r="J1337" s="10"/>
      <c r="K1337" s="10"/>
      <c r="L1337" s="10"/>
      <c r="M1337" s="10"/>
      <c r="N1337" s="10"/>
      <c r="O1337" s="10"/>
      <c r="P1337" s="10"/>
      <c r="Q1337" s="10"/>
      <c r="R1337" s="24"/>
      <c r="S1337" s="10"/>
    </row>
    <row r="1338" spans="1:54" hidden="1" x14ac:dyDescent="0.2">
      <c r="A1338" s="8" t="s">
        <v>190</v>
      </c>
      <c r="B1338" s="8" t="s">
        <v>200</v>
      </c>
      <c r="C1338" s="8">
        <v>3</v>
      </c>
      <c r="D1338" s="9" t="s">
        <v>30</v>
      </c>
      <c r="E1338" s="9">
        <v>4</v>
      </c>
      <c r="F1338">
        <f>COUNTA(G1338:AJ1338)</f>
        <v>0</v>
      </c>
      <c r="G1338" s="10"/>
      <c r="H1338" s="10"/>
      <c r="I1338" s="10"/>
      <c r="J1338" s="10"/>
      <c r="K1338" s="10"/>
      <c r="L1338" s="10"/>
      <c r="M1338" s="10"/>
      <c r="N1338" s="10"/>
      <c r="O1338" s="10"/>
      <c r="P1338" s="10"/>
      <c r="Q1338" s="10"/>
      <c r="R1338" s="24"/>
      <c r="S1338" s="10"/>
      <c r="AL1338" s="10"/>
      <c r="AN1338" s="10"/>
      <c r="AO1338" s="10"/>
      <c r="AP1338" s="10"/>
      <c r="AQ1338" s="10"/>
      <c r="AR1338" s="10"/>
      <c r="AS1338" s="10"/>
      <c r="AT1338" s="10"/>
      <c r="AU1338" s="10">
        <f ca="1">SUMIF(INDIRECT(INDIRECT(ADDRESS(ROW(),COLUMN()+3))&amp;":"&amp;INDIRECT(ADDRESS(ROW(),COLUMN()+5))),"1",INDIRECT(INDIRECT(ADDRESS(ROW(),COLUMN()+3))&amp;":"&amp;INDIRECT(ADDRESS(ROW(),COLUMN()+5))))</f>
        <v>0</v>
      </c>
      <c r="AV1338" s="10">
        <f ca="1">SUMIF(INDIRECT(INDIRECT(ADDRESS(ROW(),COLUMN()+2))&amp;":"&amp;INDIRECT(ADDRESS(ROW(),COLUMN()+4))),2,INDIRECT(INDIRECT(ADDRESS(ROW(),COLUMN()+2))&amp;":"&amp;INDIRECT(ADDRESS(ROW(),COLUMN()+4))))/2</f>
        <v>0</v>
      </c>
      <c r="AW1338" s="10">
        <f ca="1">IF(INDIRECT(ADDRESS(ROW(),COLUMN()-2))=0,1, (INDIRECT(ADDRESS(ROW(),COLUMN()-2))-INDIRECT(ADDRESS(ROW()+1,COLUMN()+2)))/INDIRECT(ADDRESS(ROW(),COLUMN()-2)))</f>
        <v>1</v>
      </c>
      <c r="AX1338" s="10" t="str">
        <f ca="1">ADDRESS(ROW()+1-INDIRECT(ADDRESS(ROW()+1,COLUMN()-4)),3)</f>
        <v>$C$1335</v>
      </c>
      <c r="AY1338" s="10"/>
      <c r="AZ1338" s="10" t="str">
        <f>ADDRESS(ROW(),3)</f>
        <v>$C$1338</v>
      </c>
      <c r="BA1338" s="10">
        <f ca="1">IF( INDIRECT(ADDRESS(ROW(),COLUMN()-5))=0,1, (INDIRECT(ADDRESS(ROW(),COLUMN()-5))-INDIRECT(ADDRESS(ROW()+1,COLUMN()+1)))/INDIRECT(ADDRESS(ROW(),COLUMN()-5)))</f>
        <v>1</v>
      </c>
      <c r="BB1338" s="10"/>
    </row>
    <row r="1339" spans="1:54" x14ac:dyDescent="0.2">
      <c r="A1339" s="8" t="s">
        <v>190</v>
      </c>
      <c r="B1339" s="8"/>
      <c r="C1339" s="8"/>
      <c r="D1339" s="8"/>
      <c r="E1339" s="8"/>
      <c r="G1339" s="10"/>
      <c r="H1339" s="10"/>
      <c r="I1339" s="10"/>
      <c r="J1339" s="10"/>
      <c r="K1339" s="10"/>
      <c r="L1339" s="10"/>
      <c r="M1339" s="10"/>
      <c r="N1339" s="10"/>
      <c r="O1339" s="10"/>
      <c r="P1339" s="10"/>
      <c r="Q1339" s="10"/>
      <c r="R1339" s="24"/>
      <c r="S1339" s="10"/>
      <c r="AL1339" s="10">
        <f ca="1">1-INDIRECT(ADDRESS(ROW()-1,COLUMN()+11))</f>
        <v>0</v>
      </c>
      <c r="AM1339" s="10">
        <f ca="1">1-INDIRECT(ADDRESS(ROW()-1,COLUMN()+14))</f>
        <v>0</v>
      </c>
      <c r="AN1339" s="10">
        <f ca="1">INDIRECT(ADDRESS(ROW()-1,COLUMN()+9))</f>
        <v>1</v>
      </c>
      <c r="AO1339" s="10">
        <f ca="1">INDIRECT(ADDRESS(ROW()-1,COLUMN()+12))</f>
        <v>1</v>
      </c>
      <c r="AP1339" s="10">
        <f ca="1">(1-INDIRECT(ADDRESS(ROW(),COLUMN()-2)))*INDIRECT(ADDRESS(ROW(),COLUMN()+2))</f>
        <v>0</v>
      </c>
      <c r="AQ1339" s="10">
        <f ca="1">(1-INDIRECT(ADDRESS(ROW(),COLUMN()-2)))*INDIRECT(ADDRESS(ROW(),COLUMN()+2))</f>
        <v>0</v>
      </c>
      <c r="AR1339" s="10">
        <f ca="1">INDIRECT(ADDRESS(INDIRECT(ADDRESS(ROW(),COLUMN()+3))-INDIRECT(ADDRESS(ROW(),COLUMN()+2)),3))</f>
        <v>0</v>
      </c>
      <c r="AS1339" s="10">
        <f ca="1">INDIRECT(ADDRESS(INDIRECT(ADDRESS(ROW(),COLUMN()+2))-INDIRECT(ADDRESS(ROW(),COLUMN()+1)),4))</f>
        <v>0</v>
      </c>
      <c r="AT1339" s="10">
        <f ca="1">INDIRECT(ADDRESS(ROW()-1,5))</f>
        <v>4</v>
      </c>
      <c r="AU1339" s="10">
        <f>ROW()-1</f>
        <v>1338</v>
      </c>
      <c r="AV1339" s="10">
        <f ca="1">ROW()-INDIRECT(ADDRESS(ROW(),COLUMN()-2))</f>
        <v>1335</v>
      </c>
      <c r="AW1339" s="10" t="str">
        <f>ADDRESS(ROW()-1,COLUMN()-11)</f>
        <v>$AL$1338</v>
      </c>
      <c r="AX1339" s="10" t="str">
        <f ca="1">ADDRESS(ROW() -INDIRECT(ADDRESS(ROW(),COLUMN()-4)),COLUMN()-12)</f>
        <v>$AL$1335</v>
      </c>
      <c r="AY1339" s="10">
        <f ca="1">SUMIF(INDIRECT(INDIRECT(ADDRESS(ROW(),COLUMN()-1))&amp;":"&amp;INDIRECT(ADDRESS(ROW(),COLUMN()-2))),1,INDIRECT(INDIRECT(ADDRESS(ROW(),COLUMN()-1))&amp;":"&amp;INDIRECT(ADDRESS(ROW(),COLUMN()-2))))</f>
        <v>0</v>
      </c>
      <c r="AZ1339" s="10" t="str">
        <f>ADDRESS(ROW()-1,COLUMN()-13)</f>
        <v>$AM$1338</v>
      </c>
      <c r="BA1339" s="10" t="str">
        <f ca="1">ADDRESS(ROW() -INDIRECT(ADDRESS(ROW(),COLUMN()-7)),COLUMN()-14)</f>
        <v>$AM$1335</v>
      </c>
      <c r="BB1339" s="10">
        <f ca="1">SUM(INDIRECT(INDIRECT(ADDRESS(ROW(),COLUMN()-1))&amp;":"&amp;INDIRECT(ADDRESS(ROW(),COLUMN()-2))))</f>
        <v>0</v>
      </c>
    </row>
    <row r="1340" spans="1:54" x14ac:dyDescent="0.2">
      <c r="A1340" s="8" t="s">
        <v>201</v>
      </c>
      <c r="B1340" s="8" t="s">
        <v>202</v>
      </c>
      <c r="C1340" s="8">
        <v>1</v>
      </c>
      <c r="D1340" s="8">
        <v>2</v>
      </c>
      <c r="E1340" s="8"/>
      <c r="G1340" s="10"/>
      <c r="H1340" s="10"/>
      <c r="I1340" s="10"/>
      <c r="J1340" s="10"/>
      <c r="K1340" s="10"/>
      <c r="L1340" s="10"/>
      <c r="M1340" s="10"/>
      <c r="N1340" s="10"/>
      <c r="O1340" s="10"/>
      <c r="P1340" s="10"/>
      <c r="Q1340" s="10"/>
      <c r="R1340" s="24"/>
      <c r="S1340" s="10"/>
      <c r="AW1340" s="10">
        <f ca="1">SUM(AP1272:AP1339)</f>
        <v>7.55</v>
      </c>
      <c r="AX1340" s="10">
        <f ca="1">SUM(AQ1272:AQ1339)</f>
        <v>9</v>
      </c>
    </row>
    <row r="1341" spans="1:54" x14ac:dyDescent="0.2">
      <c r="A1341" s="8" t="s">
        <v>201</v>
      </c>
      <c r="B1341" s="8" t="s">
        <v>202</v>
      </c>
      <c r="C1341" s="8">
        <v>1</v>
      </c>
      <c r="D1341" s="9" t="s">
        <v>29</v>
      </c>
      <c r="E1341" s="9">
        <v>1</v>
      </c>
      <c r="F1341">
        <f t="shared" ref="F1341:F1349" si="191">COUNTA(G1341:AJ1341)</f>
        <v>0</v>
      </c>
      <c r="G1341" s="10"/>
      <c r="H1341" s="10"/>
      <c r="I1341" s="10"/>
      <c r="J1341" s="10"/>
      <c r="K1341" s="10"/>
      <c r="L1341" s="10"/>
      <c r="M1341" s="10"/>
      <c r="N1341" s="10"/>
      <c r="O1341" s="10"/>
      <c r="P1341" s="10"/>
      <c r="Q1341" s="10"/>
      <c r="R1341" s="24"/>
      <c r="S1341" s="10"/>
      <c r="AL1341" s="10">
        <f t="shared" ref="AL1341:AL1345" si="192">IF(COUNTA(G1341:AJ1341)=0,1,0)</f>
        <v>1</v>
      </c>
    </row>
    <row r="1342" spans="1:54" x14ac:dyDescent="0.2">
      <c r="A1342" s="8" t="s">
        <v>201</v>
      </c>
      <c r="B1342" s="8" t="s">
        <v>202</v>
      </c>
      <c r="C1342" s="8">
        <v>1</v>
      </c>
      <c r="D1342" s="9" t="s">
        <v>29</v>
      </c>
      <c r="E1342" s="9">
        <v>2</v>
      </c>
      <c r="F1342">
        <f t="shared" si="191"/>
        <v>0</v>
      </c>
      <c r="G1342" s="10"/>
      <c r="H1342" s="10"/>
      <c r="I1342" s="10"/>
      <c r="J1342" s="10"/>
      <c r="K1342" s="10"/>
      <c r="L1342" s="10"/>
      <c r="M1342" s="10"/>
      <c r="N1342" s="10"/>
      <c r="O1342" s="10"/>
      <c r="P1342" s="10"/>
      <c r="Q1342" s="10"/>
      <c r="R1342" s="24"/>
      <c r="S1342" s="10"/>
      <c r="AL1342" s="10">
        <f t="shared" si="192"/>
        <v>1</v>
      </c>
    </row>
    <row r="1343" spans="1:54" x14ac:dyDescent="0.2">
      <c r="A1343" s="8" t="s">
        <v>201</v>
      </c>
      <c r="B1343" s="8" t="s">
        <v>202</v>
      </c>
      <c r="C1343" s="8">
        <v>1</v>
      </c>
      <c r="D1343" s="9" t="s">
        <v>29</v>
      </c>
      <c r="E1343" s="9">
        <v>3</v>
      </c>
      <c r="F1343">
        <f t="shared" si="191"/>
        <v>0</v>
      </c>
      <c r="G1343" s="10"/>
      <c r="H1343" s="10"/>
      <c r="I1343" s="10"/>
      <c r="J1343" s="10"/>
      <c r="K1343" s="10"/>
      <c r="L1343" s="10"/>
      <c r="M1343" s="10"/>
      <c r="N1343" s="10"/>
      <c r="O1343" s="10"/>
      <c r="P1343" s="10"/>
      <c r="Q1343" s="10"/>
      <c r="R1343" s="24"/>
      <c r="S1343" s="10"/>
      <c r="AL1343" s="10">
        <f t="shared" si="192"/>
        <v>1</v>
      </c>
    </row>
    <row r="1344" spans="1:54" x14ac:dyDescent="0.2">
      <c r="A1344" s="8" t="s">
        <v>201</v>
      </c>
      <c r="B1344" s="8" t="s">
        <v>202</v>
      </c>
      <c r="C1344" s="8">
        <v>1</v>
      </c>
      <c r="D1344" s="9" t="s">
        <v>30</v>
      </c>
      <c r="E1344" s="9">
        <v>4</v>
      </c>
      <c r="F1344">
        <f t="shared" si="191"/>
        <v>0</v>
      </c>
      <c r="G1344" s="10"/>
      <c r="H1344" s="10"/>
      <c r="I1344" s="10"/>
      <c r="J1344" s="10"/>
      <c r="K1344" s="10"/>
      <c r="L1344" s="10"/>
      <c r="M1344" s="10"/>
      <c r="N1344" s="10"/>
      <c r="O1344" s="10"/>
      <c r="P1344" s="10"/>
      <c r="Q1344" s="10"/>
      <c r="R1344" s="24"/>
      <c r="S1344" s="10"/>
      <c r="AL1344" s="10">
        <f t="shared" si="192"/>
        <v>1</v>
      </c>
    </row>
    <row r="1345" spans="1:54" x14ac:dyDescent="0.2">
      <c r="A1345" s="8" t="s">
        <v>201</v>
      </c>
      <c r="B1345" s="8" t="s">
        <v>202</v>
      </c>
      <c r="C1345" s="8">
        <v>1</v>
      </c>
      <c r="D1345" s="9" t="s">
        <v>31</v>
      </c>
      <c r="E1345" s="9">
        <v>5</v>
      </c>
      <c r="F1345">
        <f t="shared" si="191"/>
        <v>0</v>
      </c>
      <c r="G1345" s="10"/>
      <c r="H1345" s="10"/>
      <c r="I1345" s="10"/>
      <c r="J1345" s="10"/>
      <c r="K1345" s="10"/>
      <c r="L1345" s="10"/>
      <c r="M1345" s="10"/>
      <c r="N1345" s="10"/>
      <c r="O1345" s="10"/>
      <c r="P1345" s="10"/>
      <c r="Q1345" s="10"/>
      <c r="R1345" s="24"/>
      <c r="S1345" s="10"/>
      <c r="AL1345" s="10">
        <f t="shared" si="192"/>
        <v>1</v>
      </c>
    </row>
    <row r="1346" spans="1:54" x14ac:dyDescent="0.2">
      <c r="A1346" s="8" t="s">
        <v>201</v>
      </c>
      <c r="B1346" s="8" t="s">
        <v>202</v>
      </c>
      <c r="C1346" s="8">
        <v>2</v>
      </c>
      <c r="D1346" s="9" t="s">
        <v>29</v>
      </c>
      <c r="E1346" s="9">
        <v>6</v>
      </c>
      <c r="F1346">
        <f t="shared" si="191"/>
        <v>0</v>
      </c>
      <c r="G1346" s="10"/>
      <c r="H1346" s="10"/>
      <c r="I1346" s="10"/>
      <c r="J1346" s="10"/>
      <c r="K1346" s="10"/>
      <c r="L1346" s="10"/>
      <c r="M1346" s="10"/>
      <c r="N1346" s="10"/>
      <c r="O1346" s="10"/>
      <c r="P1346" s="10"/>
      <c r="Q1346" s="10"/>
      <c r="R1346" s="10"/>
      <c r="S1346" s="10"/>
      <c r="AM1346" s="30">
        <f t="shared" ref="AM1346:AM1349" si="193">IF(COUNTA(I1346:AJ1346)=0,1,0)</f>
        <v>1</v>
      </c>
    </row>
    <row r="1347" spans="1:54" x14ac:dyDescent="0.2">
      <c r="A1347" s="8" t="s">
        <v>201</v>
      </c>
      <c r="B1347" s="8" t="s">
        <v>202</v>
      </c>
      <c r="C1347" s="8">
        <v>2</v>
      </c>
      <c r="D1347" s="9" t="s">
        <v>30</v>
      </c>
      <c r="E1347" s="9">
        <v>7</v>
      </c>
      <c r="F1347">
        <f t="shared" si="191"/>
        <v>0</v>
      </c>
      <c r="G1347" s="10"/>
      <c r="H1347" s="10"/>
      <c r="I1347" s="10"/>
      <c r="J1347" s="10"/>
      <c r="K1347" s="10"/>
      <c r="L1347" s="10"/>
      <c r="M1347" s="10"/>
      <c r="N1347" s="10"/>
      <c r="O1347" s="10"/>
      <c r="P1347" s="10"/>
      <c r="Q1347" s="10"/>
      <c r="R1347" s="10"/>
      <c r="S1347" s="10"/>
      <c r="AM1347" s="30">
        <f t="shared" si="193"/>
        <v>1</v>
      </c>
    </row>
    <row r="1348" spans="1:54" x14ac:dyDescent="0.2">
      <c r="A1348" s="8" t="s">
        <v>201</v>
      </c>
      <c r="B1348" s="8" t="s">
        <v>202</v>
      </c>
      <c r="C1348" s="8">
        <v>2</v>
      </c>
      <c r="D1348" s="9" t="s">
        <v>29</v>
      </c>
      <c r="E1348" s="9">
        <v>8</v>
      </c>
      <c r="F1348">
        <f t="shared" si="191"/>
        <v>0</v>
      </c>
      <c r="G1348" s="10"/>
      <c r="H1348" s="10"/>
      <c r="I1348" s="10"/>
      <c r="J1348" s="10"/>
      <c r="K1348" s="10"/>
      <c r="L1348" s="10"/>
      <c r="M1348" s="10"/>
      <c r="N1348" s="10"/>
      <c r="O1348" s="10"/>
      <c r="P1348" s="10"/>
      <c r="Q1348" s="10"/>
      <c r="R1348" s="10"/>
      <c r="S1348" s="10"/>
      <c r="AM1348" s="30">
        <f t="shared" si="193"/>
        <v>1</v>
      </c>
    </row>
    <row r="1349" spans="1:54" x14ac:dyDescent="0.2">
      <c r="A1349" s="8" t="s">
        <v>201</v>
      </c>
      <c r="B1349" s="8" t="s">
        <v>202</v>
      </c>
      <c r="C1349" s="8">
        <v>2</v>
      </c>
      <c r="D1349" s="9" t="s">
        <v>29</v>
      </c>
      <c r="E1349" s="9">
        <v>9</v>
      </c>
      <c r="F1349">
        <f t="shared" si="191"/>
        <v>0</v>
      </c>
      <c r="G1349" s="10"/>
      <c r="H1349" s="10"/>
      <c r="I1349" s="10"/>
      <c r="J1349" s="10"/>
      <c r="K1349" s="10"/>
      <c r="L1349" s="10"/>
      <c r="M1349" s="10"/>
      <c r="N1349" s="10"/>
      <c r="O1349" s="10"/>
      <c r="P1349" s="10"/>
      <c r="Q1349" s="10"/>
      <c r="R1349" s="10"/>
      <c r="S1349" s="10"/>
      <c r="AL1349" s="10"/>
      <c r="AM1349" s="30">
        <f t="shared" si="193"/>
        <v>1</v>
      </c>
      <c r="AN1349" s="10"/>
      <c r="AO1349" s="10"/>
      <c r="AP1349" s="10"/>
      <c r="AQ1349" s="10"/>
      <c r="AR1349" s="10"/>
      <c r="AS1349" s="10"/>
      <c r="AT1349" s="10"/>
      <c r="AU1349" s="10">
        <f ca="1">SUMIF(INDIRECT(INDIRECT(ADDRESS(ROW(),COLUMN()+3))&amp;":"&amp;INDIRECT(ADDRESS(ROW(),COLUMN()+5))),"1",INDIRECT(INDIRECT(ADDRESS(ROW(),COLUMN()+3))&amp;":"&amp;INDIRECT(ADDRESS(ROW(),COLUMN()+5))))</f>
        <v>5</v>
      </c>
      <c r="AV1349" s="10">
        <f ca="1">SUMIF(INDIRECT(INDIRECT(ADDRESS(ROW(),COLUMN()+2))&amp;":"&amp;INDIRECT(ADDRESS(ROW(),COLUMN()+4))),2,INDIRECT(INDIRECT(ADDRESS(ROW(),COLUMN()+2))&amp;":"&amp;INDIRECT(ADDRESS(ROW(),COLUMN()+4))))/2</f>
        <v>4</v>
      </c>
      <c r="AW1349" s="10">
        <f ca="1">IF(INDIRECT(ADDRESS(ROW(),COLUMN()-2))=0,1, (INDIRECT(ADDRESS(ROW(),COLUMN()-2))-INDIRECT(ADDRESS(ROW()+1,COLUMN()+2)))/INDIRECT(ADDRESS(ROW(),COLUMN()-2)))</f>
        <v>0</v>
      </c>
      <c r="AX1349" s="10" t="str">
        <f ca="1">ADDRESS(ROW()+1-INDIRECT(ADDRESS(ROW()+1,COLUMN()-4)),3)</f>
        <v>$C$1341</v>
      </c>
      <c r="AY1349" s="10"/>
      <c r="AZ1349" s="10" t="str">
        <f>ADDRESS(ROW(),3)</f>
        <v>$C$1349</v>
      </c>
      <c r="BA1349" s="10">
        <f ca="1">IF( INDIRECT(ADDRESS(ROW(),COLUMN()-5))=0,1, (INDIRECT(ADDRESS(ROW(),COLUMN()-5))-INDIRECT(ADDRESS(ROW()+1,COLUMN()+1)))/INDIRECT(ADDRESS(ROW(),COLUMN()-5)))</f>
        <v>0</v>
      </c>
      <c r="BB1349" s="10"/>
    </row>
    <row r="1350" spans="1:54" x14ac:dyDescent="0.2">
      <c r="A1350" s="8"/>
      <c r="B1350" s="8"/>
      <c r="C1350" s="8"/>
      <c r="D1350" s="8"/>
      <c r="E1350" s="8"/>
      <c r="G1350" s="10"/>
      <c r="H1350" s="10"/>
      <c r="I1350" s="10"/>
      <c r="J1350" s="10"/>
      <c r="K1350" s="10"/>
      <c r="L1350" s="10"/>
      <c r="M1350" s="10"/>
      <c r="N1350" s="10"/>
      <c r="O1350" s="10"/>
      <c r="P1350" s="10"/>
      <c r="Q1350" s="10"/>
      <c r="R1350" s="10"/>
      <c r="S1350" s="10"/>
      <c r="AL1350" s="10">
        <f ca="1">1-INDIRECT(ADDRESS(ROW()-1,COLUMN()+11))</f>
        <v>1</v>
      </c>
      <c r="AM1350" s="10">
        <f ca="1">1-INDIRECT(ADDRESS(ROW()-1,COLUMN()+14))</f>
        <v>1</v>
      </c>
      <c r="AN1350" s="10">
        <f ca="1">INDIRECT(ADDRESS(ROW()-1,COLUMN()+9))</f>
        <v>0</v>
      </c>
      <c r="AO1350" s="10">
        <f ca="1">INDIRECT(ADDRESS(ROW()-1,COLUMN()+12))</f>
        <v>0</v>
      </c>
      <c r="AP1350" s="10">
        <f ca="1">(1-INDIRECT(ADDRESS(ROW(),COLUMN()-2)))*INDIRECT(ADDRESS(ROW(),COLUMN()+2))</f>
        <v>1</v>
      </c>
      <c r="AQ1350" s="10">
        <f ca="1">(1-INDIRECT(ADDRESS(ROW(),COLUMN()-2)))*INDIRECT(ADDRESS(ROW(),COLUMN()+2))</f>
        <v>2</v>
      </c>
      <c r="AR1350" s="10">
        <f ca="1">INDIRECT(ADDRESS(INDIRECT(ADDRESS(ROW(),COLUMN()+3))-INDIRECT(ADDRESS(ROW(),COLUMN()+2)),3))</f>
        <v>1</v>
      </c>
      <c r="AS1350" s="10">
        <f ca="1">INDIRECT(ADDRESS(INDIRECT(ADDRESS(ROW(),COLUMN()+2))-INDIRECT(ADDRESS(ROW(),COLUMN()+1)),4))</f>
        <v>2</v>
      </c>
      <c r="AT1350" s="10">
        <f ca="1">INDIRECT(ADDRESS(ROW()-1,5))</f>
        <v>9</v>
      </c>
      <c r="AU1350" s="10">
        <f>ROW()-1</f>
        <v>1349</v>
      </c>
      <c r="AV1350" s="10">
        <f ca="1">ROW()-INDIRECT(ADDRESS(ROW(),COLUMN()-2))</f>
        <v>1341</v>
      </c>
      <c r="AW1350" s="10" t="str">
        <f>ADDRESS(ROW()-1,COLUMN()-11)</f>
        <v>$AL$1349</v>
      </c>
      <c r="AX1350" s="10" t="str">
        <f ca="1">ADDRESS(ROW() -INDIRECT(ADDRESS(ROW(),COLUMN()-4)),COLUMN()-12)</f>
        <v>$AL$1341</v>
      </c>
      <c r="AY1350" s="10">
        <f ca="1">SUMIF(INDIRECT(INDIRECT(ADDRESS(ROW(),COLUMN()-1))&amp;":"&amp;INDIRECT(ADDRESS(ROW(),COLUMN()-2))),1,INDIRECT(INDIRECT(ADDRESS(ROW(),COLUMN()-1))&amp;":"&amp;INDIRECT(ADDRESS(ROW(),COLUMN()-2))))</f>
        <v>5</v>
      </c>
      <c r="AZ1350" s="10" t="str">
        <f>ADDRESS(ROW()-1,COLUMN()-13)</f>
        <v>$AM$1349</v>
      </c>
      <c r="BA1350" s="10" t="str">
        <f ca="1">ADDRESS(ROW() -INDIRECT(ADDRESS(ROW(),COLUMN()-7)),COLUMN()-14)</f>
        <v>$AM$1341</v>
      </c>
      <c r="BB1350" s="10">
        <f ca="1">SUM(INDIRECT(INDIRECT(ADDRESS(ROW(),COLUMN()-1))&amp;":"&amp;INDIRECT(ADDRESS(ROW(),COLUMN()-2))))</f>
        <v>4</v>
      </c>
    </row>
    <row r="1351" spans="1:54" x14ac:dyDescent="0.2">
      <c r="A1351" s="8" t="s">
        <v>201</v>
      </c>
      <c r="B1351" s="8" t="s">
        <v>203</v>
      </c>
      <c r="C1351" s="8">
        <v>2</v>
      </c>
      <c r="D1351" s="8">
        <v>0</v>
      </c>
      <c r="E1351" s="8"/>
      <c r="G1351" s="10"/>
      <c r="H1351" s="10"/>
      <c r="I1351" s="10"/>
      <c r="J1351" s="10"/>
      <c r="K1351" s="10"/>
      <c r="L1351" s="10"/>
      <c r="M1351" s="10"/>
      <c r="N1351" s="10"/>
      <c r="O1351" s="10"/>
      <c r="P1351" s="10"/>
      <c r="Q1351" s="10"/>
      <c r="R1351" s="10"/>
      <c r="S1351" s="10"/>
    </row>
    <row r="1352" spans="1:54" x14ac:dyDescent="0.2">
      <c r="A1352" s="8" t="s">
        <v>201</v>
      </c>
      <c r="B1352" s="8" t="s">
        <v>203</v>
      </c>
      <c r="C1352" s="8">
        <v>1</v>
      </c>
      <c r="D1352" s="9" t="s">
        <v>30</v>
      </c>
      <c r="E1352" s="9">
        <v>1</v>
      </c>
      <c r="F1352">
        <f>COUNTA(G1352:AJ1352)</f>
        <v>0</v>
      </c>
      <c r="G1352" s="10"/>
      <c r="H1352" s="10"/>
      <c r="I1352" s="10"/>
      <c r="J1352" s="10"/>
      <c r="K1352" s="10"/>
      <c r="L1352" s="10"/>
      <c r="M1352" s="10"/>
      <c r="N1352" s="10"/>
      <c r="O1352" s="10"/>
      <c r="P1352" s="10"/>
      <c r="Q1352" s="10"/>
      <c r="R1352" s="10"/>
      <c r="S1352" s="10"/>
      <c r="AL1352" s="10">
        <f t="shared" ref="AL1352:AL1356" si="194">IF(COUNTA(G1352:AJ1352)=0,1,0)</f>
        <v>1</v>
      </c>
    </row>
    <row r="1353" spans="1:54" x14ac:dyDescent="0.2">
      <c r="A1353" s="8" t="s">
        <v>201</v>
      </c>
      <c r="B1353" s="8" t="s">
        <v>203</v>
      </c>
      <c r="C1353" s="8">
        <v>1</v>
      </c>
      <c r="D1353" s="9" t="s">
        <v>30</v>
      </c>
      <c r="E1353" s="9">
        <v>2</v>
      </c>
      <c r="F1353">
        <f>COUNTA(G1353:AJ1353)</f>
        <v>0</v>
      </c>
      <c r="G1353" s="10"/>
      <c r="H1353" s="10"/>
      <c r="I1353" s="10"/>
      <c r="J1353" s="10"/>
      <c r="K1353" s="10"/>
      <c r="L1353" s="10"/>
      <c r="M1353" s="10"/>
      <c r="N1353" s="10"/>
      <c r="O1353" s="10"/>
      <c r="P1353" s="10"/>
      <c r="Q1353" s="10"/>
      <c r="R1353" s="10"/>
      <c r="S1353" s="10"/>
      <c r="AL1353" s="10">
        <f t="shared" si="194"/>
        <v>1</v>
      </c>
    </row>
    <row r="1354" spans="1:54" x14ac:dyDescent="0.2">
      <c r="A1354" s="8" t="s">
        <v>201</v>
      </c>
      <c r="B1354" s="8" t="s">
        <v>203</v>
      </c>
      <c r="C1354" s="8">
        <v>1</v>
      </c>
      <c r="D1354" s="9" t="s">
        <v>30</v>
      </c>
      <c r="E1354" s="9">
        <v>3</v>
      </c>
      <c r="F1354">
        <f>COUNTA(G1354:AJ1354)</f>
        <v>0</v>
      </c>
      <c r="G1354" s="10"/>
      <c r="H1354" s="10"/>
      <c r="I1354" s="10"/>
      <c r="J1354" s="10"/>
      <c r="K1354" s="10"/>
      <c r="L1354" s="10"/>
      <c r="M1354" s="10"/>
      <c r="N1354" s="10"/>
      <c r="O1354" s="10"/>
      <c r="P1354" s="10"/>
      <c r="Q1354" s="10"/>
      <c r="R1354" s="10"/>
      <c r="S1354" s="10"/>
      <c r="AL1354" s="10">
        <f t="shared" si="194"/>
        <v>1</v>
      </c>
    </row>
    <row r="1355" spans="1:54" x14ac:dyDescent="0.2">
      <c r="A1355" s="8" t="s">
        <v>201</v>
      </c>
      <c r="B1355" s="8" t="s">
        <v>203</v>
      </c>
      <c r="C1355" s="8">
        <v>1</v>
      </c>
      <c r="D1355" s="9" t="s">
        <v>31</v>
      </c>
      <c r="E1355" s="9">
        <v>4</v>
      </c>
      <c r="F1355">
        <f>COUNTA(G1355:AJ1355)</f>
        <v>0</v>
      </c>
      <c r="G1355" s="10"/>
      <c r="H1355" s="10"/>
      <c r="I1355" s="10"/>
      <c r="J1355" s="10"/>
      <c r="K1355" s="10"/>
      <c r="L1355" s="10"/>
      <c r="M1355" s="10"/>
      <c r="N1355" s="10"/>
      <c r="O1355" s="10"/>
      <c r="P1355" s="10"/>
      <c r="Q1355" s="10"/>
      <c r="R1355" s="10"/>
      <c r="S1355" s="10"/>
      <c r="AL1355" s="10">
        <f t="shared" si="194"/>
        <v>1</v>
      </c>
    </row>
    <row r="1356" spans="1:54" x14ac:dyDescent="0.2">
      <c r="A1356" s="8" t="s">
        <v>201</v>
      </c>
      <c r="B1356" s="8" t="s">
        <v>203</v>
      </c>
      <c r="C1356" s="8">
        <v>1</v>
      </c>
      <c r="D1356" s="9" t="s">
        <v>30</v>
      </c>
      <c r="E1356" s="9">
        <v>5</v>
      </c>
      <c r="F1356">
        <f>COUNTA(G1356:AJ1356)</f>
        <v>0</v>
      </c>
      <c r="G1356" s="10"/>
      <c r="H1356" s="10"/>
      <c r="I1356" s="10"/>
      <c r="J1356" s="10"/>
      <c r="K1356" s="10"/>
      <c r="L1356" s="10"/>
      <c r="M1356" s="10"/>
      <c r="N1356" s="10"/>
      <c r="O1356" s="10"/>
      <c r="P1356" s="10"/>
      <c r="Q1356" s="10"/>
      <c r="R1356" s="10"/>
      <c r="S1356" s="10"/>
      <c r="AL1356" s="10">
        <f t="shared" si="194"/>
        <v>1</v>
      </c>
      <c r="AN1356" s="10"/>
      <c r="AO1356" s="10"/>
      <c r="AP1356" s="10"/>
      <c r="AQ1356" s="10"/>
      <c r="AR1356" s="10"/>
      <c r="AS1356" s="10"/>
      <c r="AT1356" s="10"/>
      <c r="AU1356" s="10">
        <f ca="1">SUMIF(INDIRECT(INDIRECT(ADDRESS(ROW(),COLUMN()+3))&amp;":"&amp;INDIRECT(ADDRESS(ROW(),COLUMN()+5))),"1",INDIRECT(INDIRECT(ADDRESS(ROW(),COLUMN()+3))&amp;":"&amp;INDIRECT(ADDRESS(ROW(),COLUMN()+5))))</f>
        <v>5</v>
      </c>
      <c r="AV1356" s="10">
        <f ca="1">SUMIF(INDIRECT(INDIRECT(ADDRESS(ROW(),COLUMN()+2))&amp;":"&amp;INDIRECT(ADDRESS(ROW(),COLUMN()+4))),2,INDIRECT(INDIRECT(ADDRESS(ROW(),COLUMN()+2))&amp;":"&amp;INDIRECT(ADDRESS(ROW(),COLUMN()+4))))/2</f>
        <v>0</v>
      </c>
      <c r="AW1356" s="10">
        <f ca="1">IF(INDIRECT(ADDRESS(ROW(),COLUMN()-2))=0,1, (INDIRECT(ADDRESS(ROW(),COLUMN()-2))-INDIRECT(ADDRESS(ROW()+1,COLUMN()+2)))/INDIRECT(ADDRESS(ROW(),COLUMN()-2)))</f>
        <v>0</v>
      </c>
      <c r="AX1356" s="10" t="str">
        <f ca="1">ADDRESS(ROW()+1-INDIRECT(ADDRESS(ROW()+1,COLUMN()-4)),3)</f>
        <v>$C$1352</v>
      </c>
      <c r="AY1356" s="10"/>
      <c r="AZ1356" s="10" t="str">
        <f>ADDRESS(ROW(),3)</f>
        <v>$C$1356</v>
      </c>
      <c r="BA1356" s="10">
        <f ca="1">IF( INDIRECT(ADDRESS(ROW(),COLUMN()-5))=0,1, (INDIRECT(ADDRESS(ROW(),COLUMN()-5))-INDIRECT(ADDRESS(ROW()+1,COLUMN()+1)))/INDIRECT(ADDRESS(ROW(),COLUMN()-5)))</f>
        <v>1</v>
      </c>
      <c r="BB1356" s="10"/>
    </row>
    <row r="1357" spans="1:54" x14ac:dyDescent="0.2">
      <c r="A1357" s="8"/>
      <c r="B1357" s="8"/>
      <c r="C1357" s="8"/>
      <c r="D1357" s="8"/>
      <c r="E1357" s="8"/>
      <c r="G1357" s="10"/>
      <c r="H1357" s="10"/>
      <c r="I1357" s="10"/>
      <c r="J1357" s="10"/>
      <c r="K1357" s="10"/>
      <c r="L1357" s="10"/>
      <c r="M1357" s="10"/>
      <c r="N1357" s="10"/>
      <c r="O1357" s="10"/>
      <c r="P1357" s="10"/>
      <c r="Q1357" s="10"/>
      <c r="R1357" s="10"/>
      <c r="S1357" s="10"/>
      <c r="AL1357" s="10">
        <f ca="1">1-INDIRECT(ADDRESS(ROW()-1,COLUMN()+11))</f>
        <v>1</v>
      </c>
      <c r="AM1357" s="10">
        <f ca="1">1-INDIRECT(ADDRESS(ROW()-1,COLUMN()+14))</f>
        <v>0</v>
      </c>
      <c r="AN1357" s="10">
        <f ca="1">INDIRECT(ADDRESS(ROW()-1,COLUMN()+9))</f>
        <v>0</v>
      </c>
      <c r="AO1357" s="10">
        <f ca="1">INDIRECT(ADDRESS(ROW()-1,COLUMN()+12))</f>
        <v>1</v>
      </c>
      <c r="AP1357" s="10">
        <f ca="1">(1-INDIRECT(ADDRESS(ROW(),COLUMN()-2)))*INDIRECT(ADDRESS(ROW(),COLUMN()+2))</f>
        <v>2</v>
      </c>
      <c r="AQ1357" s="10">
        <f ca="1">(1-INDIRECT(ADDRESS(ROW(),COLUMN()-2)))*INDIRECT(ADDRESS(ROW(),COLUMN()+2))</f>
        <v>0</v>
      </c>
      <c r="AR1357" s="10">
        <f ca="1">INDIRECT(ADDRESS(INDIRECT(ADDRESS(ROW(),COLUMN()+3))-INDIRECT(ADDRESS(ROW(),COLUMN()+2)),3))</f>
        <v>2</v>
      </c>
      <c r="AS1357" s="10">
        <f ca="1">INDIRECT(ADDRESS(INDIRECT(ADDRESS(ROW(),COLUMN()+2))-INDIRECT(ADDRESS(ROW(),COLUMN()+1)),4))</f>
        <v>0</v>
      </c>
      <c r="AT1357" s="10">
        <f ca="1">INDIRECT(ADDRESS(ROW()-1,5))</f>
        <v>5</v>
      </c>
      <c r="AU1357" s="10">
        <f>ROW()-1</f>
        <v>1356</v>
      </c>
      <c r="AV1357" s="10">
        <f ca="1">ROW()-INDIRECT(ADDRESS(ROW(),COLUMN()-2))</f>
        <v>1352</v>
      </c>
      <c r="AW1357" s="10" t="str">
        <f>ADDRESS(ROW()-1,COLUMN()-11)</f>
        <v>$AL$1356</v>
      </c>
      <c r="AX1357" s="10" t="str">
        <f ca="1">ADDRESS(ROW() -INDIRECT(ADDRESS(ROW(),COLUMN()-4)),COLUMN()-12)</f>
        <v>$AL$1352</v>
      </c>
      <c r="AY1357" s="10">
        <f ca="1">SUMIF(INDIRECT(INDIRECT(ADDRESS(ROW(),COLUMN()-1))&amp;":"&amp;INDIRECT(ADDRESS(ROW(),COLUMN()-2))),1,INDIRECT(INDIRECT(ADDRESS(ROW(),COLUMN()-1))&amp;":"&amp;INDIRECT(ADDRESS(ROW(),COLUMN()-2))))</f>
        <v>5</v>
      </c>
      <c r="AZ1357" s="10" t="str">
        <f>ADDRESS(ROW()-1,COLUMN()-13)</f>
        <v>$AM$1356</v>
      </c>
      <c r="BA1357" s="10" t="str">
        <f ca="1">ADDRESS(ROW() -INDIRECT(ADDRESS(ROW(),COLUMN()-7)),COLUMN()-14)</f>
        <v>$AM$1352</v>
      </c>
      <c r="BB1357" s="10">
        <f ca="1">SUM(INDIRECT(INDIRECT(ADDRESS(ROW(),COLUMN()-1))&amp;":"&amp;INDIRECT(ADDRESS(ROW(),COLUMN()-2))))</f>
        <v>0</v>
      </c>
    </row>
    <row r="1358" spans="1:54" x14ac:dyDescent="0.2">
      <c r="A1358" s="8" t="s">
        <v>201</v>
      </c>
      <c r="B1358" s="8" t="s">
        <v>204</v>
      </c>
      <c r="C1358" s="8">
        <v>2</v>
      </c>
      <c r="D1358" s="8">
        <v>2</v>
      </c>
      <c r="E1358" s="8"/>
      <c r="G1358" s="10"/>
      <c r="H1358" s="10"/>
      <c r="I1358" s="10"/>
      <c r="J1358" s="10"/>
      <c r="K1358" s="10"/>
      <c r="L1358" s="10"/>
      <c r="M1358" s="10"/>
      <c r="N1358" s="10"/>
      <c r="O1358" s="10"/>
      <c r="P1358" s="10"/>
      <c r="Q1358" s="10"/>
      <c r="R1358" s="10"/>
      <c r="S1358" s="10"/>
    </row>
    <row r="1359" spans="1:54" x14ac:dyDescent="0.2">
      <c r="A1359" s="8" t="s">
        <v>201</v>
      </c>
      <c r="B1359" s="8" t="s">
        <v>204</v>
      </c>
      <c r="C1359" s="8">
        <v>1</v>
      </c>
      <c r="D1359" s="9" t="s">
        <v>29</v>
      </c>
      <c r="E1359" s="9">
        <v>1</v>
      </c>
      <c r="F1359">
        <f t="shared" ref="F1359:F1373" si="195">COUNTA(G1359:AJ1359)</f>
        <v>0</v>
      </c>
      <c r="G1359" s="10"/>
      <c r="H1359" s="10"/>
      <c r="I1359" s="10"/>
      <c r="J1359" s="10"/>
      <c r="K1359" s="10"/>
      <c r="L1359" s="10"/>
      <c r="M1359" s="10"/>
      <c r="N1359" s="10"/>
      <c r="O1359" s="10"/>
      <c r="P1359" s="10"/>
      <c r="Q1359" s="10"/>
      <c r="R1359" s="10"/>
      <c r="S1359" s="10"/>
      <c r="AL1359" s="10">
        <f t="shared" ref="AL1359:AL1364" si="196">IF(COUNTA(G1359:AJ1359)=0,1,0)</f>
        <v>1</v>
      </c>
    </row>
    <row r="1360" spans="1:54" x14ac:dyDescent="0.2">
      <c r="A1360" s="8" t="s">
        <v>201</v>
      </c>
      <c r="B1360" s="8" t="s">
        <v>204</v>
      </c>
      <c r="C1360" s="8">
        <v>1</v>
      </c>
      <c r="D1360" s="9" t="s">
        <v>29</v>
      </c>
      <c r="E1360" s="9">
        <v>2</v>
      </c>
      <c r="F1360">
        <f t="shared" si="195"/>
        <v>0</v>
      </c>
      <c r="G1360" s="10"/>
      <c r="H1360" s="10"/>
      <c r="I1360" s="10"/>
      <c r="J1360" s="10"/>
      <c r="K1360" s="10"/>
      <c r="L1360" s="10"/>
      <c r="M1360" s="10"/>
      <c r="N1360" s="10"/>
      <c r="O1360" s="10"/>
      <c r="P1360" s="10"/>
      <c r="Q1360" s="10"/>
      <c r="R1360" s="10"/>
      <c r="S1360" s="10"/>
      <c r="AL1360" s="10">
        <f t="shared" si="196"/>
        <v>1</v>
      </c>
    </row>
    <row r="1361" spans="1:54" x14ac:dyDescent="0.2">
      <c r="A1361" s="8" t="s">
        <v>201</v>
      </c>
      <c r="B1361" s="8" t="s">
        <v>204</v>
      </c>
      <c r="C1361" s="8">
        <v>1</v>
      </c>
      <c r="D1361" s="9" t="s">
        <v>29</v>
      </c>
      <c r="E1361" s="9">
        <v>3</v>
      </c>
      <c r="F1361">
        <f t="shared" si="195"/>
        <v>0</v>
      </c>
      <c r="G1361" s="10"/>
      <c r="H1361" s="10"/>
      <c r="I1361" s="10"/>
      <c r="J1361" s="10"/>
      <c r="K1361" s="10"/>
      <c r="L1361" s="10"/>
      <c r="M1361" s="10"/>
      <c r="N1361" s="10"/>
      <c r="O1361" s="10"/>
      <c r="P1361" s="10"/>
      <c r="Q1361" s="10"/>
      <c r="R1361" s="10"/>
      <c r="S1361" s="10"/>
      <c r="AL1361" s="10">
        <f t="shared" si="196"/>
        <v>1</v>
      </c>
    </row>
    <row r="1362" spans="1:54" x14ac:dyDescent="0.2">
      <c r="A1362" s="8" t="s">
        <v>201</v>
      </c>
      <c r="B1362" s="8" t="s">
        <v>204</v>
      </c>
      <c r="C1362" s="8">
        <v>1</v>
      </c>
      <c r="D1362" s="9" t="s">
        <v>29</v>
      </c>
      <c r="E1362" s="9">
        <v>4</v>
      </c>
      <c r="F1362">
        <f t="shared" si="195"/>
        <v>0</v>
      </c>
      <c r="G1362" s="10"/>
      <c r="H1362" s="10"/>
      <c r="I1362" s="10"/>
      <c r="J1362" s="10"/>
      <c r="K1362" s="10"/>
      <c r="L1362" s="10"/>
      <c r="M1362" s="10"/>
      <c r="N1362" s="10"/>
      <c r="O1362" s="10"/>
      <c r="P1362" s="10"/>
      <c r="Q1362" s="10"/>
      <c r="R1362" s="10"/>
      <c r="S1362" s="10"/>
      <c r="AL1362" s="10">
        <f t="shared" si="196"/>
        <v>1</v>
      </c>
    </row>
    <row r="1363" spans="1:54" x14ac:dyDescent="0.2">
      <c r="A1363" s="8" t="s">
        <v>201</v>
      </c>
      <c r="B1363" s="8" t="s">
        <v>204</v>
      </c>
      <c r="C1363" s="8">
        <v>1</v>
      </c>
      <c r="D1363" s="9" t="s">
        <v>30</v>
      </c>
      <c r="E1363" s="9">
        <v>5</v>
      </c>
      <c r="F1363">
        <f t="shared" si="195"/>
        <v>0</v>
      </c>
      <c r="G1363" s="10"/>
      <c r="H1363" s="10"/>
      <c r="I1363" s="10"/>
      <c r="J1363" s="10"/>
      <c r="K1363" s="10"/>
      <c r="L1363" s="10"/>
      <c r="M1363" s="10"/>
      <c r="N1363" s="10"/>
      <c r="O1363" s="10"/>
      <c r="P1363" s="10"/>
      <c r="Q1363" s="10"/>
      <c r="R1363" s="10"/>
      <c r="S1363" s="10"/>
      <c r="AL1363" s="10">
        <f t="shared" si="196"/>
        <v>1</v>
      </c>
    </row>
    <row r="1364" spans="1:54" x14ac:dyDescent="0.2">
      <c r="A1364" s="8" t="s">
        <v>201</v>
      </c>
      <c r="B1364" s="8" t="s">
        <v>204</v>
      </c>
      <c r="C1364" s="8">
        <v>1</v>
      </c>
      <c r="D1364" s="9" t="s">
        <v>30</v>
      </c>
      <c r="E1364" s="9">
        <v>6</v>
      </c>
      <c r="F1364">
        <f t="shared" si="195"/>
        <v>0</v>
      </c>
      <c r="G1364" s="10"/>
      <c r="H1364" s="10"/>
      <c r="I1364" s="10"/>
      <c r="J1364" s="10"/>
      <c r="K1364" s="10"/>
      <c r="L1364" s="10"/>
      <c r="M1364" s="10"/>
      <c r="N1364" s="10"/>
      <c r="O1364" s="10"/>
      <c r="P1364" s="10"/>
      <c r="Q1364" s="10"/>
      <c r="R1364" s="10"/>
      <c r="S1364" s="10"/>
      <c r="AL1364" s="10">
        <f t="shared" si="196"/>
        <v>1</v>
      </c>
    </row>
    <row r="1365" spans="1:54" x14ac:dyDescent="0.2">
      <c r="A1365" s="8" t="s">
        <v>201</v>
      </c>
      <c r="B1365" s="8" t="s">
        <v>204</v>
      </c>
      <c r="C1365" s="8">
        <v>2</v>
      </c>
      <c r="D1365" s="9" t="s">
        <v>29</v>
      </c>
      <c r="E1365" s="9">
        <v>7</v>
      </c>
      <c r="F1365">
        <f t="shared" si="195"/>
        <v>0</v>
      </c>
      <c r="G1365" s="10"/>
      <c r="H1365" s="10"/>
      <c r="I1365" s="10"/>
      <c r="J1365" s="10"/>
      <c r="K1365" s="10"/>
      <c r="L1365" s="10"/>
      <c r="M1365" s="10"/>
      <c r="N1365" s="10"/>
      <c r="O1365" s="10"/>
      <c r="P1365" s="10"/>
      <c r="Q1365" s="10"/>
      <c r="R1365" s="10"/>
      <c r="S1365" s="10"/>
      <c r="AM1365" s="30">
        <f t="shared" ref="AM1365:AM1373" si="197">IF(COUNTA(I1365:AJ1365)=0,1,0)</f>
        <v>1</v>
      </c>
    </row>
    <row r="1366" spans="1:54" x14ac:dyDescent="0.2">
      <c r="A1366" s="8" t="s">
        <v>201</v>
      </c>
      <c r="B1366" s="8" t="s">
        <v>204</v>
      </c>
      <c r="C1366" s="8">
        <v>2</v>
      </c>
      <c r="D1366" s="9" t="s">
        <v>29</v>
      </c>
      <c r="E1366" s="9">
        <v>8</v>
      </c>
      <c r="F1366">
        <f t="shared" si="195"/>
        <v>0</v>
      </c>
      <c r="G1366" s="10"/>
      <c r="H1366" s="10"/>
      <c r="I1366" s="10"/>
      <c r="J1366" s="10"/>
      <c r="K1366" s="10"/>
      <c r="L1366" s="10"/>
      <c r="M1366" s="10"/>
      <c r="N1366" s="10"/>
      <c r="O1366" s="10"/>
      <c r="P1366" s="10"/>
      <c r="Q1366" s="10"/>
      <c r="R1366" s="10"/>
      <c r="S1366" s="10"/>
      <c r="AM1366" s="30">
        <f t="shared" si="197"/>
        <v>1</v>
      </c>
    </row>
    <row r="1367" spans="1:54" x14ac:dyDescent="0.2">
      <c r="A1367" s="8" t="s">
        <v>201</v>
      </c>
      <c r="B1367" s="8" t="s">
        <v>204</v>
      </c>
      <c r="C1367" s="8">
        <v>2</v>
      </c>
      <c r="D1367" s="9" t="s">
        <v>29</v>
      </c>
      <c r="E1367" s="9">
        <v>9</v>
      </c>
      <c r="F1367">
        <f t="shared" si="195"/>
        <v>0</v>
      </c>
      <c r="G1367" s="10"/>
      <c r="H1367" s="10"/>
      <c r="I1367" s="10"/>
      <c r="J1367" s="10"/>
      <c r="K1367" s="10"/>
      <c r="L1367" s="10"/>
      <c r="M1367" s="10"/>
      <c r="N1367" s="10"/>
      <c r="O1367" s="10"/>
      <c r="P1367" s="10"/>
      <c r="Q1367" s="10"/>
      <c r="R1367" s="10"/>
      <c r="S1367" s="10"/>
      <c r="AM1367" s="30">
        <f t="shared" si="197"/>
        <v>1</v>
      </c>
    </row>
    <row r="1368" spans="1:54" x14ac:dyDescent="0.2">
      <c r="A1368" s="8" t="s">
        <v>201</v>
      </c>
      <c r="B1368" s="8" t="s">
        <v>204</v>
      </c>
      <c r="C1368" s="8">
        <v>2</v>
      </c>
      <c r="D1368" s="9" t="s">
        <v>29</v>
      </c>
      <c r="E1368" s="9">
        <v>10</v>
      </c>
      <c r="F1368">
        <f t="shared" si="195"/>
        <v>0</v>
      </c>
      <c r="G1368" s="10"/>
      <c r="H1368" s="10"/>
      <c r="I1368" s="10"/>
      <c r="J1368" s="10"/>
      <c r="K1368" s="10"/>
      <c r="L1368" s="10"/>
      <c r="M1368" s="10"/>
      <c r="N1368" s="10"/>
      <c r="O1368" s="10"/>
      <c r="P1368" s="10"/>
      <c r="Q1368" s="10"/>
      <c r="R1368" s="10"/>
      <c r="S1368" s="10"/>
      <c r="AM1368" s="30">
        <f t="shared" si="197"/>
        <v>1</v>
      </c>
    </row>
    <row r="1369" spans="1:54" x14ac:dyDescent="0.2">
      <c r="A1369" s="8" t="s">
        <v>201</v>
      </c>
      <c r="B1369" s="8" t="s">
        <v>204</v>
      </c>
      <c r="C1369" s="8">
        <v>2</v>
      </c>
      <c r="D1369" s="9" t="s">
        <v>31</v>
      </c>
      <c r="E1369" s="9">
        <v>11</v>
      </c>
      <c r="F1369">
        <f t="shared" si="195"/>
        <v>0</v>
      </c>
      <c r="G1369" s="10"/>
      <c r="H1369" s="10"/>
      <c r="I1369" s="10"/>
      <c r="J1369" s="10"/>
      <c r="K1369" s="10"/>
      <c r="L1369" s="10"/>
      <c r="M1369" s="10"/>
      <c r="N1369" s="10"/>
      <c r="O1369" s="10"/>
      <c r="P1369" s="10"/>
      <c r="Q1369" s="10"/>
      <c r="R1369" s="10"/>
      <c r="S1369" s="10"/>
      <c r="AM1369" s="30">
        <f t="shared" si="197"/>
        <v>1</v>
      </c>
    </row>
    <row r="1370" spans="1:54" x14ac:dyDescent="0.2">
      <c r="A1370" s="8" t="s">
        <v>201</v>
      </c>
      <c r="B1370" s="8" t="s">
        <v>204</v>
      </c>
      <c r="C1370" s="8">
        <v>2</v>
      </c>
      <c r="D1370" s="9" t="s">
        <v>31</v>
      </c>
      <c r="E1370" s="9">
        <v>12</v>
      </c>
      <c r="F1370">
        <f t="shared" si="195"/>
        <v>0</v>
      </c>
      <c r="G1370" s="10"/>
      <c r="H1370" s="10"/>
      <c r="I1370" s="10"/>
      <c r="J1370" s="10"/>
      <c r="K1370" s="10"/>
      <c r="L1370" s="10"/>
      <c r="M1370" s="10"/>
      <c r="N1370" s="10"/>
      <c r="O1370" s="10"/>
      <c r="P1370" s="10"/>
      <c r="Q1370" s="10"/>
      <c r="R1370" s="10"/>
      <c r="S1370" s="10"/>
      <c r="AM1370" s="30">
        <f t="shared" si="197"/>
        <v>1</v>
      </c>
    </row>
    <row r="1371" spans="1:54" x14ac:dyDescent="0.2">
      <c r="A1371" s="8" t="s">
        <v>201</v>
      </c>
      <c r="B1371" s="8" t="s">
        <v>204</v>
      </c>
      <c r="C1371" s="8">
        <v>2</v>
      </c>
      <c r="D1371" s="9" t="s">
        <v>29</v>
      </c>
      <c r="E1371" s="9">
        <v>13</v>
      </c>
      <c r="F1371">
        <f t="shared" si="195"/>
        <v>0</v>
      </c>
      <c r="G1371" s="10"/>
      <c r="H1371" s="10"/>
      <c r="I1371" s="10"/>
      <c r="J1371" s="10"/>
      <c r="K1371" s="10"/>
      <c r="L1371" s="10"/>
      <c r="M1371" s="10"/>
      <c r="N1371" s="10"/>
      <c r="O1371" s="10"/>
      <c r="P1371" s="10"/>
      <c r="Q1371" s="10"/>
      <c r="R1371" s="10"/>
      <c r="S1371" s="10"/>
      <c r="AM1371" s="30">
        <f t="shared" si="197"/>
        <v>1</v>
      </c>
    </row>
    <row r="1372" spans="1:54" x14ac:dyDescent="0.2">
      <c r="A1372" s="8" t="s">
        <v>201</v>
      </c>
      <c r="B1372" s="8" t="s">
        <v>204</v>
      </c>
      <c r="C1372" s="8">
        <v>2</v>
      </c>
      <c r="D1372" s="9" t="s">
        <v>30</v>
      </c>
      <c r="E1372" s="9">
        <v>14</v>
      </c>
      <c r="F1372">
        <f t="shared" si="195"/>
        <v>0</v>
      </c>
      <c r="G1372" s="10"/>
      <c r="H1372" s="10"/>
      <c r="I1372" s="10"/>
      <c r="J1372" s="10"/>
      <c r="K1372" s="10"/>
      <c r="L1372" s="10"/>
      <c r="M1372" s="10"/>
      <c r="N1372" s="10"/>
      <c r="O1372" s="10"/>
      <c r="P1372" s="10"/>
      <c r="Q1372" s="10"/>
      <c r="R1372" s="10"/>
      <c r="S1372" s="10"/>
      <c r="AM1372" s="30">
        <f t="shared" si="197"/>
        <v>1</v>
      </c>
    </row>
    <row r="1373" spans="1:54" x14ac:dyDescent="0.2">
      <c r="A1373" s="8" t="s">
        <v>201</v>
      </c>
      <c r="B1373" s="8" t="s">
        <v>204</v>
      </c>
      <c r="C1373" s="8">
        <v>2</v>
      </c>
      <c r="D1373" s="9" t="s">
        <v>29</v>
      </c>
      <c r="E1373" s="9">
        <v>15</v>
      </c>
      <c r="F1373">
        <f t="shared" si="195"/>
        <v>0</v>
      </c>
      <c r="G1373" s="10"/>
      <c r="H1373" s="10"/>
      <c r="I1373" s="10"/>
      <c r="J1373" s="10"/>
      <c r="K1373" s="10"/>
      <c r="L1373" s="10"/>
      <c r="M1373" s="10"/>
      <c r="N1373" s="10"/>
      <c r="O1373" s="10"/>
      <c r="P1373" s="10"/>
      <c r="Q1373" s="10"/>
      <c r="R1373" s="10"/>
      <c r="S1373" s="10"/>
      <c r="AL1373" s="10"/>
      <c r="AM1373" s="30">
        <f t="shared" si="197"/>
        <v>1</v>
      </c>
      <c r="AN1373" s="10"/>
      <c r="AO1373" s="10"/>
      <c r="AP1373" s="10"/>
      <c r="AQ1373" s="10"/>
      <c r="AR1373" s="10"/>
      <c r="AS1373" s="10"/>
      <c r="AT1373" s="10"/>
      <c r="AU1373" s="10">
        <f ca="1">SUMIF(INDIRECT(INDIRECT(ADDRESS(ROW(),COLUMN()+3))&amp;":"&amp;INDIRECT(ADDRESS(ROW(),COLUMN()+5))),"1",INDIRECT(INDIRECT(ADDRESS(ROW(),COLUMN()+3))&amp;":"&amp;INDIRECT(ADDRESS(ROW(),COLUMN()+5))))</f>
        <v>6</v>
      </c>
      <c r="AV1373" s="10">
        <f ca="1">SUMIF(INDIRECT(INDIRECT(ADDRESS(ROW(),COLUMN()+2))&amp;":"&amp;INDIRECT(ADDRESS(ROW(),COLUMN()+4))),2,INDIRECT(INDIRECT(ADDRESS(ROW(),COLUMN()+2))&amp;":"&amp;INDIRECT(ADDRESS(ROW(),COLUMN()+4))))/2</f>
        <v>9</v>
      </c>
      <c r="AW1373" s="10">
        <f ca="1">IF(INDIRECT(ADDRESS(ROW(),COLUMN()-2))=0,1, (INDIRECT(ADDRESS(ROW(),COLUMN()-2))-INDIRECT(ADDRESS(ROW()+1,COLUMN()+2)))/INDIRECT(ADDRESS(ROW(),COLUMN()-2)))</f>
        <v>0</v>
      </c>
      <c r="AX1373" s="10" t="str">
        <f ca="1">ADDRESS(ROW()+1-INDIRECT(ADDRESS(ROW()+1,COLUMN()-4)),3)</f>
        <v>$C$1359</v>
      </c>
      <c r="AY1373" s="10"/>
      <c r="AZ1373" s="10" t="str">
        <f>ADDRESS(ROW(),3)</f>
        <v>$C$1373</v>
      </c>
      <c r="BA1373" s="10">
        <f ca="1">IF( INDIRECT(ADDRESS(ROW(),COLUMN()-5))=0,1, (INDIRECT(ADDRESS(ROW(),COLUMN()-5))-INDIRECT(ADDRESS(ROW()+1,COLUMN()+1)))/INDIRECT(ADDRESS(ROW(),COLUMN()-5)))</f>
        <v>0</v>
      </c>
      <c r="BB1373" s="10"/>
    </row>
    <row r="1374" spans="1:54" x14ac:dyDescent="0.2">
      <c r="A1374" s="8"/>
      <c r="B1374" s="8"/>
      <c r="C1374" s="8"/>
      <c r="D1374" s="9"/>
      <c r="E1374" s="9"/>
      <c r="G1374" s="10"/>
      <c r="H1374" s="10"/>
      <c r="I1374" s="10"/>
      <c r="J1374" s="10"/>
      <c r="K1374" s="10"/>
      <c r="L1374" s="10"/>
      <c r="M1374" s="10"/>
      <c r="N1374" s="10"/>
      <c r="O1374" s="10"/>
      <c r="P1374" s="10"/>
      <c r="Q1374" s="10"/>
      <c r="R1374" s="10"/>
      <c r="S1374" s="10"/>
      <c r="AL1374" s="10">
        <f ca="1">1-INDIRECT(ADDRESS(ROW()-1,COLUMN()+11))</f>
        <v>1</v>
      </c>
      <c r="AM1374" s="10">
        <f ca="1">1-INDIRECT(ADDRESS(ROW()-1,COLUMN()+14))</f>
        <v>1</v>
      </c>
      <c r="AN1374" s="10">
        <f ca="1">INDIRECT(ADDRESS(ROW()-1,COLUMN()+9))</f>
        <v>0</v>
      </c>
      <c r="AO1374" s="10">
        <f ca="1">INDIRECT(ADDRESS(ROW()-1,COLUMN()+12))</f>
        <v>0</v>
      </c>
      <c r="AP1374" s="10">
        <f ca="1">(1-INDIRECT(ADDRESS(ROW(),COLUMN()-2)))*INDIRECT(ADDRESS(ROW(),COLUMN()+2))</f>
        <v>2</v>
      </c>
      <c r="AQ1374" s="10">
        <f ca="1">(1-INDIRECT(ADDRESS(ROW(),COLUMN()-2)))*INDIRECT(ADDRESS(ROW(),COLUMN()+2))</f>
        <v>2</v>
      </c>
      <c r="AR1374" s="10">
        <f ca="1">INDIRECT(ADDRESS(INDIRECT(ADDRESS(ROW(),COLUMN()+3))-INDIRECT(ADDRESS(ROW(),COLUMN()+2)),3))</f>
        <v>2</v>
      </c>
      <c r="AS1374" s="10">
        <f ca="1">INDIRECT(ADDRESS(INDIRECT(ADDRESS(ROW(),COLUMN()+2))-INDIRECT(ADDRESS(ROW(),COLUMN()+1)),4))</f>
        <v>2</v>
      </c>
      <c r="AT1374" s="10">
        <f ca="1">INDIRECT(ADDRESS(ROW()-1,5))</f>
        <v>15</v>
      </c>
      <c r="AU1374" s="10">
        <f>ROW()-1</f>
        <v>1373</v>
      </c>
      <c r="AV1374" s="10">
        <f ca="1">ROW()-INDIRECT(ADDRESS(ROW(),COLUMN()-2))</f>
        <v>1359</v>
      </c>
      <c r="AW1374" s="10" t="str">
        <f>ADDRESS(ROW()-1,COLUMN()-11)</f>
        <v>$AL$1373</v>
      </c>
      <c r="AX1374" s="10" t="str">
        <f ca="1">ADDRESS(ROW() -INDIRECT(ADDRESS(ROW(),COLUMN()-4)),COLUMN()-12)</f>
        <v>$AL$1359</v>
      </c>
      <c r="AY1374" s="10">
        <f ca="1">SUMIF(INDIRECT(INDIRECT(ADDRESS(ROW(),COLUMN()-1))&amp;":"&amp;INDIRECT(ADDRESS(ROW(),COLUMN()-2))),1,INDIRECT(INDIRECT(ADDRESS(ROW(),COLUMN()-1))&amp;":"&amp;INDIRECT(ADDRESS(ROW(),COLUMN()-2))))</f>
        <v>6</v>
      </c>
      <c r="AZ1374" s="10" t="str">
        <f>ADDRESS(ROW()-1,COLUMN()-13)</f>
        <v>$AM$1373</v>
      </c>
      <c r="BA1374" s="10" t="str">
        <f ca="1">ADDRESS(ROW() -INDIRECT(ADDRESS(ROW(),COLUMN()-7)),COLUMN()-14)</f>
        <v>$AM$1359</v>
      </c>
      <c r="BB1374" s="10">
        <f ca="1">SUM(INDIRECT(INDIRECT(ADDRESS(ROW(),COLUMN()-1))&amp;":"&amp;INDIRECT(ADDRESS(ROW(),COLUMN()-2))))</f>
        <v>9</v>
      </c>
    </row>
    <row r="1375" spans="1:54" x14ac:dyDescent="0.2">
      <c r="A1375" s="8" t="s">
        <v>201</v>
      </c>
      <c r="B1375" s="8" t="s">
        <v>205</v>
      </c>
      <c r="C1375" s="8">
        <v>2</v>
      </c>
      <c r="D1375" s="8">
        <v>0</v>
      </c>
      <c r="E1375" s="8"/>
      <c r="G1375" s="10"/>
      <c r="H1375" s="10"/>
      <c r="I1375" s="10"/>
      <c r="J1375" s="10"/>
      <c r="K1375" s="10"/>
      <c r="L1375" s="10"/>
      <c r="M1375" s="10"/>
      <c r="N1375" s="10"/>
      <c r="O1375" s="10"/>
      <c r="P1375" s="10"/>
      <c r="Q1375" s="10"/>
      <c r="R1375" s="10"/>
      <c r="S1375" s="10"/>
    </row>
    <row r="1376" spans="1:54" x14ac:dyDescent="0.2">
      <c r="A1376" s="8" t="s">
        <v>201</v>
      </c>
      <c r="B1376" s="8" t="s">
        <v>205</v>
      </c>
      <c r="C1376" s="8">
        <v>1</v>
      </c>
      <c r="D1376" s="9" t="s">
        <v>29</v>
      </c>
      <c r="E1376" s="9">
        <v>1</v>
      </c>
      <c r="F1376">
        <f t="shared" ref="F1376:F1387" si="198">COUNTA(G1376:AJ1376)</f>
        <v>0</v>
      </c>
      <c r="G1376" s="10"/>
      <c r="H1376" s="10"/>
      <c r="I1376" s="10"/>
      <c r="J1376" s="10"/>
      <c r="K1376" s="10"/>
      <c r="L1376" s="10"/>
      <c r="M1376" s="10"/>
      <c r="N1376" s="10"/>
      <c r="O1376" s="10"/>
      <c r="P1376" s="10"/>
      <c r="Q1376" s="10"/>
      <c r="R1376" s="10"/>
      <c r="S1376" s="10"/>
      <c r="AL1376" s="10">
        <f t="shared" ref="AL1376:AL1385" si="199">IF(COUNTA(G1376:AJ1376)=0,1,0)</f>
        <v>1</v>
      </c>
    </row>
    <row r="1377" spans="1:54" x14ac:dyDescent="0.2">
      <c r="A1377" s="8" t="s">
        <v>201</v>
      </c>
      <c r="B1377" s="8" t="s">
        <v>205</v>
      </c>
      <c r="C1377" s="8">
        <v>1</v>
      </c>
      <c r="D1377" s="9" t="s">
        <v>29</v>
      </c>
      <c r="E1377" s="9">
        <v>2</v>
      </c>
      <c r="F1377">
        <f t="shared" si="198"/>
        <v>0</v>
      </c>
      <c r="G1377" s="10"/>
      <c r="H1377" s="10"/>
      <c r="I1377" s="10"/>
      <c r="J1377" s="10"/>
      <c r="K1377" s="10"/>
      <c r="L1377" s="10"/>
      <c r="M1377" s="10"/>
      <c r="N1377" s="10"/>
      <c r="O1377" s="10"/>
      <c r="P1377" s="10"/>
      <c r="Q1377" s="10"/>
      <c r="R1377" s="10"/>
      <c r="S1377" s="10"/>
      <c r="AL1377" s="10">
        <f t="shared" si="199"/>
        <v>1</v>
      </c>
    </row>
    <row r="1378" spans="1:54" x14ac:dyDescent="0.2">
      <c r="A1378" s="8" t="s">
        <v>201</v>
      </c>
      <c r="B1378" s="8" t="s">
        <v>205</v>
      </c>
      <c r="C1378" s="8">
        <v>1</v>
      </c>
      <c r="D1378" s="9" t="s">
        <v>29</v>
      </c>
      <c r="E1378" s="9">
        <v>3</v>
      </c>
      <c r="F1378">
        <f t="shared" si="198"/>
        <v>0</v>
      </c>
      <c r="G1378" s="10"/>
      <c r="H1378" s="10"/>
      <c r="I1378" s="10"/>
      <c r="J1378" s="10"/>
      <c r="K1378" s="10"/>
      <c r="L1378" s="10"/>
      <c r="M1378" s="10"/>
      <c r="N1378" s="10"/>
      <c r="O1378" s="10"/>
      <c r="P1378" s="10"/>
      <c r="Q1378" s="10"/>
      <c r="R1378" s="24"/>
      <c r="S1378" s="10"/>
      <c r="AL1378" s="10">
        <f t="shared" si="199"/>
        <v>1</v>
      </c>
    </row>
    <row r="1379" spans="1:54" x14ac:dyDescent="0.2">
      <c r="A1379" s="8" t="s">
        <v>201</v>
      </c>
      <c r="B1379" s="8" t="s">
        <v>205</v>
      </c>
      <c r="C1379" s="8">
        <v>1</v>
      </c>
      <c r="D1379" s="9" t="s">
        <v>30</v>
      </c>
      <c r="E1379" s="9">
        <v>4</v>
      </c>
      <c r="F1379">
        <f t="shared" si="198"/>
        <v>0</v>
      </c>
      <c r="G1379" s="10"/>
      <c r="H1379" s="10"/>
      <c r="I1379" s="10"/>
      <c r="J1379" s="10"/>
      <c r="K1379" s="10"/>
      <c r="L1379" s="10"/>
      <c r="M1379" s="10"/>
      <c r="N1379" s="10"/>
      <c r="O1379" s="10"/>
      <c r="P1379" s="10"/>
      <c r="Q1379" s="10"/>
      <c r="R1379" s="24"/>
      <c r="S1379" s="10"/>
      <c r="AL1379" s="10">
        <f t="shared" si="199"/>
        <v>1</v>
      </c>
    </row>
    <row r="1380" spans="1:54" x14ac:dyDescent="0.2">
      <c r="A1380" s="8" t="s">
        <v>201</v>
      </c>
      <c r="B1380" s="8" t="s">
        <v>205</v>
      </c>
      <c r="C1380" s="8">
        <v>1</v>
      </c>
      <c r="D1380" s="9" t="s">
        <v>29</v>
      </c>
      <c r="E1380" s="9">
        <v>5</v>
      </c>
      <c r="F1380">
        <f t="shared" si="198"/>
        <v>0</v>
      </c>
      <c r="G1380" s="10"/>
      <c r="H1380" s="10"/>
      <c r="I1380" s="10"/>
      <c r="J1380" s="10"/>
      <c r="K1380" s="10"/>
      <c r="L1380" s="10"/>
      <c r="M1380" s="10"/>
      <c r="N1380" s="10"/>
      <c r="O1380" s="10"/>
      <c r="P1380" s="10"/>
      <c r="Q1380" s="10"/>
      <c r="R1380" s="24"/>
      <c r="S1380" s="10"/>
      <c r="AL1380" s="10">
        <f t="shared" si="199"/>
        <v>1</v>
      </c>
    </row>
    <row r="1381" spans="1:54" x14ac:dyDescent="0.2">
      <c r="A1381" s="8" t="s">
        <v>201</v>
      </c>
      <c r="B1381" s="8" t="s">
        <v>205</v>
      </c>
      <c r="C1381" s="8">
        <v>1</v>
      </c>
      <c r="D1381" s="9" t="s">
        <v>30</v>
      </c>
      <c r="E1381" s="9">
        <v>6</v>
      </c>
      <c r="F1381">
        <f t="shared" si="198"/>
        <v>0</v>
      </c>
      <c r="G1381" s="10"/>
      <c r="H1381" s="10"/>
      <c r="I1381" s="10"/>
      <c r="J1381" s="10"/>
      <c r="K1381" s="10"/>
      <c r="L1381" s="10"/>
      <c r="M1381" s="10"/>
      <c r="N1381" s="10"/>
      <c r="O1381" s="10"/>
      <c r="P1381" s="10"/>
      <c r="Q1381" s="10"/>
      <c r="R1381" s="24"/>
      <c r="S1381" s="10"/>
      <c r="AL1381" s="10">
        <f t="shared" si="199"/>
        <v>1</v>
      </c>
    </row>
    <row r="1382" spans="1:54" x14ac:dyDescent="0.2">
      <c r="A1382" s="8" t="s">
        <v>201</v>
      </c>
      <c r="B1382" s="8" t="s">
        <v>205</v>
      </c>
      <c r="C1382" s="8">
        <v>1</v>
      </c>
      <c r="D1382" s="9" t="s">
        <v>30</v>
      </c>
      <c r="E1382" s="9">
        <v>7</v>
      </c>
      <c r="F1382">
        <f t="shared" si="198"/>
        <v>0</v>
      </c>
      <c r="G1382" s="10"/>
      <c r="H1382" s="10"/>
      <c r="I1382" s="10"/>
      <c r="J1382" s="10"/>
      <c r="K1382" s="10"/>
      <c r="L1382" s="10"/>
      <c r="M1382" s="10"/>
      <c r="N1382" s="10"/>
      <c r="O1382" s="10"/>
      <c r="P1382" s="10"/>
      <c r="Q1382" s="10"/>
      <c r="R1382" s="24"/>
      <c r="S1382" s="10"/>
      <c r="AL1382" s="10">
        <f t="shared" si="199"/>
        <v>1</v>
      </c>
    </row>
    <row r="1383" spans="1:54" x14ac:dyDescent="0.2">
      <c r="A1383" s="8" t="s">
        <v>201</v>
      </c>
      <c r="B1383" s="8" t="s">
        <v>205</v>
      </c>
      <c r="C1383" s="8">
        <v>1</v>
      </c>
      <c r="D1383" s="9" t="s">
        <v>29</v>
      </c>
      <c r="E1383" s="9">
        <v>8</v>
      </c>
      <c r="F1383">
        <f t="shared" si="198"/>
        <v>0</v>
      </c>
      <c r="G1383" s="10"/>
      <c r="H1383" s="10"/>
      <c r="I1383" s="10"/>
      <c r="J1383" s="10"/>
      <c r="K1383" s="10"/>
      <c r="L1383" s="10"/>
      <c r="M1383" s="10"/>
      <c r="N1383" s="10"/>
      <c r="O1383" s="10"/>
      <c r="P1383" s="10"/>
      <c r="Q1383" s="10"/>
      <c r="R1383" s="24"/>
      <c r="S1383" s="10"/>
      <c r="AL1383" s="10">
        <f t="shared" si="199"/>
        <v>1</v>
      </c>
    </row>
    <row r="1384" spans="1:54" x14ac:dyDescent="0.2">
      <c r="A1384" s="8" t="s">
        <v>201</v>
      </c>
      <c r="B1384" s="8" t="s">
        <v>205</v>
      </c>
      <c r="C1384" s="8">
        <v>1</v>
      </c>
      <c r="D1384" s="9" t="s">
        <v>29</v>
      </c>
      <c r="E1384" s="9">
        <v>9</v>
      </c>
      <c r="F1384">
        <f t="shared" si="198"/>
        <v>0</v>
      </c>
      <c r="G1384" s="10"/>
      <c r="H1384" s="10"/>
      <c r="I1384" s="10"/>
      <c r="J1384" s="10"/>
      <c r="K1384" s="10"/>
      <c r="L1384" s="10"/>
      <c r="M1384" s="10"/>
      <c r="N1384" s="10"/>
      <c r="O1384" s="10"/>
      <c r="P1384" s="10"/>
      <c r="Q1384" s="10"/>
      <c r="R1384" s="24"/>
      <c r="S1384" s="10"/>
      <c r="AL1384" s="10">
        <f t="shared" si="199"/>
        <v>1</v>
      </c>
    </row>
    <row r="1385" spans="1:54" x14ac:dyDescent="0.2">
      <c r="A1385" s="8" t="s">
        <v>201</v>
      </c>
      <c r="B1385" s="8" t="s">
        <v>205</v>
      </c>
      <c r="C1385" s="8">
        <v>1</v>
      </c>
      <c r="D1385" s="9" t="s">
        <v>30</v>
      </c>
      <c r="E1385" s="9">
        <v>10</v>
      </c>
      <c r="F1385">
        <f t="shared" si="198"/>
        <v>0</v>
      </c>
      <c r="G1385" s="10"/>
      <c r="H1385" s="10"/>
      <c r="I1385" s="10"/>
      <c r="J1385" s="10"/>
      <c r="K1385" s="10"/>
      <c r="L1385" s="10"/>
      <c r="M1385" s="10"/>
      <c r="N1385" s="10"/>
      <c r="O1385" s="10"/>
      <c r="P1385" s="10"/>
      <c r="Q1385" s="10"/>
      <c r="R1385" s="24"/>
      <c r="S1385" s="10"/>
      <c r="AL1385" s="10">
        <f t="shared" si="199"/>
        <v>1</v>
      </c>
    </row>
    <row r="1386" spans="1:54" hidden="1" x14ac:dyDescent="0.2">
      <c r="A1386" s="8" t="s">
        <v>201</v>
      </c>
      <c r="B1386" s="8" t="s">
        <v>205</v>
      </c>
      <c r="C1386" s="8">
        <v>3</v>
      </c>
      <c r="D1386" s="9" t="s">
        <v>29</v>
      </c>
      <c r="E1386" s="9">
        <v>11</v>
      </c>
      <c r="F1386">
        <f t="shared" si="198"/>
        <v>0</v>
      </c>
      <c r="G1386" s="10"/>
      <c r="H1386" s="10"/>
      <c r="I1386" s="10"/>
      <c r="J1386" s="10"/>
      <c r="K1386" s="10"/>
      <c r="L1386" s="10"/>
      <c r="M1386" s="10"/>
      <c r="N1386" s="10"/>
      <c r="O1386" s="10"/>
      <c r="P1386" s="10"/>
      <c r="Q1386" s="10"/>
      <c r="R1386" s="24"/>
      <c r="S1386" s="10"/>
    </row>
    <row r="1387" spans="1:54" hidden="1" x14ac:dyDescent="0.2">
      <c r="A1387" s="8" t="s">
        <v>201</v>
      </c>
      <c r="B1387" s="8" t="s">
        <v>205</v>
      </c>
      <c r="C1387" s="8">
        <v>3</v>
      </c>
      <c r="D1387" s="9" t="s">
        <v>29</v>
      </c>
      <c r="E1387" s="9">
        <v>12</v>
      </c>
      <c r="F1387">
        <f t="shared" si="198"/>
        <v>0</v>
      </c>
      <c r="G1387" s="10"/>
      <c r="H1387" s="10"/>
      <c r="I1387" s="10"/>
      <c r="J1387" s="10"/>
      <c r="K1387" s="10"/>
      <c r="L1387" s="10"/>
      <c r="M1387" s="10"/>
      <c r="N1387" s="10"/>
      <c r="O1387" s="10"/>
      <c r="P1387" s="10"/>
      <c r="Q1387" s="10"/>
      <c r="R1387" s="24"/>
      <c r="S1387" s="10"/>
      <c r="AL1387" s="10"/>
      <c r="AN1387" s="10"/>
      <c r="AO1387" s="10"/>
      <c r="AP1387" s="10"/>
      <c r="AQ1387" s="10"/>
      <c r="AR1387" s="10"/>
      <c r="AS1387" s="10"/>
      <c r="AT1387" s="10"/>
      <c r="AU1387" s="10">
        <f ca="1">SUMIF(INDIRECT(INDIRECT(ADDRESS(ROW(),COLUMN()+3))&amp;":"&amp;INDIRECT(ADDRESS(ROW(),COLUMN()+5))),"1",INDIRECT(INDIRECT(ADDRESS(ROW(),COLUMN()+3))&amp;":"&amp;INDIRECT(ADDRESS(ROW(),COLUMN()+5))))</f>
        <v>10</v>
      </c>
      <c r="AV1387" s="10">
        <f ca="1">SUMIF(INDIRECT(INDIRECT(ADDRESS(ROW(),COLUMN()+2))&amp;":"&amp;INDIRECT(ADDRESS(ROW(),COLUMN()+4))),2,INDIRECT(INDIRECT(ADDRESS(ROW(),COLUMN()+2))&amp;":"&amp;INDIRECT(ADDRESS(ROW(),COLUMN()+4))))/2</f>
        <v>0</v>
      </c>
      <c r="AW1387" s="10">
        <f ca="1">IF(INDIRECT(ADDRESS(ROW(),COLUMN()-2))=0,1, (INDIRECT(ADDRESS(ROW(),COLUMN()-2))-INDIRECT(ADDRESS(ROW()+1,COLUMN()+2)))/INDIRECT(ADDRESS(ROW(),COLUMN()-2)))</f>
        <v>0</v>
      </c>
      <c r="AX1387" s="10" t="str">
        <f ca="1">ADDRESS(ROW()+1-INDIRECT(ADDRESS(ROW()+1,COLUMN()-4)),3)</f>
        <v>$C$1376</v>
      </c>
      <c r="AY1387" s="10"/>
      <c r="AZ1387" s="10" t="str">
        <f>ADDRESS(ROW(),3)</f>
        <v>$C$1387</v>
      </c>
      <c r="BA1387" s="10">
        <f ca="1">IF( INDIRECT(ADDRESS(ROW(),COLUMN()-5))=0,1, (INDIRECT(ADDRESS(ROW(),COLUMN()-5))-INDIRECT(ADDRESS(ROW()+1,COLUMN()+1)))/INDIRECT(ADDRESS(ROW(),COLUMN()-5)))</f>
        <v>1</v>
      </c>
      <c r="BB1387" s="10"/>
    </row>
    <row r="1388" spans="1:54" x14ac:dyDescent="0.2">
      <c r="A1388" s="8"/>
      <c r="B1388" s="8"/>
      <c r="C1388" s="8"/>
      <c r="D1388" s="8"/>
      <c r="E1388" s="8"/>
      <c r="G1388" s="10"/>
      <c r="H1388" s="10"/>
      <c r="I1388" s="10"/>
      <c r="J1388" s="10"/>
      <c r="K1388" s="10"/>
      <c r="L1388" s="10"/>
      <c r="M1388" s="10"/>
      <c r="N1388" s="10"/>
      <c r="O1388" s="10"/>
      <c r="P1388" s="10"/>
      <c r="Q1388" s="10"/>
      <c r="R1388" s="24"/>
      <c r="S1388" s="10"/>
      <c r="AL1388" s="10">
        <f ca="1">1-INDIRECT(ADDRESS(ROW()-1,COLUMN()+11))</f>
        <v>1</v>
      </c>
      <c r="AM1388" s="10">
        <f ca="1">1-INDIRECT(ADDRESS(ROW()-1,COLUMN()+14))</f>
        <v>0</v>
      </c>
      <c r="AN1388" s="10">
        <f ca="1">INDIRECT(ADDRESS(ROW()-1,COLUMN()+9))</f>
        <v>0</v>
      </c>
      <c r="AO1388" s="10">
        <f ca="1">INDIRECT(ADDRESS(ROW()-1,COLUMN()+12))</f>
        <v>1</v>
      </c>
      <c r="AP1388" s="10">
        <f ca="1">(1-INDIRECT(ADDRESS(ROW(),COLUMN()-2)))*INDIRECT(ADDRESS(ROW(),COLUMN()+2))</f>
        <v>2</v>
      </c>
      <c r="AQ1388" s="10">
        <f ca="1">(1-INDIRECT(ADDRESS(ROW(),COLUMN()-2)))*INDIRECT(ADDRESS(ROW(),COLUMN()+2))</f>
        <v>0</v>
      </c>
      <c r="AR1388" s="10">
        <f ca="1">INDIRECT(ADDRESS(INDIRECT(ADDRESS(ROW(),COLUMN()+3))-INDIRECT(ADDRESS(ROW(),COLUMN()+2)),3))</f>
        <v>2</v>
      </c>
      <c r="AS1388" s="10">
        <f ca="1">INDIRECT(ADDRESS(INDIRECT(ADDRESS(ROW(),COLUMN()+2))-INDIRECT(ADDRESS(ROW(),COLUMN()+1)),4))</f>
        <v>0</v>
      </c>
      <c r="AT1388" s="10">
        <f ca="1">INDIRECT(ADDRESS(ROW()-1,5))</f>
        <v>12</v>
      </c>
      <c r="AU1388" s="10">
        <f>ROW()-1</f>
        <v>1387</v>
      </c>
      <c r="AV1388" s="10">
        <f ca="1">ROW()-INDIRECT(ADDRESS(ROW(),COLUMN()-2))</f>
        <v>1376</v>
      </c>
      <c r="AW1388" s="10" t="str">
        <f>ADDRESS(ROW()-1,COLUMN()-11)</f>
        <v>$AL$1387</v>
      </c>
      <c r="AX1388" s="10" t="str">
        <f ca="1">ADDRESS(ROW() -INDIRECT(ADDRESS(ROW(),COLUMN()-4)),COLUMN()-12)</f>
        <v>$AL$1376</v>
      </c>
      <c r="AY1388" s="10">
        <f ca="1">SUMIF(INDIRECT(INDIRECT(ADDRESS(ROW(),COLUMN()-1))&amp;":"&amp;INDIRECT(ADDRESS(ROW(),COLUMN()-2))),1,INDIRECT(INDIRECT(ADDRESS(ROW(),COLUMN()-1))&amp;":"&amp;INDIRECT(ADDRESS(ROW(),COLUMN()-2))))</f>
        <v>10</v>
      </c>
      <c r="AZ1388" s="10" t="str">
        <f>ADDRESS(ROW()-1,COLUMN()-13)</f>
        <v>$AM$1387</v>
      </c>
      <c r="BA1388" s="10" t="str">
        <f ca="1">ADDRESS(ROW() -INDIRECT(ADDRESS(ROW(),COLUMN()-7)),COLUMN()-14)</f>
        <v>$AM$1376</v>
      </c>
      <c r="BB1388" s="10">
        <f ca="1">SUM(INDIRECT(INDIRECT(ADDRESS(ROW(),COLUMN()-1))&amp;":"&amp;INDIRECT(ADDRESS(ROW(),COLUMN()-2))))</f>
        <v>0</v>
      </c>
    </row>
    <row r="1389" spans="1:54" x14ac:dyDescent="0.2">
      <c r="A1389" s="8" t="s">
        <v>201</v>
      </c>
      <c r="B1389" s="8" t="s">
        <v>206</v>
      </c>
      <c r="C1389" s="8">
        <v>2</v>
      </c>
      <c r="D1389" s="8">
        <v>0</v>
      </c>
      <c r="E1389" s="8"/>
      <c r="G1389" s="10"/>
      <c r="H1389" s="10"/>
      <c r="I1389" s="10"/>
      <c r="J1389" s="10"/>
      <c r="K1389" s="10"/>
      <c r="L1389" s="10"/>
      <c r="M1389" s="10"/>
      <c r="N1389" s="10"/>
      <c r="O1389" s="10"/>
      <c r="P1389" s="10"/>
      <c r="Q1389" s="10"/>
      <c r="R1389" s="24"/>
      <c r="S1389" s="10"/>
    </row>
    <row r="1390" spans="1:54" x14ac:dyDescent="0.2">
      <c r="A1390" s="8" t="s">
        <v>201</v>
      </c>
      <c r="B1390" s="8" t="s">
        <v>206</v>
      </c>
      <c r="C1390" s="8">
        <v>1</v>
      </c>
      <c r="D1390" s="9" t="s">
        <v>29</v>
      </c>
      <c r="E1390" s="9">
        <v>1</v>
      </c>
      <c r="F1390">
        <f t="shared" ref="F1390:F1396" si="200">COUNTA(G1390:AJ1390)</f>
        <v>0</v>
      </c>
      <c r="G1390" s="10"/>
      <c r="H1390" s="10"/>
      <c r="I1390" s="10"/>
      <c r="J1390" s="10"/>
      <c r="K1390" s="10"/>
      <c r="L1390" s="10"/>
      <c r="M1390" s="10"/>
      <c r="N1390" s="10"/>
      <c r="O1390" s="10"/>
      <c r="P1390" s="10"/>
      <c r="Q1390" s="10"/>
      <c r="R1390" s="24"/>
      <c r="S1390" s="10"/>
      <c r="AL1390" s="10">
        <f t="shared" ref="AL1390:AL1394" si="201">IF(COUNTA(G1390:AJ1390)=0,1,0)</f>
        <v>1</v>
      </c>
    </row>
    <row r="1391" spans="1:54" x14ac:dyDescent="0.2">
      <c r="A1391" s="8" t="s">
        <v>201</v>
      </c>
      <c r="B1391" s="8" t="s">
        <v>206</v>
      </c>
      <c r="C1391" s="8">
        <v>1</v>
      </c>
      <c r="D1391" s="9" t="s">
        <v>30</v>
      </c>
      <c r="E1391" s="9">
        <v>2</v>
      </c>
      <c r="F1391">
        <f t="shared" si="200"/>
        <v>0</v>
      </c>
      <c r="G1391" s="10"/>
      <c r="H1391" s="10"/>
      <c r="I1391" s="10"/>
      <c r="J1391" s="10"/>
      <c r="K1391" s="10"/>
      <c r="L1391" s="10"/>
      <c r="M1391" s="10"/>
      <c r="N1391" s="10"/>
      <c r="O1391" s="10"/>
      <c r="P1391" s="10"/>
      <c r="Q1391" s="10"/>
      <c r="R1391" s="24"/>
      <c r="S1391" s="10"/>
      <c r="AL1391" s="10">
        <f t="shared" si="201"/>
        <v>1</v>
      </c>
    </row>
    <row r="1392" spans="1:54" x14ac:dyDescent="0.2">
      <c r="A1392" s="8" t="s">
        <v>201</v>
      </c>
      <c r="B1392" s="8" t="s">
        <v>206</v>
      </c>
      <c r="C1392" s="8">
        <v>1</v>
      </c>
      <c r="D1392" s="9" t="s">
        <v>29</v>
      </c>
      <c r="E1392" s="9">
        <v>3</v>
      </c>
      <c r="F1392">
        <f t="shared" si="200"/>
        <v>0</v>
      </c>
      <c r="G1392" s="10"/>
      <c r="H1392" s="10"/>
      <c r="I1392" s="10"/>
      <c r="J1392" s="10"/>
      <c r="K1392" s="10"/>
      <c r="L1392" s="10"/>
      <c r="M1392" s="10"/>
      <c r="N1392" s="10"/>
      <c r="O1392" s="10"/>
      <c r="P1392" s="10"/>
      <c r="Q1392" s="10"/>
      <c r="R1392" s="24"/>
      <c r="S1392" s="10"/>
      <c r="AL1392" s="10">
        <f t="shared" si="201"/>
        <v>1</v>
      </c>
    </row>
    <row r="1393" spans="1:54" x14ac:dyDescent="0.2">
      <c r="A1393" s="8" t="s">
        <v>201</v>
      </c>
      <c r="B1393" s="8" t="s">
        <v>206</v>
      </c>
      <c r="C1393" s="8">
        <v>1</v>
      </c>
      <c r="D1393" s="9" t="s">
        <v>29</v>
      </c>
      <c r="E1393" s="9">
        <v>4</v>
      </c>
      <c r="F1393">
        <f t="shared" si="200"/>
        <v>0</v>
      </c>
      <c r="G1393" s="10"/>
      <c r="H1393" s="10"/>
      <c r="I1393" s="10"/>
      <c r="J1393" s="10"/>
      <c r="K1393" s="10"/>
      <c r="L1393" s="10"/>
      <c r="M1393" s="10"/>
      <c r="N1393" s="10"/>
      <c r="O1393" s="10"/>
      <c r="P1393" s="10"/>
      <c r="Q1393" s="10"/>
      <c r="R1393" s="24"/>
      <c r="S1393" s="10"/>
      <c r="AL1393" s="10">
        <f t="shared" si="201"/>
        <v>1</v>
      </c>
    </row>
    <row r="1394" spans="1:54" x14ac:dyDescent="0.2">
      <c r="A1394" s="8" t="s">
        <v>201</v>
      </c>
      <c r="B1394" s="8" t="s">
        <v>206</v>
      </c>
      <c r="C1394" s="8">
        <v>1</v>
      </c>
      <c r="D1394" s="9" t="s">
        <v>31</v>
      </c>
      <c r="E1394" s="9">
        <v>5</v>
      </c>
      <c r="F1394">
        <f t="shared" si="200"/>
        <v>0</v>
      </c>
      <c r="G1394" s="10"/>
      <c r="H1394" s="10"/>
      <c r="I1394" s="10"/>
      <c r="J1394" s="10"/>
      <c r="K1394" s="10"/>
      <c r="L1394" s="10"/>
      <c r="M1394" s="10"/>
      <c r="N1394" s="10"/>
      <c r="O1394" s="10"/>
      <c r="P1394" s="10"/>
      <c r="Q1394" s="10"/>
      <c r="R1394" s="24"/>
      <c r="S1394" s="10"/>
      <c r="AL1394" s="10">
        <f t="shared" si="201"/>
        <v>1</v>
      </c>
    </row>
    <row r="1395" spans="1:54" hidden="1" x14ac:dyDescent="0.2">
      <c r="A1395" s="8" t="s">
        <v>201</v>
      </c>
      <c r="B1395" s="8" t="s">
        <v>206</v>
      </c>
      <c r="C1395" s="8">
        <v>3</v>
      </c>
      <c r="D1395" s="9" t="s">
        <v>30</v>
      </c>
      <c r="E1395" s="9">
        <v>6</v>
      </c>
      <c r="F1395">
        <f t="shared" si="200"/>
        <v>0</v>
      </c>
      <c r="G1395" s="10"/>
      <c r="H1395" s="10"/>
      <c r="I1395" s="10"/>
      <c r="J1395" s="10"/>
      <c r="K1395" s="10"/>
      <c r="L1395" s="10"/>
      <c r="M1395" s="10"/>
      <c r="N1395" s="10"/>
      <c r="O1395" s="10"/>
      <c r="P1395" s="10"/>
      <c r="Q1395" s="10"/>
      <c r="R1395" s="24"/>
      <c r="S1395" s="10"/>
    </row>
    <row r="1396" spans="1:54" hidden="1" x14ac:dyDescent="0.2">
      <c r="A1396" s="8" t="s">
        <v>201</v>
      </c>
      <c r="B1396" s="8" t="s">
        <v>206</v>
      </c>
      <c r="C1396" s="8">
        <v>3</v>
      </c>
      <c r="D1396" s="9" t="s">
        <v>29</v>
      </c>
      <c r="E1396" s="9">
        <v>7</v>
      </c>
      <c r="F1396">
        <f t="shared" si="200"/>
        <v>0</v>
      </c>
      <c r="G1396" s="10"/>
      <c r="H1396" s="10"/>
      <c r="I1396" s="10"/>
      <c r="J1396" s="10"/>
      <c r="K1396" s="10"/>
      <c r="L1396" s="10"/>
      <c r="M1396" s="10"/>
      <c r="N1396" s="10"/>
      <c r="O1396" s="10"/>
      <c r="P1396" s="10"/>
      <c r="Q1396" s="10"/>
      <c r="R1396" s="24"/>
      <c r="S1396" s="10"/>
      <c r="AL1396" s="10"/>
      <c r="AN1396" s="10"/>
      <c r="AO1396" s="10"/>
      <c r="AP1396" s="10"/>
      <c r="AQ1396" s="10"/>
      <c r="AR1396" s="10"/>
      <c r="AS1396" s="10"/>
      <c r="AT1396" s="10"/>
      <c r="AU1396" s="10">
        <f ca="1">SUMIF(INDIRECT(INDIRECT(ADDRESS(ROW(),COLUMN()+3))&amp;":"&amp;INDIRECT(ADDRESS(ROW(),COLUMN()+5))),"1",INDIRECT(INDIRECT(ADDRESS(ROW(),COLUMN()+3))&amp;":"&amp;INDIRECT(ADDRESS(ROW(),COLUMN()+5))))</f>
        <v>5</v>
      </c>
      <c r="AV1396" s="10">
        <f ca="1">SUMIF(INDIRECT(INDIRECT(ADDRESS(ROW(),COLUMN()+2))&amp;":"&amp;INDIRECT(ADDRESS(ROW(),COLUMN()+4))),2,INDIRECT(INDIRECT(ADDRESS(ROW(),COLUMN()+2))&amp;":"&amp;INDIRECT(ADDRESS(ROW(),COLUMN()+4))))/2</f>
        <v>0</v>
      </c>
      <c r="AW1396" s="10">
        <f ca="1">IF(INDIRECT(ADDRESS(ROW(),COLUMN()-2))=0,1, (INDIRECT(ADDRESS(ROW(),COLUMN()-2))-INDIRECT(ADDRESS(ROW()+1,COLUMN()+2)))/INDIRECT(ADDRESS(ROW(),COLUMN()-2)))</f>
        <v>0</v>
      </c>
      <c r="AX1396" s="10" t="str">
        <f ca="1">ADDRESS(ROW()+1-INDIRECT(ADDRESS(ROW()+1,COLUMN()-4)),3)</f>
        <v>$C$1390</v>
      </c>
      <c r="AY1396" s="10"/>
      <c r="AZ1396" s="10" t="str">
        <f>ADDRESS(ROW(),3)</f>
        <v>$C$1396</v>
      </c>
      <c r="BA1396" s="10">
        <f ca="1">IF( INDIRECT(ADDRESS(ROW(),COLUMN()-5))=0,1, (INDIRECT(ADDRESS(ROW(),COLUMN()-5))-INDIRECT(ADDRESS(ROW()+1,COLUMN()+1)))/INDIRECT(ADDRESS(ROW(),COLUMN()-5)))</f>
        <v>1</v>
      </c>
      <c r="BB1396" s="10"/>
    </row>
    <row r="1397" spans="1:54" x14ac:dyDescent="0.2">
      <c r="A1397" s="8"/>
      <c r="B1397" s="8"/>
      <c r="C1397" s="8"/>
      <c r="D1397" s="8"/>
      <c r="E1397" s="8"/>
      <c r="G1397" s="10"/>
      <c r="H1397" s="10"/>
      <c r="I1397" s="10"/>
      <c r="J1397" s="10"/>
      <c r="K1397" s="10"/>
      <c r="L1397" s="10"/>
      <c r="M1397" s="10"/>
      <c r="N1397" s="10"/>
      <c r="O1397" s="10"/>
      <c r="P1397" s="10"/>
      <c r="Q1397" s="10"/>
      <c r="R1397" s="24"/>
      <c r="S1397" s="10"/>
      <c r="AL1397" s="10">
        <f ca="1">1-INDIRECT(ADDRESS(ROW()-1,COLUMN()+11))</f>
        <v>1</v>
      </c>
      <c r="AM1397" s="10">
        <f ca="1">1-INDIRECT(ADDRESS(ROW()-1,COLUMN()+14))</f>
        <v>0</v>
      </c>
      <c r="AN1397" s="10">
        <f ca="1">INDIRECT(ADDRESS(ROW()-1,COLUMN()+9))</f>
        <v>0</v>
      </c>
      <c r="AO1397" s="10">
        <f ca="1">INDIRECT(ADDRESS(ROW()-1,COLUMN()+12))</f>
        <v>1</v>
      </c>
      <c r="AP1397" s="10">
        <f ca="1">(1-INDIRECT(ADDRESS(ROW(),COLUMN()-2)))*INDIRECT(ADDRESS(ROW(),COLUMN()+2))</f>
        <v>2</v>
      </c>
      <c r="AQ1397" s="10">
        <f ca="1">(1-INDIRECT(ADDRESS(ROW(),COLUMN()-2)))*INDIRECT(ADDRESS(ROW(),COLUMN()+2))</f>
        <v>0</v>
      </c>
      <c r="AR1397" s="10">
        <f ca="1">INDIRECT(ADDRESS(INDIRECT(ADDRESS(ROW(),COLUMN()+3))-INDIRECT(ADDRESS(ROW(),COLUMN()+2)),3))</f>
        <v>2</v>
      </c>
      <c r="AS1397" s="10">
        <f ca="1">INDIRECT(ADDRESS(INDIRECT(ADDRESS(ROW(),COLUMN()+2))-INDIRECT(ADDRESS(ROW(),COLUMN()+1)),4))</f>
        <v>0</v>
      </c>
      <c r="AT1397" s="10">
        <f ca="1">INDIRECT(ADDRESS(ROW()-1,5))</f>
        <v>7</v>
      </c>
      <c r="AU1397" s="10">
        <f>ROW()-1</f>
        <v>1396</v>
      </c>
      <c r="AV1397" s="10">
        <f ca="1">ROW()-INDIRECT(ADDRESS(ROW(),COLUMN()-2))</f>
        <v>1390</v>
      </c>
      <c r="AW1397" s="10" t="str">
        <f>ADDRESS(ROW()-1,COLUMN()-11)</f>
        <v>$AL$1396</v>
      </c>
      <c r="AX1397" s="10" t="str">
        <f ca="1">ADDRESS(ROW() -INDIRECT(ADDRESS(ROW(),COLUMN()-4)),COLUMN()-12)</f>
        <v>$AL$1390</v>
      </c>
      <c r="AY1397" s="10">
        <f ca="1">SUMIF(INDIRECT(INDIRECT(ADDRESS(ROW(),COLUMN()-1))&amp;":"&amp;INDIRECT(ADDRESS(ROW(),COLUMN()-2))),1,INDIRECT(INDIRECT(ADDRESS(ROW(),COLUMN()-1))&amp;":"&amp;INDIRECT(ADDRESS(ROW(),COLUMN()-2))))</f>
        <v>5</v>
      </c>
      <c r="AZ1397" s="10" t="str">
        <f>ADDRESS(ROW()-1,COLUMN()-13)</f>
        <v>$AM$1396</v>
      </c>
      <c r="BA1397" s="10" t="str">
        <f ca="1">ADDRESS(ROW() -INDIRECT(ADDRESS(ROW(),COLUMN()-7)),COLUMN()-14)</f>
        <v>$AM$1390</v>
      </c>
      <c r="BB1397" s="10">
        <f ca="1">SUM(INDIRECT(INDIRECT(ADDRESS(ROW(),COLUMN()-1))&amp;":"&amp;INDIRECT(ADDRESS(ROW(),COLUMN()-2))))</f>
        <v>0</v>
      </c>
    </row>
    <row r="1398" spans="1:54" x14ac:dyDescent="0.2">
      <c r="A1398" s="8" t="s">
        <v>201</v>
      </c>
      <c r="B1398" s="8" t="s">
        <v>207</v>
      </c>
      <c r="C1398" s="8">
        <v>1</v>
      </c>
      <c r="D1398" s="8">
        <v>0</v>
      </c>
      <c r="E1398" s="8"/>
      <c r="G1398" s="10"/>
      <c r="H1398" s="10"/>
      <c r="I1398" s="10"/>
      <c r="J1398" s="10"/>
      <c r="K1398" s="10"/>
      <c r="L1398" s="10"/>
      <c r="M1398" s="10"/>
      <c r="N1398" s="10"/>
      <c r="O1398" s="10"/>
      <c r="P1398" s="10"/>
      <c r="Q1398" s="10"/>
      <c r="R1398" s="24"/>
      <c r="S1398" s="10"/>
    </row>
    <row r="1399" spans="1:54" hidden="1" x14ac:dyDescent="0.2">
      <c r="A1399" s="8" t="s">
        <v>201</v>
      </c>
      <c r="B1399" s="8" t="s">
        <v>207</v>
      </c>
      <c r="C1399" s="8">
        <v>1</v>
      </c>
      <c r="D1399" s="9" t="s">
        <v>31</v>
      </c>
      <c r="E1399" s="9">
        <v>1</v>
      </c>
      <c r="F1399">
        <f t="shared" ref="F1399:F1408" si="202">COUNTA(G1399:AJ1399)</f>
        <v>1</v>
      </c>
      <c r="G1399" s="10"/>
      <c r="H1399" s="10"/>
      <c r="I1399" s="10"/>
      <c r="J1399" s="10"/>
      <c r="K1399" s="10"/>
      <c r="L1399" s="10"/>
      <c r="M1399" s="10"/>
      <c r="N1399" s="10"/>
      <c r="O1399" s="10"/>
      <c r="P1399" s="10"/>
      <c r="Q1399" s="10"/>
      <c r="R1399" s="24" t="s">
        <v>1376</v>
      </c>
      <c r="S1399" s="10"/>
      <c r="AL1399" s="10">
        <f t="shared" ref="AL1399:AL1405" si="203">IF(COUNTA(G1399:AJ1399)=0,1,0)</f>
        <v>0</v>
      </c>
    </row>
    <row r="1400" spans="1:54" hidden="1" x14ac:dyDescent="0.2">
      <c r="A1400" s="8" t="s">
        <v>201</v>
      </c>
      <c r="B1400" s="8" t="s">
        <v>207</v>
      </c>
      <c r="C1400" s="8">
        <v>1</v>
      </c>
      <c r="D1400" s="9" t="s">
        <v>30</v>
      </c>
      <c r="E1400" s="9">
        <v>2</v>
      </c>
      <c r="F1400">
        <f t="shared" si="202"/>
        <v>1</v>
      </c>
      <c r="G1400" s="10"/>
      <c r="H1400" s="10"/>
      <c r="I1400" s="10"/>
      <c r="J1400" s="10"/>
      <c r="K1400" s="10"/>
      <c r="L1400" s="10"/>
      <c r="M1400" s="10"/>
      <c r="N1400" s="10"/>
      <c r="O1400" s="10"/>
      <c r="P1400" s="10"/>
      <c r="Q1400" s="10"/>
      <c r="R1400" s="24" t="s">
        <v>1376</v>
      </c>
      <c r="S1400" s="10"/>
      <c r="AL1400" s="10">
        <f t="shared" si="203"/>
        <v>0</v>
      </c>
    </row>
    <row r="1401" spans="1:54" hidden="1" x14ac:dyDescent="0.2">
      <c r="A1401" s="8" t="s">
        <v>201</v>
      </c>
      <c r="B1401" s="8" t="s">
        <v>207</v>
      </c>
      <c r="C1401" s="8">
        <v>1</v>
      </c>
      <c r="D1401" s="9" t="s">
        <v>30</v>
      </c>
      <c r="E1401" s="9">
        <v>3</v>
      </c>
      <c r="F1401">
        <f t="shared" si="202"/>
        <v>1</v>
      </c>
      <c r="G1401" s="10"/>
      <c r="H1401" s="10"/>
      <c r="I1401" s="10"/>
      <c r="J1401" s="10"/>
      <c r="K1401" s="10"/>
      <c r="L1401" s="10"/>
      <c r="M1401" s="10"/>
      <c r="N1401" s="10"/>
      <c r="O1401" s="10"/>
      <c r="P1401" s="10"/>
      <c r="Q1401" s="10"/>
      <c r="R1401" s="24" t="s">
        <v>1376</v>
      </c>
      <c r="S1401" s="10"/>
      <c r="AL1401" s="10">
        <f t="shared" si="203"/>
        <v>0</v>
      </c>
    </row>
    <row r="1402" spans="1:54" hidden="1" x14ac:dyDescent="0.2">
      <c r="A1402" s="8" t="s">
        <v>201</v>
      </c>
      <c r="B1402" s="8" t="s">
        <v>207</v>
      </c>
      <c r="C1402" s="8">
        <v>1</v>
      </c>
      <c r="D1402" s="9" t="s">
        <v>31</v>
      </c>
      <c r="E1402" s="9">
        <v>4</v>
      </c>
      <c r="F1402">
        <f t="shared" si="202"/>
        <v>1</v>
      </c>
      <c r="G1402" s="10"/>
      <c r="H1402" s="10"/>
      <c r="I1402" s="10"/>
      <c r="J1402" s="10"/>
      <c r="K1402" s="10"/>
      <c r="L1402" s="10"/>
      <c r="M1402" s="10"/>
      <c r="N1402" s="10"/>
      <c r="O1402" s="10"/>
      <c r="P1402" s="10"/>
      <c r="Q1402" s="10"/>
      <c r="R1402" s="24" t="s">
        <v>1376</v>
      </c>
      <c r="S1402" s="10"/>
      <c r="AL1402" s="10">
        <f t="shared" si="203"/>
        <v>0</v>
      </c>
    </row>
    <row r="1403" spans="1:54" hidden="1" x14ac:dyDescent="0.2">
      <c r="A1403" s="8" t="s">
        <v>201</v>
      </c>
      <c r="B1403" s="8" t="s">
        <v>207</v>
      </c>
      <c r="C1403" s="8">
        <v>1</v>
      </c>
      <c r="D1403" s="9" t="s">
        <v>29</v>
      </c>
      <c r="E1403" s="9">
        <v>5</v>
      </c>
      <c r="F1403">
        <f t="shared" si="202"/>
        <v>1</v>
      </c>
      <c r="G1403" s="10"/>
      <c r="H1403" s="10"/>
      <c r="I1403" s="10"/>
      <c r="J1403" s="10"/>
      <c r="K1403" s="10"/>
      <c r="L1403" s="10"/>
      <c r="M1403" s="10"/>
      <c r="N1403" s="10"/>
      <c r="O1403" s="10"/>
      <c r="P1403" s="10"/>
      <c r="Q1403" s="10"/>
      <c r="R1403" s="24" t="s">
        <v>1376</v>
      </c>
      <c r="S1403" s="10"/>
      <c r="AL1403" s="10">
        <f t="shared" si="203"/>
        <v>0</v>
      </c>
    </row>
    <row r="1404" spans="1:54" hidden="1" x14ac:dyDescent="0.2">
      <c r="A1404" s="8" t="s">
        <v>201</v>
      </c>
      <c r="B1404" s="8" t="s">
        <v>207</v>
      </c>
      <c r="C1404" s="8">
        <v>1</v>
      </c>
      <c r="D1404" s="9" t="s">
        <v>31</v>
      </c>
      <c r="E1404" s="9">
        <v>6</v>
      </c>
      <c r="F1404">
        <f t="shared" si="202"/>
        <v>1</v>
      </c>
      <c r="G1404" s="10"/>
      <c r="H1404" s="10"/>
      <c r="I1404" s="10"/>
      <c r="J1404" s="10"/>
      <c r="K1404" s="10"/>
      <c r="L1404" s="10"/>
      <c r="M1404" s="10"/>
      <c r="N1404" s="10"/>
      <c r="O1404" s="10"/>
      <c r="P1404" s="10"/>
      <c r="Q1404" s="10"/>
      <c r="R1404" s="24" t="s">
        <v>1376</v>
      </c>
      <c r="S1404" s="10"/>
      <c r="AL1404" s="10">
        <f t="shared" si="203"/>
        <v>0</v>
      </c>
    </row>
    <row r="1405" spans="1:54" x14ac:dyDescent="0.2">
      <c r="A1405" s="8" t="s">
        <v>201</v>
      </c>
      <c r="B1405" s="8" t="s">
        <v>207</v>
      </c>
      <c r="C1405" s="8">
        <v>1</v>
      </c>
      <c r="D1405" s="9" t="s">
        <v>30</v>
      </c>
      <c r="E1405" s="9">
        <v>7</v>
      </c>
      <c r="F1405">
        <f t="shared" si="202"/>
        <v>0</v>
      </c>
      <c r="G1405" s="10"/>
      <c r="H1405" s="10"/>
      <c r="I1405" s="10"/>
      <c r="J1405" s="10"/>
      <c r="K1405" s="10"/>
      <c r="L1405" s="10"/>
      <c r="M1405" s="10"/>
      <c r="N1405" s="10"/>
      <c r="O1405" s="10"/>
      <c r="P1405" s="10"/>
      <c r="Q1405" s="10"/>
      <c r="R1405" s="24"/>
      <c r="S1405" s="10"/>
      <c r="AL1405" s="10">
        <f t="shared" si="203"/>
        <v>1</v>
      </c>
    </row>
    <row r="1406" spans="1:54" hidden="1" x14ac:dyDescent="0.2">
      <c r="A1406" s="8" t="s">
        <v>201</v>
      </c>
      <c r="B1406" s="8" t="s">
        <v>207</v>
      </c>
      <c r="C1406" s="8">
        <v>3</v>
      </c>
      <c r="D1406" s="9" t="s">
        <v>29</v>
      </c>
      <c r="E1406" s="9">
        <v>8</v>
      </c>
      <c r="F1406">
        <f t="shared" si="202"/>
        <v>0</v>
      </c>
      <c r="G1406" s="10"/>
      <c r="H1406" s="10"/>
      <c r="I1406" s="10"/>
      <c r="J1406" s="10"/>
      <c r="K1406" s="10"/>
      <c r="L1406" s="10"/>
      <c r="M1406" s="10"/>
      <c r="N1406" s="10"/>
      <c r="O1406" s="10"/>
      <c r="P1406" s="10"/>
      <c r="Q1406" s="10"/>
      <c r="R1406" s="24"/>
      <c r="S1406" s="10"/>
    </row>
    <row r="1407" spans="1:54" hidden="1" x14ac:dyDescent="0.2">
      <c r="A1407" s="8" t="s">
        <v>201</v>
      </c>
      <c r="B1407" s="8" t="s">
        <v>207</v>
      </c>
      <c r="C1407" s="8">
        <v>3</v>
      </c>
      <c r="D1407" s="9" t="s">
        <v>31</v>
      </c>
      <c r="E1407" s="9">
        <v>9</v>
      </c>
      <c r="F1407">
        <f t="shared" si="202"/>
        <v>0</v>
      </c>
      <c r="G1407" s="10"/>
      <c r="H1407" s="10"/>
      <c r="I1407" s="10"/>
      <c r="J1407" s="10"/>
      <c r="K1407" s="10"/>
      <c r="L1407" s="10"/>
      <c r="M1407" s="10"/>
      <c r="N1407" s="10"/>
      <c r="O1407" s="10"/>
      <c r="P1407" s="10"/>
      <c r="Q1407" s="10"/>
      <c r="R1407" s="24"/>
      <c r="S1407" s="10"/>
    </row>
    <row r="1408" spans="1:54" hidden="1" x14ac:dyDescent="0.2">
      <c r="A1408" s="8" t="s">
        <v>201</v>
      </c>
      <c r="B1408" s="8" t="s">
        <v>207</v>
      </c>
      <c r="C1408" s="8">
        <v>3</v>
      </c>
      <c r="D1408" s="9" t="s">
        <v>30</v>
      </c>
      <c r="E1408" s="9">
        <v>10</v>
      </c>
      <c r="F1408">
        <f t="shared" si="202"/>
        <v>0</v>
      </c>
      <c r="G1408" s="10"/>
      <c r="H1408" s="10"/>
      <c r="I1408" s="10"/>
      <c r="J1408" s="10"/>
      <c r="K1408" s="10"/>
      <c r="L1408" s="10"/>
      <c r="M1408" s="10"/>
      <c r="N1408" s="10"/>
      <c r="O1408" s="10"/>
      <c r="P1408" s="10"/>
      <c r="Q1408" s="10"/>
      <c r="R1408" s="24"/>
      <c r="S1408" s="10"/>
      <c r="AL1408" s="10"/>
      <c r="AN1408" s="10"/>
      <c r="AO1408" s="10"/>
      <c r="AP1408" s="10"/>
      <c r="AQ1408" s="10"/>
      <c r="AR1408" s="10"/>
      <c r="AS1408" s="10"/>
      <c r="AT1408" s="10"/>
      <c r="AU1408" s="10">
        <f ca="1">SUMIF(INDIRECT(INDIRECT(ADDRESS(ROW(),COLUMN()+3))&amp;":"&amp;INDIRECT(ADDRESS(ROW(),COLUMN()+5))),"1",INDIRECT(INDIRECT(ADDRESS(ROW(),COLUMN()+3))&amp;":"&amp;INDIRECT(ADDRESS(ROW(),COLUMN()+5))))</f>
        <v>7</v>
      </c>
      <c r="AV1408" s="10">
        <f ca="1">SUMIF(INDIRECT(INDIRECT(ADDRESS(ROW(),COLUMN()+2))&amp;":"&amp;INDIRECT(ADDRESS(ROW(),COLUMN()+4))),2,INDIRECT(INDIRECT(ADDRESS(ROW(),COLUMN()+2))&amp;":"&amp;INDIRECT(ADDRESS(ROW(),COLUMN()+4))))/2</f>
        <v>0</v>
      </c>
      <c r="AW1408" s="10">
        <f ca="1">IF(INDIRECT(ADDRESS(ROW(),COLUMN()-2))=0,1, (INDIRECT(ADDRESS(ROW(),COLUMN()-2))-INDIRECT(ADDRESS(ROW()+1,COLUMN()+2)))/INDIRECT(ADDRESS(ROW(),COLUMN()-2)))</f>
        <v>0.8571428571428571</v>
      </c>
      <c r="AX1408" s="10" t="str">
        <f ca="1">ADDRESS(ROW()+1-INDIRECT(ADDRESS(ROW()+1,COLUMN()-4)),3)</f>
        <v>$C$1399</v>
      </c>
      <c r="AY1408" s="10"/>
      <c r="AZ1408" s="10" t="str">
        <f>ADDRESS(ROW(),3)</f>
        <v>$C$1408</v>
      </c>
      <c r="BA1408" s="10">
        <f ca="1">IF( INDIRECT(ADDRESS(ROW(),COLUMN()-5))=0,1, (INDIRECT(ADDRESS(ROW(),COLUMN()-5))-INDIRECT(ADDRESS(ROW()+1,COLUMN()+1)))/INDIRECT(ADDRESS(ROW(),COLUMN()-5)))</f>
        <v>1</v>
      </c>
      <c r="BB1408" s="10"/>
    </row>
    <row r="1409" spans="1:54" x14ac:dyDescent="0.2">
      <c r="A1409" s="8"/>
      <c r="B1409" s="8"/>
      <c r="C1409" s="8"/>
      <c r="D1409" s="8"/>
      <c r="E1409" s="8"/>
      <c r="G1409" s="10"/>
      <c r="H1409" s="10"/>
      <c r="I1409" s="10"/>
      <c r="J1409" s="10"/>
      <c r="K1409" s="10"/>
      <c r="L1409" s="10"/>
      <c r="M1409" s="10"/>
      <c r="N1409" s="10"/>
      <c r="O1409" s="10"/>
      <c r="P1409" s="10"/>
      <c r="Q1409" s="10"/>
      <c r="R1409" s="24"/>
      <c r="S1409" s="10"/>
      <c r="AL1409" s="10">
        <f ca="1">1-INDIRECT(ADDRESS(ROW()-1,COLUMN()+11))</f>
        <v>0.1428571428571429</v>
      </c>
      <c r="AM1409" s="10">
        <f ca="1">1-INDIRECT(ADDRESS(ROW()-1,COLUMN()+14))</f>
        <v>0</v>
      </c>
      <c r="AN1409" s="10">
        <f ca="1">INDIRECT(ADDRESS(ROW()-1,COLUMN()+9))</f>
        <v>0.8571428571428571</v>
      </c>
      <c r="AO1409" s="10">
        <f ca="1">INDIRECT(ADDRESS(ROW()-1,COLUMN()+12))</f>
        <v>1</v>
      </c>
      <c r="AP1409" s="10">
        <f ca="1">(1-INDIRECT(ADDRESS(ROW(),COLUMN()-2)))*INDIRECT(ADDRESS(ROW(),COLUMN()+2))</f>
        <v>0.1428571428571429</v>
      </c>
      <c r="AQ1409" s="10">
        <f ca="1">(1-INDIRECT(ADDRESS(ROW(),COLUMN()-2)))*INDIRECT(ADDRESS(ROW(),COLUMN()+2))</f>
        <v>0</v>
      </c>
      <c r="AR1409" s="10">
        <f ca="1">INDIRECT(ADDRESS(INDIRECT(ADDRESS(ROW(),COLUMN()+3))-INDIRECT(ADDRESS(ROW(),COLUMN()+2)),3))</f>
        <v>1</v>
      </c>
      <c r="AS1409" s="10">
        <f ca="1">INDIRECT(ADDRESS(INDIRECT(ADDRESS(ROW(),COLUMN()+2))-INDIRECT(ADDRESS(ROW(),COLUMN()+1)),4))</f>
        <v>0</v>
      </c>
      <c r="AT1409" s="10">
        <f ca="1">INDIRECT(ADDRESS(ROW()-1,5))</f>
        <v>10</v>
      </c>
      <c r="AU1409" s="10">
        <f>ROW()-1</f>
        <v>1408</v>
      </c>
      <c r="AV1409" s="10">
        <f ca="1">ROW()-INDIRECT(ADDRESS(ROW(),COLUMN()-2))</f>
        <v>1399</v>
      </c>
      <c r="AW1409" s="10" t="str">
        <f>ADDRESS(ROW()-1,COLUMN()-11)</f>
        <v>$AL$1408</v>
      </c>
      <c r="AX1409" s="10" t="str">
        <f ca="1">ADDRESS(ROW() -INDIRECT(ADDRESS(ROW(),COLUMN()-4)),COLUMN()-12)</f>
        <v>$AL$1399</v>
      </c>
      <c r="AY1409" s="10">
        <f ca="1">SUMIF(INDIRECT(INDIRECT(ADDRESS(ROW(),COLUMN()-1))&amp;":"&amp;INDIRECT(ADDRESS(ROW(),COLUMN()-2))),1,INDIRECT(INDIRECT(ADDRESS(ROW(),COLUMN()-1))&amp;":"&amp;INDIRECT(ADDRESS(ROW(),COLUMN()-2))))</f>
        <v>1</v>
      </c>
      <c r="AZ1409" s="10" t="str">
        <f>ADDRESS(ROW()-1,COLUMN()-13)</f>
        <v>$AM$1408</v>
      </c>
      <c r="BA1409" s="10" t="str">
        <f ca="1">ADDRESS(ROW() -INDIRECT(ADDRESS(ROW(),COLUMN()-7)),COLUMN()-14)</f>
        <v>$AM$1399</v>
      </c>
      <c r="BB1409" s="10">
        <f ca="1">SUM(INDIRECT(INDIRECT(ADDRESS(ROW(),COLUMN()-1))&amp;":"&amp;INDIRECT(ADDRESS(ROW(),COLUMN()-2))))</f>
        <v>0</v>
      </c>
    </row>
    <row r="1410" spans="1:54" x14ac:dyDescent="0.2">
      <c r="A1410" s="8" t="s">
        <v>201</v>
      </c>
      <c r="B1410" s="8" t="s">
        <v>208</v>
      </c>
      <c r="C1410" s="8">
        <v>1</v>
      </c>
      <c r="D1410" s="8">
        <v>1</v>
      </c>
      <c r="E1410" s="8"/>
      <c r="G1410" s="10"/>
      <c r="H1410" s="10"/>
      <c r="I1410" s="10"/>
      <c r="J1410" s="10"/>
      <c r="K1410" s="10"/>
      <c r="L1410" s="10"/>
      <c r="M1410" s="10"/>
      <c r="N1410" s="10"/>
      <c r="O1410" s="10"/>
      <c r="P1410" s="10"/>
      <c r="Q1410" s="10"/>
      <c r="R1410" s="10"/>
      <c r="S1410" s="10"/>
    </row>
    <row r="1411" spans="1:54" x14ac:dyDescent="0.2">
      <c r="A1411" s="8" t="s">
        <v>201</v>
      </c>
      <c r="B1411" s="8" t="s">
        <v>208</v>
      </c>
      <c r="C1411" s="8">
        <v>1</v>
      </c>
      <c r="D1411" s="9" t="s">
        <v>29</v>
      </c>
      <c r="E1411" s="9">
        <v>1</v>
      </c>
      <c r="F1411">
        <f t="shared" ref="F1411:F1418" si="204">COUNTA(G1411:AJ1411)</f>
        <v>0</v>
      </c>
      <c r="G1411" s="10"/>
      <c r="H1411" s="10"/>
      <c r="I1411" s="10"/>
      <c r="J1411" s="10"/>
      <c r="K1411" s="10"/>
      <c r="L1411" s="10"/>
      <c r="M1411" s="10"/>
      <c r="N1411" s="10"/>
      <c r="O1411" s="10"/>
      <c r="P1411" s="10"/>
      <c r="Q1411" s="10"/>
      <c r="R1411" s="10"/>
      <c r="S1411" s="10"/>
      <c r="AL1411" s="10">
        <f t="shared" ref="AL1411:AL1412" si="205">IF(COUNTA(G1411:AJ1411)=0,1,0)</f>
        <v>1</v>
      </c>
    </row>
    <row r="1412" spans="1:54" x14ac:dyDescent="0.2">
      <c r="A1412" s="8" t="s">
        <v>201</v>
      </c>
      <c r="B1412" s="8" t="s">
        <v>208</v>
      </c>
      <c r="C1412" s="8">
        <v>1</v>
      </c>
      <c r="D1412" s="9" t="s">
        <v>31</v>
      </c>
      <c r="E1412" s="9">
        <v>2</v>
      </c>
      <c r="F1412">
        <f t="shared" si="204"/>
        <v>0</v>
      </c>
      <c r="G1412" s="10"/>
      <c r="H1412" s="10"/>
      <c r="I1412" s="10"/>
      <c r="J1412" s="10"/>
      <c r="K1412" s="10"/>
      <c r="L1412" s="10"/>
      <c r="M1412" s="10"/>
      <c r="N1412" s="10"/>
      <c r="O1412" s="10"/>
      <c r="P1412" s="10"/>
      <c r="Q1412" s="10"/>
      <c r="R1412" s="10"/>
      <c r="S1412" s="10"/>
      <c r="AL1412" s="10">
        <f t="shared" si="205"/>
        <v>1</v>
      </c>
    </row>
    <row r="1413" spans="1:54" x14ac:dyDescent="0.2">
      <c r="A1413" s="8" t="s">
        <v>201</v>
      </c>
      <c r="B1413" s="8" t="s">
        <v>208</v>
      </c>
      <c r="C1413" s="8">
        <v>2</v>
      </c>
      <c r="D1413" s="9" t="s">
        <v>29</v>
      </c>
      <c r="E1413" s="9">
        <v>3</v>
      </c>
      <c r="F1413">
        <f t="shared" si="204"/>
        <v>0</v>
      </c>
      <c r="G1413" s="10"/>
      <c r="H1413" s="10"/>
      <c r="I1413" s="10"/>
      <c r="J1413" s="10"/>
      <c r="K1413" s="10"/>
      <c r="L1413" s="10"/>
      <c r="M1413" s="10"/>
      <c r="N1413" s="10"/>
      <c r="O1413" s="10"/>
      <c r="P1413" s="10"/>
      <c r="Q1413" s="10"/>
      <c r="R1413" s="10"/>
      <c r="S1413" s="10"/>
      <c r="AM1413" s="30">
        <f t="shared" ref="AM1413:AM1414" si="206">IF(COUNTA(I1413:AJ1413)=0,1,0)</f>
        <v>1</v>
      </c>
    </row>
    <row r="1414" spans="1:54" x14ac:dyDescent="0.2">
      <c r="A1414" s="8" t="s">
        <v>201</v>
      </c>
      <c r="B1414" s="8" t="s">
        <v>208</v>
      </c>
      <c r="C1414" s="8">
        <v>2</v>
      </c>
      <c r="D1414" s="9" t="s">
        <v>31</v>
      </c>
      <c r="E1414" s="9">
        <v>4</v>
      </c>
      <c r="F1414">
        <f t="shared" si="204"/>
        <v>0</v>
      </c>
      <c r="G1414" s="10"/>
      <c r="H1414" s="10"/>
      <c r="I1414" s="10"/>
      <c r="J1414" s="10"/>
      <c r="K1414" s="10"/>
      <c r="L1414" s="10"/>
      <c r="M1414" s="10"/>
      <c r="N1414" s="10"/>
      <c r="O1414" s="10"/>
      <c r="P1414" s="10"/>
      <c r="Q1414" s="10"/>
      <c r="R1414" s="10"/>
      <c r="S1414" s="10"/>
      <c r="AM1414" s="30">
        <f t="shared" si="206"/>
        <v>1</v>
      </c>
    </row>
    <row r="1415" spans="1:54" hidden="1" x14ac:dyDescent="0.2">
      <c r="A1415" s="8" t="s">
        <v>201</v>
      </c>
      <c r="B1415" s="8" t="s">
        <v>208</v>
      </c>
      <c r="C1415" s="8">
        <v>3</v>
      </c>
      <c r="D1415" s="9" t="s">
        <v>29</v>
      </c>
      <c r="E1415" s="9">
        <v>5</v>
      </c>
      <c r="F1415">
        <f t="shared" si="204"/>
        <v>0</v>
      </c>
      <c r="G1415" s="10"/>
      <c r="H1415" s="10"/>
      <c r="I1415" s="10"/>
      <c r="J1415" s="10"/>
      <c r="K1415" s="10"/>
      <c r="L1415" s="10"/>
      <c r="M1415" s="10"/>
      <c r="N1415" s="10"/>
      <c r="O1415" s="10"/>
      <c r="P1415" s="10"/>
      <c r="Q1415" s="10"/>
      <c r="R1415" s="10"/>
      <c r="S1415" s="10"/>
    </row>
    <row r="1416" spans="1:54" hidden="1" x14ac:dyDescent="0.2">
      <c r="A1416" s="8" t="s">
        <v>201</v>
      </c>
      <c r="B1416" s="8" t="s">
        <v>208</v>
      </c>
      <c r="C1416" s="8">
        <v>3</v>
      </c>
      <c r="D1416" s="9" t="s">
        <v>29</v>
      </c>
      <c r="E1416" s="9">
        <v>6</v>
      </c>
      <c r="F1416">
        <f t="shared" si="204"/>
        <v>0</v>
      </c>
      <c r="G1416" s="10"/>
      <c r="H1416" s="10"/>
      <c r="I1416" s="10"/>
      <c r="J1416" s="10"/>
      <c r="K1416" s="10"/>
      <c r="L1416" s="10"/>
      <c r="M1416" s="10"/>
      <c r="N1416" s="10"/>
      <c r="O1416" s="10"/>
      <c r="P1416" s="10"/>
      <c r="Q1416" s="10"/>
      <c r="R1416" s="10"/>
      <c r="S1416" s="10"/>
    </row>
    <row r="1417" spans="1:54" hidden="1" x14ac:dyDescent="0.2">
      <c r="A1417" s="8" t="s">
        <v>201</v>
      </c>
      <c r="B1417" s="8" t="s">
        <v>208</v>
      </c>
      <c r="C1417" s="8">
        <v>3</v>
      </c>
      <c r="D1417" s="9" t="s">
        <v>31</v>
      </c>
      <c r="E1417" s="9">
        <v>7</v>
      </c>
      <c r="F1417">
        <f t="shared" si="204"/>
        <v>0</v>
      </c>
      <c r="G1417" s="10"/>
      <c r="H1417" s="10"/>
      <c r="I1417" s="10"/>
      <c r="J1417" s="10"/>
      <c r="K1417" s="10"/>
      <c r="L1417" s="10"/>
      <c r="M1417" s="10"/>
      <c r="N1417" s="10"/>
      <c r="O1417" s="10"/>
      <c r="P1417" s="10"/>
      <c r="Q1417" s="10"/>
      <c r="R1417" s="10"/>
      <c r="S1417" s="10"/>
    </row>
    <row r="1418" spans="1:54" hidden="1" x14ac:dyDescent="0.2">
      <c r="A1418" s="8" t="s">
        <v>201</v>
      </c>
      <c r="B1418" s="8" t="s">
        <v>208</v>
      </c>
      <c r="C1418" s="8">
        <v>3</v>
      </c>
      <c r="D1418" s="9" t="s">
        <v>30</v>
      </c>
      <c r="E1418" s="9">
        <v>8</v>
      </c>
      <c r="F1418">
        <f t="shared" si="204"/>
        <v>0</v>
      </c>
      <c r="G1418" s="10"/>
      <c r="H1418" s="10"/>
      <c r="I1418" s="10"/>
      <c r="J1418" s="10"/>
      <c r="K1418" s="10"/>
      <c r="L1418" s="10"/>
      <c r="M1418" s="10"/>
      <c r="N1418" s="10"/>
      <c r="O1418" s="10"/>
      <c r="P1418" s="10"/>
      <c r="Q1418" s="10"/>
      <c r="R1418" s="10"/>
      <c r="S1418" s="10"/>
      <c r="AL1418" s="10"/>
      <c r="AN1418" s="10"/>
      <c r="AO1418" s="10"/>
      <c r="AP1418" s="10"/>
      <c r="AQ1418" s="10"/>
      <c r="AR1418" s="10"/>
      <c r="AS1418" s="10"/>
      <c r="AT1418" s="10"/>
      <c r="AU1418" s="10">
        <f ca="1">SUMIF(INDIRECT(INDIRECT(ADDRESS(ROW(),COLUMN()+3))&amp;":"&amp;INDIRECT(ADDRESS(ROW(),COLUMN()+5))),"1",INDIRECT(INDIRECT(ADDRESS(ROW(),COLUMN()+3))&amp;":"&amp;INDIRECT(ADDRESS(ROW(),COLUMN()+5))))</f>
        <v>2</v>
      </c>
      <c r="AV1418" s="10">
        <f ca="1">SUMIF(INDIRECT(INDIRECT(ADDRESS(ROW(),COLUMN()+2))&amp;":"&amp;INDIRECT(ADDRESS(ROW(),COLUMN()+4))),2,INDIRECT(INDIRECT(ADDRESS(ROW(),COLUMN()+2))&amp;":"&amp;INDIRECT(ADDRESS(ROW(),COLUMN()+4))))/2</f>
        <v>2</v>
      </c>
      <c r="AW1418" s="10">
        <f ca="1">IF(INDIRECT(ADDRESS(ROW(),COLUMN()-2))=0,1, (INDIRECT(ADDRESS(ROW(),COLUMN()-2))-INDIRECT(ADDRESS(ROW()+1,COLUMN()+2)))/INDIRECT(ADDRESS(ROW(),COLUMN()-2)))</f>
        <v>0</v>
      </c>
      <c r="AX1418" s="10" t="str">
        <f ca="1">ADDRESS(ROW()+1-INDIRECT(ADDRESS(ROW()+1,COLUMN()-4)),3)</f>
        <v>$C$1411</v>
      </c>
      <c r="AY1418" s="10"/>
      <c r="AZ1418" s="10" t="str">
        <f>ADDRESS(ROW(),3)</f>
        <v>$C$1418</v>
      </c>
      <c r="BA1418" s="10">
        <f ca="1">IF( INDIRECT(ADDRESS(ROW(),COLUMN()-5))=0,1, (INDIRECT(ADDRESS(ROW(),COLUMN()-5))-INDIRECT(ADDRESS(ROW()+1,COLUMN()+1)))/INDIRECT(ADDRESS(ROW(),COLUMN()-5)))</f>
        <v>0</v>
      </c>
      <c r="BB1418" s="10"/>
    </row>
    <row r="1419" spans="1:54" x14ac:dyDescent="0.2">
      <c r="A1419" s="8"/>
      <c r="B1419" s="8"/>
      <c r="C1419" s="8"/>
      <c r="D1419" s="8"/>
      <c r="E1419" s="8"/>
      <c r="G1419" s="10"/>
      <c r="H1419" s="10"/>
      <c r="I1419" s="10"/>
      <c r="J1419" s="10"/>
      <c r="K1419" s="10"/>
      <c r="L1419" s="10"/>
      <c r="M1419" s="10"/>
      <c r="N1419" s="10"/>
      <c r="O1419" s="10"/>
      <c r="P1419" s="10"/>
      <c r="Q1419" s="10"/>
      <c r="R1419" s="10"/>
      <c r="S1419" s="10"/>
      <c r="AL1419" s="10">
        <f ca="1">1-INDIRECT(ADDRESS(ROW()-1,COLUMN()+11))</f>
        <v>1</v>
      </c>
      <c r="AM1419" s="10">
        <f ca="1">1-INDIRECT(ADDRESS(ROW()-1,COLUMN()+14))</f>
        <v>1</v>
      </c>
      <c r="AN1419" s="10">
        <f ca="1">INDIRECT(ADDRESS(ROW()-1,COLUMN()+9))</f>
        <v>0</v>
      </c>
      <c r="AO1419" s="10">
        <f ca="1">INDIRECT(ADDRESS(ROW()-1,COLUMN()+12))</f>
        <v>0</v>
      </c>
      <c r="AP1419" s="10">
        <f ca="1">(1-INDIRECT(ADDRESS(ROW(),COLUMN()-2)))*INDIRECT(ADDRESS(ROW(),COLUMN()+2))</f>
        <v>1</v>
      </c>
      <c r="AQ1419" s="10">
        <f ca="1">(1-INDIRECT(ADDRESS(ROW(),COLUMN()-2)))*INDIRECT(ADDRESS(ROW(),COLUMN()+2))</f>
        <v>1</v>
      </c>
      <c r="AR1419" s="10">
        <f ca="1">INDIRECT(ADDRESS(INDIRECT(ADDRESS(ROW(),COLUMN()+3))-INDIRECT(ADDRESS(ROW(),COLUMN()+2)),3))</f>
        <v>1</v>
      </c>
      <c r="AS1419" s="10">
        <f ca="1">INDIRECT(ADDRESS(INDIRECT(ADDRESS(ROW(),COLUMN()+2))-INDIRECT(ADDRESS(ROW(),COLUMN()+1)),4))</f>
        <v>1</v>
      </c>
      <c r="AT1419" s="10">
        <f ca="1">INDIRECT(ADDRESS(ROW()-1,5))</f>
        <v>8</v>
      </c>
      <c r="AU1419" s="10">
        <f>ROW()-1</f>
        <v>1418</v>
      </c>
      <c r="AV1419" s="10">
        <f ca="1">ROW()-INDIRECT(ADDRESS(ROW(),COLUMN()-2))</f>
        <v>1411</v>
      </c>
      <c r="AW1419" s="10" t="str">
        <f>ADDRESS(ROW()-1,COLUMN()-11)</f>
        <v>$AL$1418</v>
      </c>
      <c r="AX1419" s="10" t="str">
        <f ca="1">ADDRESS(ROW() -INDIRECT(ADDRESS(ROW(),COLUMN()-4)),COLUMN()-12)</f>
        <v>$AL$1411</v>
      </c>
      <c r="AY1419" s="10">
        <f ca="1">SUMIF(INDIRECT(INDIRECT(ADDRESS(ROW(),COLUMN()-1))&amp;":"&amp;INDIRECT(ADDRESS(ROW(),COLUMN()-2))),1,INDIRECT(INDIRECT(ADDRESS(ROW(),COLUMN()-1))&amp;":"&amp;INDIRECT(ADDRESS(ROW(),COLUMN()-2))))</f>
        <v>2</v>
      </c>
      <c r="AZ1419" s="10" t="str">
        <f>ADDRESS(ROW()-1,COLUMN()-13)</f>
        <v>$AM$1418</v>
      </c>
      <c r="BA1419" s="10" t="str">
        <f ca="1">ADDRESS(ROW() -INDIRECT(ADDRESS(ROW(),COLUMN()-7)),COLUMN()-14)</f>
        <v>$AM$1411</v>
      </c>
      <c r="BB1419" s="10">
        <f ca="1">SUM(INDIRECT(INDIRECT(ADDRESS(ROW(),COLUMN()-1))&amp;":"&amp;INDIRECT(ADDRESS(ROW(),COLUMN()-2))))</f>
        <v>2</v>
      </c>
    </row>
    <row r="1420" spans="1:54" x14ac:dyDescent="0.2">
      <c r="A1420" s="8" t="s">
        <v>201</v>
      </c>
      <c r="B1420" s="8" t="s">
        <v>209</v>
      </c>
      <c r="C1420" s="8">
        <v>0</v>
      </c>
      <c r="D1420" s="8">
        <v>0</v>
      </c>
      <c r="E1420" s="8"/>
      <c r="G1420" s="10"/>
      <c r="H1420" s="10"/>
      <c r="I1420" s="10"/>
      <c r="J1420" s="10"/>
      <c r="K1420" s="10"/>
      <c r="L1420" s="10"/>
      <c r="M1420" s="10"/>
      <c r="N1420" s="10"/>
      <c r="O1420" s="10"/>
      <c r="P1420" s="10"/>
      <c r="Q1420" s="10"/>
      <c r="R1420" s="10"/>
      <c r="S1420" s="10"/>
    </row>
    <row r="1421" spans="1:54" hidden="1" x14ac:dyDescent="0.2">
      <c r="A1421" s="8" t="s">
        <v>201</v>
      </c>
      <c r="B1421" s="8" t="s">
        <v>209</v>
      </c>
      <c r="C1421" s="8">
        <v>3</v>
      </c>
      <c r="D1421" s="9" t="s">
        <v>29</v>
      </c>
      <c r="E1421" s="9">
        <v>1</v>
      </c>
      <c r="F1421">
        <f>COUNTA(G1421:AJ1421)</f>
        <v>0</v>
      </c>
      <c r="G1421" s="10"/>
      <c r="H1421" s="10"/>
      <c r="I1421" s="10"/>
      <c r="J1421" s="10"/>
      <c r="K1421" s="10"/>
      <c r="L1421" s="10"/>
      <c r="M1421" s="10"/>
      <c r="N1421" s="10"/>
      <c r="O1421" s="10"/>
      <c r="P1421" s="10"/>
      <c r="Q1421" s="10"/>
      <c r="R1421" s="10"/>
      <c r="S1421" s="10"/>
    </row>
    <row r="1422" spans="1:54" hidden="1" x14ac:dyDescent="0.2">
      <c r="A1422" s="8" t="s">
        <v>201</v>
      </c>
      <c r="B1422" s="8" t="s">
        <v>209</v>
      </c>
      <c r="C1422" s="8">
        <v>3</v>
      </c>
      <c r="D1422" s="9" t="s">
        <v>29</v>
      </c>
      <c r="E1422" s="9">
        <v>2</v>
      </c>
      <c r="F1422">
        <f>COUNTA(G1422:AJ1422)</f>
        <v>0</v>
      </c>
      <c r="G1422" s="10"/>
      <c r="H1422" s="10"/>
      <c r="I1422" s="10"/>
      <c r="J1422" s="10"/>
      <c r="K1422" s="10"/>
      <c r="L1422" s="10"/>
      <c r="M1422" s="10"/>
      <c r="N1422" s="10"/>
      <c r="O1422" s="10"/>
      <c r="P1422" s="10"/>
      <c r="Q1422" s="10"/>
      <c r="R1422" s="10"/>
      <c r="S1422" s="10"/>
    </row>
    <row r="1423" spans="1:54" hidden="1" x14ac:dyDescent="0.2">
      <c r="A1423" s="8" t="s">
        <v>201</v>
      </c>
      <c r="B1423" s="8" t="s">
        <v>209</v>
      </c>
      <c r="C1423" s="8">
        <v>3</v>
      </c>
      <c r="D1423" s="9" t="s">
        <v>29</v>
      </c>
      <c r="E1423" s="9">
        <v>3</v>
      </c>
      <c r="F1423">
        <f>COUNTA(G1423:AJ1423)</f>
        <v>0</v>
      </c>
      <c r="G1423" s="10"/>
      <c r="H1423" s="10"/>
      <c r="I1423" s="10"/>
      <c r="J1423" s="10"/>
      <c r="K1423" s="10"/>
      <c r="L1423" s="10"/>
      <c r="M1423" s="10"/>
      <c r="N1423" s="10"/>
      <c r="O1423" s="10"/>
      <c r="P1423" s="10"/>
      <c r="Q1423" s="10"/>
      <c r="R1423" s="10"/>
      <c r="S1423" s="10"/>
    </row>
    <row r="1424" spans="1:54" hidden="1" x14ac:dyDescent="0.2">
      <c r="A1424" s="8" t="s">
        <v>201</v>
      </c>
      <c r="B1424" s="8" t="s">
        <v>209</v>
      </c>
      <c r="C1424" s="8">
        <v>3</v>
      </c>
      <c r="D1424" s="9" t="s">
        <v>30</v>
      </c>
      <c r="E1424" s="9">
        <v>4</v>
      </c>
      <c r="F1424">
        <f>COUNTA(G1424:AJ1424)</f>
        <v>0</v>
      </c>
      <c r="G1424" s="10"/>
      <c r="H1424" s="10"/>
      <c r="I1424" s="10"/>
      <c r="J1424" s="10"/>
      <c r="K1424" s="10"/>
      <c r="L1424" s="10"/>
      <c r="M1424" s="10"/>
      <c r="N1424" s="10"/>
      <c r="O1424" s="10"/>
      <c r="P1424" s="10"/>
      <c r="Q1424" s="10"/>
      <c r="R1424" s="10"/>
      <c r="S1424" s="10"/>
      <c r="AL1424" s="10"/>
      <c r="AN1424" s="10"/>
      <c r="AO1424" s="10"/>
      <c r="AP1424" s="10"/>
      <c r="AQ1424" s="10"/>
      <c r="AR1424" s="10"/>
      <c r="AS1424" s="10"/>
      <c r="AT1424" s="10"/>
      <c r="AU1424" s="10">
        <f ca="1">SUMIF(INDIRECT(INDIRECT(ADDRESS(ROW(),COLUMN()+3))&amp;":"&amp;INDIRECT(ADDRESS(ROW(),COLUMN()+5))),"1",INDIRECT(INDIRECT(ADDRESS(ROW(),COLUMN()+3))&amp;":"&amp;INDIRECT(ADDRESS(ROW(),COLUMN()+5))))</f>
        <v>0</v>
      </c>
      <c r="AV1424" s="10">
        <f ca="1">SUMIF(INDIRECT(INDIRECT(ADDRESS(ROW(),COLUMN()+2))&amp;":"&amp;INDIRECT(ADDRESS(ROW(),COLUMN()+4))),2,INDIRECT(INDIRECT(ADDRESS(ROW(),COLUMN()+2))&amp;":"&amp;INDIRECT(ADDRESS(ROW(),COLUMN()+4))))/2</f>
        <v>0</v>
      </c>
      <c r="AW1424" s="10">
        <f ca="1">IF(INDIRECT(ADDRESS(ROW(),COLUMN()-2))=0,1, (INDIRECT(ADDRESS(ROW(),COLUMN()-2))-INDIRECT(ADDRESS(ROW()+1,COLUMN()+2)))/INDIRECT(ADDRESS(ROW(),COLUMN()-2)))</f>
        <v>1</v>
      </c>
      <c r="AX1424" s="10" t="str">
        <f ca="1">ADDRESS(ROW()+1-INDIRECT(ADDRESS(ROW()+1,COLUMN()-4)),3)</f>
        <v>$C$1421</v>
      </c>
      <c r="AY1424" s="10"/>
      <c r="AZ1424" s="10" t="str">
        <f>ADDRESS(ROW(),3)</f>
        <v>$C$1424</v>
      </c>
      <c r="BA1424" s="10">
        <f ca="1">IF( INDIRECT(ADDRESS(ROW(),COLUMN()-5))=0,1, (INDIRECT(ADDRESS(ROW(),COLUMN()-5))-INDIRECT(ADDRESS(ROW()+1,COLUMN()+1)))/INDIRECT(ADDRESS(ROW(),COLUMN()-5)))</f>
        <v>1</v>
      </c>
      <c r="BB1424" s="10"/>
    </row>
    <row r="1425" spans="1:54" x14ac:dyDescent="0.2">
      <c r="A1425" s="8"/>
      <c r="B1425" s="8"/>
      <c r="C1425" s="8"/>
      <c r="D1425" s="8"/>
      <c r="E1425" s="8"/>
      <c r="G1425" s="10"/>
      <c r="H1425" s="10"/>
      <c r="I1425" s="10"/>
      <c r="J1425" s="10"/>
      <c r="K1425" s="10"/>
      <c r="L1425" s="10"/>
      <c r="M1425" s="10"/>
      <c r="N1425" s="10"/>
      <c r="O1425" s="10"/>
      <c r="P1425" s="10"/>
      <c r="Q1425" s="10"/>
      <c r="R1425" s="10"/>
      <c r="S1425" s="10"/>
      <c r="AL1425" s="10">
        <f ca="1">1-INDIRECT(ADDRESS(ROW()-1,COLUMN()+11))</f>
        <v>0</v>
      </c>
      <c r="AM1425" s="10">
        <f ca="1">1-INDIRECT(ADDRESS(ROW()-1,COLUMN()+14))</f>
        <v>0</v>
      </c>
      <c r="AN1425" s="10">
        <f ca="1">INDIRECT(ADDRESS(ROW()-1,COLUMN()+9))</f>
        <v>1</v>
      </c>
      <c r="AO1425" s="10">
        <f ca="1">INDIRECT(ADDRESS(ROW()-1,COLUMN()+12))</f>
        <v>1</v>
      </c>
      <c r="AP1425" s="10">
        <f ca="1">(1-INDIRECT(ADDRESS(ROW(),COLUMN()-2)))*INDIRECT(ADDRESS(ROW(),COLUMN()+2))</f>
        <v>0</v>
      </c>
      <c r="AQ1425" s="10">
        <f ca="1">(1-INDIRECT(ADDRESS(ROW(),COLUMN()-2)))*INDIRECT(ADDRESS(ROW(),COLUMN()+2))</f>
        <v>0</v>
      </c>
      <c r="AR1425" s="10">
        <f ca="1">INDIRECT(ADDRESS(INDIRECT(ADDRESS(ROW(),COLUMN()+3))-INDIRECT(ADDRESS(ROW(),COLUMN()+2)),3))</f>
        <v>0</v>
      </c>
      <c r="AS1425" s="10">
        <f ca="1">INDIRECT(ADDRESS(INDIRECT(ADDRESS(ROW(),COLUMN()+2))-INDIRECT(ADDRESS(ROW(),COLUMN()+1)),4))</f>
        <v>0</v>
      </c>
      <c r="AT1425" s="10">
        <f ca="1">INDIRECT(ADDRESS(ROW()-1,5))</f>
        <v>4</v>
      </c>
      <c r="AU1425" s="10">
        <f>ROW()-1</f>
        <v>1424</v>
      </c>
      <c r="AV1425" s="10">
        <f ca="1">ROW()-INDIRECT(ADDRESS(ROW(),COLUMN()-2))</f>
        <v>1421</v>
      </c>
      <c r="AW1425" s="10" t="str">
        <f>ADDRESS(ROW()-1,COLUMN()-11)</f>
        <v>$AL$1424</v>
      </c>
      <c r="AX1425" s="10" t="str">
        <f ca="1">ADDRESS(ROW() -INDIRECT(ADDRESS(ROW(),COLUMN()-4)),COLUMN()-12)</f>
        <v>$AL$1421</v>
      </c>
      <c r="AY1425" s="10">
        <f ca="1">SUMIF(INDIRECT(INDIRECT(ADDRESS(ROW(),COLUMN()-1))&amp;":"&amp;INDIRECT(ADDRESS(ROW(),COLUMN()-2))),1,INDIRECT(INDIRECT(ADDRESS(ROW(),COLUMN()-1))&amp;":"&amp;INDIRECT(ADDRESS(ROW(),COLUMN()-2))))</f>
        <v>0</v>
      </c>
      <c r="AZ1425" s="10" t="str">
        <f>ADDRESS(ROW()-1,COLUMN()-13)</f>
        <v>$AM$1424</v>
      </c>
      <c r="BA1425" s="10" t="str">
        <f ca="1">ADDRESS(ROW() -INDIRECT(ADDRESS(ROW(),COLUMN()-7)),COLUMN()-14)</f>
        <v>$AM$1421</v>
      </c>
      <c r="BB1425" s="10">
        <f ca="1">SUM(INDIRECT(INDIRECT(ADDRESS(ROW(),COLUMN()-1))&amp;":"&amp;INDIRECT(ADDRESS(ROW(),COLUMN()-2))))</f>
        <v>0</v>
      </c>
    </row>
    <row r="1426" spans="1:54" x14ac:dyDescent="0.2">
      <c r="A1426" s="8" t="s">
        <v>201</v>
      </c>
      <c r="B1426" s="8" t="s">
        <v>210</v>
      </c>
      <c r="C1426" s="8">
        <v>0</v>
      </c>
      <c r="D1426" s="8">
        <v>0</v>
      </c>
      <c r="E1426" s="8"/>
      <c r="G1426" s="10"/>
      <c r="H1426" s="10"/>
      <c r="I1426" s="10"/>
      <c r="J1426" s="10"/>
      <c r="K1426" s="10"/>
      <c r="L1426" s="10"/>
      <c r="M1426" s="10"/>
      <c r="N1426" s="10"/>
      <c r="O1426" s="10"/>
      <c r="P1426" s="10"/>
      <c r="Q1426" s="10"/>
      <c r="R1426" s="24"/>
      <c r="S1426" s="10"/>
    </row>
    <row r="1427" spans="1:54" hidden="1" x14ac:dyDescent="0.2">
      <c r="A1427" s="8" t="s">
        <v>201</v>
      </c>
      <c r="B1427" s="8" t="s">
        <v>210</v>
      </c>
      <c r="C1427" s="8">
        <v>3</v>
      </c>
      <c r="D1427" s="9" t="s">
        <v>29</v>
      </c>
      <c r="E1427" s="9">
        <v>1</v>
      </c>
      <c r="F1427">
        <f t="shared" ref="F1427:F1432" si="207">COUNTA(G1427:AJ1427)</f>
        <v>0</v>
      </c>
      <c r="G1427" s="10"/>
      <c r="H1427" s="10"/>
      <c r="I1427" s="10"/>
      <c r="J1427" s="10"/>
      <c r="K1427" s="10"/>
      <c r="L1427" s="10"/>
      <c r="M1427" s="10"/>
      <c r="N1427" s="10"/>
      <c r="O1427" s="10"/>
      <c r="P1427" s="10"/>
      <c r="Q1427" s="10"/>
      <c r="R1427" s="24"/>
      <c r="S1427" s="10"/>
    </row>
    <row r="1428" spans="1:54" hidden="1" x14ac:dyDescent="0.2">
      <c r="A1428" s="8" t="s">
        <v>201</v>
      </c>
      <c r="B1428" s="8" t="s">
        <v>210</v>
      </c>
      <c r="C1428" s="8">
        <v>3</v>
      </c>
      <c r="D1428" s="9" t="s">
        <v>29</v>
      </c>
      <c r="E1428" s="9">
        <v>2</v>
      </c>
      <c r="F1428">
        <f t="shared" si="207"/>
        <v>0</v>
      </c>
      <c r="G1428" s="10"/>
      <c r="H1428" s="10"/>
      <c r="I1428" s="10"/>
      <c r="J1428" s="10"/>
      <c r="K1428" s="10"/>
      <c r="L1428" s="10"/>
      <c r="M1428" s="10"/>
      <c r="N1428" s="10"/>
      <c r="O1428" s="10"/>
      <c r="P1428" s="10"/>
      <c r="Q1428" s="10"/>
      <c r="R1428" s="24"/>
      <c r="S1428" s="10"/>
    </row>
    <row r="1429" spans="1:54" hidden="1" x14ac:dyDescent="0.2">
      <c r="A1429" s="8" t="s">
        <v>201</v>
      </c>
      <c r="B1429" s="8" t="s">
        <v>210</v>
      </c>
      <c r="C1429" s="8">
        <v>3</v>
      </c>
      <c r="D1429" s="9" t="s">
        <v>29</v>
      </c>
      <c r="E1429" s="9">
        <v>3</v>
      </c>
      <c r="F1429">
        <f t="shared" si="207"/>
        <v>0</v>
      </c>
      <c r="G1429" s="10"/>
      <c r="H1429" s="10"/>
      <c r="I1429" s="10"/>
      <c r="J1429" s="10"/>
      <c r="K1429" s="10"/>
      <c r="L1429" s="10"/>
      <c r="M1429" s="10"/>
      <c r="N1429" s="10"/>
      <c r="O1429" s="10"/>
      <c r="P1429" s="10"/>
      <c r="Q1429" s="10"/>
      <c r="R1429" s="24"/>
      <c r="S1429" s="10"/>
    </row>
    <row r="1430" spans="1:54" hidden="1" x14ac:dyDescent="0.2">
      <c r="A1430" s="8" t="s">
        <v>201</v>
      </c>
      <c r="B1430" s="8" t="s">
        <v>210</v>
      </c>
      <c r="C1430" s="8">
        <v>3</v>
      </c>
      <c r="D1430" s="9" t="s">
        <v>29</v>
      </c>
      <c r="E1430" s="9">
        <v>4</v>
      </c>
      <c r="F1430">
        <f t="shared" si="207"/>
        <v>0</v>
      </c>
      <c r="G1430" s="10"/>
      <c r="H1430" s="10"/>
      <c r="I1430" s="10"/>
      <c r="J1430" s="10"/>
      <c r="K1430" s="10"/>
      <c r="L1430" s="10"/>
      <c r="M1430" s="10"/>
      <c r="N1430" s="10"/>
      <c r="O1430" s="10"/>
      <c r="P1430" s="10"/>
      <c r="Q1430" s="10"/>
      <c r="R1430" s="24"/>
      <c r="S1430" s="10"/>
    </row>
    <row r="1431" spans="1:54" hidden="1" x14ac:dyDescent="0.2">
      <c r="A1431" s="8" t="s">
        <v>201</v>
      </c>
      <c r="B1431" s="8" t="s">
        <v>210</v>
      </c>
      <c r="C1431" s="8">
        <v>3</v>
      </c>
      <c r="D1431" s="9" t="s">
        <v>31</v>
      </c>
      <c r="E1431" s="9">
        <v>5</v>
      </c>
      <c r="F1431">
        <f t="shared" si="207"/>
        <v>0</v>
      </c>
      <c r="G1431" s="10"/>
      <c r="H1431" s="10"/>
      <c r="I1431" s="10"/>
      <c r="J1431" s="10"/>
      <c r="K1431" s="10"/>
      <c r="L1431" s="10"/>
      <c r="M1431" s="10"/>
      <c r="N1431" s="10"/>
      <c r="O1431" s="10"/>
      <c r="P1431" s="10"/>
      <c r="Q1431" s="10"/>
      <c r="R1431" s="24"/>
      <c r="S1431" s="10"/>
    </row>
    <row r="1432" spans="1:54" hidden="1" x14ac:dyDescent="0.2">
      <c r="A1432" s="8" t="s">
        <v>201</v>
      </c>
      <c r="B1432" s="8" t="s">
        <v>210</v>
      </c>
      <c r="C1432" s="8">
        <v>3</v>
      </c>
      <c r="D1432" s="9" t="s">
        <v>29</v>
      </c>
      <c r="E1432" s="9">
        <v>6</v>
      </c>
      <c r="F1432">
        <f t="shared" si="207"/>
        <v>0</v>
      </c>
      <c r="G1432" s="10"/>
      <c r="H1432" s="10"/>
      <c r="I1432" s="10"/>
      <c r="J1432" s="10"/>
      <c r="K1432" s="10"/>
      <c r="L1432" s="10"/>
      <c r="M1432" s="10"/>
      <c r="N1432" s="10"/>
      <c r="O1432" s="10"/>
      <c r="P1432" s="10"/>
      <c r="Q1432" s="10"/>
      <c r="R1432" s="24"/>
      <c r="S1432" s="10"/>
      <c r="AL1432" s="10"/>
      <c r="AN1432" s="10"/>
      <c r="AO1432" s="10"/>
      <c r="AP1432" s="10"/>
      <c r="AQ1432" s="10"/>
      <c r="AR1432" s="10"/>
      <c r="AS1432" s="10"/>
      <c r="AT1432" s="10"/>
      <c r="AU1432" s="10">
        <f ca="1">SUMIF(INDIRECT(INDIRECT(ADDRESS(ROW(),COLUMN()+3))&amp;":"&amp;INDIRECT(ADDRESS(ROW(),COLUMN()+5))),"1",INDIRECT(INDIRECT(ADDRESS(ROW(),COLUMN()+3))&amp;":"&amp;INDIRECT(ADDRESS(ROW(),COLUMN()+5))))</f>
        <v>0</v>
      </c>
      <c r="AV1432" s="10">
        <f ca="1">SUMIF(INDIRECT(INDIRECT(ADDRESS(ROW(),COLUMN()+2))&amp;":"&amp;INDIRECT(ADDRESS(ROW(),COLUMN()+4))),2,INDIRECT(INDIRECT(ADDRESS(ROW(),COLUMN()+2))&amp;":"&amp;INDIRECT(ADDRESS(ROW(),COLUMN()+4))))/2</f>
        <v>0</v>
      </c>
      <c r="AW1432" s="10">
        <f ca="1">IF(INDIRECT(ADDRESS(ROW(),COLUMN()-2))=0,1, (INDIRECT(ADDRESS(ROW(),COLUMN()-2))-INDIRECT(ADDRESS(ROW()+1,COLUMN()+2)))/INDIRECT(ADDRESS(ROW(),COLUMN()-2)))</f>
        <v>1</v>
      </c>
      <c r="AX1432" s="10" t="str">
        <f ca="1">ADDRESS(ROW()+1-INDIRECT(ADDRESS(ROW()+1,COLUMN()-4)),3)</f>
        <v>$C$1427</v>
      </c>
      <c r="AY1432" s="10"/>
      <c r="AZ1432" s="10" t="str">
        <f>ADDRESS(ROW(),3)</f>
        <v>$C$1432</v>
      </c>
      <c r="BA1432" s="10">
        <f ca="1">IF( INDIRECT(ADDRESS(ROW(),COLUMN()-5))=0,1, (INDIRECT(ADDRESS(ROW(),COLUMN()-5))-INDIRECT(ADDRESS(ROW()+1,COLUMN()+1)))/INDIRECT(ADDRESS(ROW(),COLUMN()-5)))</f>
        <v>1</v>
      </c>
      <c r="BB1432" s="10"/>
    </row>
    <row r="1433" spans="1:54" x14ac:dyDescent="0.2">
      <c r="A1433" s="8"/>
      <c r="B1433" s="8"/>
      <c r="C1433" s="8"/>
      <c r="D1433" s="9"/>
      <c r="E1433" s="9"/>
      <c r="G1433" s="10"/>
      <c r="H1433" s="10"/>
      <c r="I1433" s="10"/>
      <c r="J1433" s="10"/>
      <c r="K1433" s="10"/>
      <c r="L1433" s="10"/>
      <c r="M1433" s="10"/>
      <c r="N1433" s="10"/>
      <c r="O1433" s="10"/>
      <c r="P1433" s="10"/>
      <c r="Q1433" s="10"/>
      <c r="R1433" s="24"/>
      <c r="S1433" s="10"/>
      <c r="AL1433" s="10">
        <f ca="1">1-INDIRECT(ADDRESS(ROW()-1,COLUMN()+11))</f>
        <v>0</v>
      </c>
      <c r="AM1433" s="10">
        <f ca="1">1-INDIRECT(ADDRESS(ROW()-1,COLUMN()+14))</f>
        <v>0</v>
      </c>
      <c r="AN1433" s="10">
        <f ca="1">INDIRECT(ADDRESS(ROW()-1,COLUMN()+9))</f>
        <v>1</v>
      </c>
      <c r="AO1433" s="10">
        <f ca="1">INDIRECT(ADDRESS(ROW()-1,COLUMN()+12))</f>
        <v>1</v>
      </c>
      <c r="AP1433" s="10">
        <f ca="1">(1-INDIRECT(ADDRESS(ROW(),COLUMN()-2)))*INDIRECT(ADDRESS(ROW(),COLUMN()+2))</f>
        <v>0</v>
      </c>
      <c r="AQ1433" s="10">
        <f ca="1">(1-INDIRECT(ADDRESS(ROW(),COLUMN()-2)))*INDIRECT(ADDRESS(ROW(),COLUMN()+2))</f>
        <v>0</v>
      </c>
      <c r="AR1433" s="10">
        <f ca="1">INDIRECT(ADDRESS(INDIRECT(ADDRESS(ROW(),COLUMN()+3))-INDIRECT(ADDRESS(ROW(),COLUMN()+2)),3))</f>
        <v>0</v>
      </c>
      <c r="AS1433" s="10">
        <f ca="1">INDIRECT(ADDRESS(INDIRECT(ADDRESS(ROW(),COLUMN()+2))-INDIRECT(ADDRESS(ROW(),COLUMN()+1)),4))</f>
        <v>0</v>
      </c>
      <c r="AT1433" s="10">
        <f ca="1">INDIRECT(ADDRESS(ROW()-1,5))</f>
        <v>6</v>
      </c>
      <c r="AU1433" s="10">
        <f>ROW()-1</f>
        <v>1432</v>
      </c>
      <c r="AV1433" s="10">
        <f ca="1">ROW()-INDIRECT(ADDRESS(ROW(),COLUMN()-2))</f>
        <v>1427</v>
      </c>
      <c r="AW1433" s="10" t="str">
        <f>ADDRESS(ROW()-1,COLUMN()-11)</f>
        <v>$AL$1432</v>
      </c>
      <c r="AX1433" s="10" t="str">
        <f ca="1">ADDRESS(ROW() -INDIRECT(ADDRESS(ROW(),COLUMN()-4)),COLUMN()-12)</f>
        <v>$AL$1427</v>
      </c>
      <c r="AY1433" s="10">
        <f ca="1">SUMIF(INDIRECT(INDIRECT(ADDRESS(ROW(),COLUMN()-1))&amp;":"&amp;INDIRECT(ADDRESS(ROW(),COLUMN()-2))),1,INDIRECT(INDIRECT(ADDRESS(ROW(),COLUMN()-1))&amp;":"&amp;INDIRECT(ADDRESS(ROW(),COLUMN()-2))))</f>
        <v>0</v>
      </c>
      <c r="AZ1433" s="10" t="str">
        <f>ADDRESS(ROW()-1,COLUMN()-13)</f>
        <v>$AM$1432</v>
      </c>
      <c r="BA1433" s="10" t="str">
        <f ca="1">ADDRESS(ROW() -INDIRECT(ADDRESS(ROW(),COLUMN()-7)),COLUMN()-14)</f>
        <v>$AM$1427</v>
      </c>
      <c r="BB1433" s="10">
        <f ca="1">SUM(INDIRECT(INDIRECT(ADDRESS(ROW(),COLUMN()-1))&amp;":"&amp;INDIRECT(ADDRESS(ROW(),COLUMN()-2))))</f>
        <v>0</v>
      </c>
    </row>
    <row r="1434" spans="1:54" x14ac:dyDescent="0.2">
      <c r="A1434" s="8" t="s">
        <v>201</v>
      </c>
      <c r="B1434" s="8" t="s">
        <v>211</v>
      </c>
      <c r="C1434" s="8">
        <v>0</v>
      </c>
      <c r="D1434" s="8">
        <v>0</v>
      </c>
      <c r="E1434" s="8"/>
      <c r="G1434" s="10"/>
      <c r="H1434" s="10"/>
      <c r="I1434" s="10"/>
      <c r="J1434" s="10"/>
      <c r="K1434" s="10"/>
      <c r="L1434" s="10"/>
      <c r="M1434" s="10"/>
      <c r="N1434" s="10"/>
      <c r="O1434" s="10"/>
      <c r="P1434" s="10"/>
      <c r="Q1434" s="10"/>
      <c r="R1434" s="24"/>
      <c r="S1434" s="10"/>
    </row>
    <row r="1435" spans="1:54" hidden="1" x14ac:dyDescent="0.2">
      <c r="A1435" s="8" t="s">
        <v>201</v>
      </c>
      <c r="B1435" s="8" t="s">
        <v>211</v>
      </c>
      <c r="C1435" s="8">
        <v>3</v>
      </c>
      <c r="D1435" s="9" t="s">
        <v>29</v>
      </c>
      <c r="E1435" s="9">
        <v>1</v>
      </c>
      <c r="F1435">
        <f t="shared" ref="F1435:F1441" si="208">COUNTA(G1435:AJ1435)</f>
        <v>0</v>
      </c>
      <c r="G1435" s="10"/>
      <c r="H1435" s="10"/>
      <c r="I1435" s="10"/>
      <c r="J1435" s="10"/>
      <c r="K1435" s="10"/>
      <c r="L1435" s="10"/>
      <c r="M1435" s="10"/>
      <c r="N1435" s="10"/>
      <c r="O1435" s="10"/>
      <c r="P1435" s="10"/>
      <c r="Q1435" s="10"/>
      <c r="R1435" s="24"/>
      <c r="S1435" s="10"/>
    </row>
    <row r="1436" spans="1:54" hidden="1" x14ac:dyDescent="0.2">
      <c r="A1436" s="8" t="s">
        <v>201</v>
      </c>
      <c r="B1436" s="8" t="s">
        <v>211</v>
      </c>
      <c r="C1436" s="8">
        <v>3</v>
      </c>
      <c r="D1436" s="9" t="s">
        <v>29</v>
      </c>
      <c r="E1436" s="9">
        <v>2</v>
      </c>
      <c r="F1436">
        <f t="shared" si="208"/>
        <v>0</v>
      </c>
      <c r="G1436" s="10"/>
      <c r="H1436" s="10"/>
      <c r="I1436" s="10"/>
      <c r="J1436" s="10"/>
      <c r="K1436" s="10"/>
      <c r="L1436" s="10"/>
      <c r="M1436" s="10"/>
      <c r="N1436" s="10"/>
      <c r="O1436" s="10"/>
      <c r="P1436" s="10"/>
      <c r="Q1436" s="10"/>
      <c r="R1436" s="24"/>
      <c r="S1436" s="10"/>
    </row>
    <row r="1437" spans="1:54" hidden="1" x14ac:dyDescent="0.2">
      <c r="A1437" s="8" t="s">
        <v>201</v>
      </c>
      <c r="B1437" s="8" t="s">
        <v>211</v>
      </c>
      <c r="C1437" s="8">
        <v>3</v>
      </c>
      <c r="D1437" s="9" t="s">
        <v>29</v>
      </c>
      <c r="E1437" s="9">
        <v>3</v>
      </c>
      <c r="F1437">
        <f t="shared" si="208"/>
        <v>0</v>
      </c>
      <c r="G1437" s="10"/>
      <c r="H1437" s="10"/>
      <c r="I1437" s="10"/>
      <c r="J1437" s="10"/>
      <c r="K1437" s="10"/>
      <c r="L1437" s="10"/>
      <c r="M1437" s="10"/>
      <c r="N1437" s="10"/>
      <c r="O1437" s="10"/>
      <c r="P1437" s="10"/>
      <c r="Q1437" s="10"/>
      <c r="R1437" s="24"/>
      <c r="S1437" s="10"/>
    </row>
    <row r="1438" spans="1:54" hidden="1" x14ac:dyDescent="0.2">
      <c r="A1438" s="8" t="s">
        <v>201</v>
      </c>
      <c r="B1438" s="8" t="s">
        <v>211</v>
      </c>
      <c r="C1438" s="8">
        <v>3</v>
      </c>
      <c r="D1438" s="9" t="s">
        <v>31</v>
      </c>
      <c r="E1438" s="9">
        <v>4</v>
      </c>
      <c r="F1438">
        <f t="shared" si="208"/>
        <v>0</v>
      </c>
      <c r="G1438" s="10"/>
      <c r="H1438" s="10"/>
      <c r="I1438" s="10"/>
      <c r="J1438" s="10"/>
      <c r="K1438" s="10"/>
      <c r="L1438" s="10"/>
      <c r="M1438" s="10"/>
      <c r="N1438" s="10"/>
      <c r="O1438" s="10"/>
      <c r="P1438" s="10"/>
      <c r="Q1438" s="10"/>
      <c r="R1438" s="24"/>
      <c r="S1438" s="10"/>
    </row>
    <row r="1439" spans="1:54" hidden="1" x14ac:dyDescent="0.2">
      <c r="A1439" s="8" t="s">
        <v>201</v>
      </c>
      <c r="B1439" s="8" t="s">
        <v>211</v>
      </c>
      <c r="C1439" s="8">
        <v>3</v>
      </c>
      <c r="D1439" s="9" t="s">
        <v>29</v>
      </c>
      <c r="E1439" s="9">
        <v>5</v>
      </c>
      <c r="F1439">
        <f t="shared" si="208"/>
        <v>0</v>
      </c>
      <c r="G1439" s="10"/>
      <c r="H1439" s="10"/>
      <c r="I1439" s="10"/>
      <c r="J1439" s="10"/>
      <c r="K1439" s="10"/>
      <c r="L1439" s="10"/>
      <c r="M1439" s="10"/>
      <c r="N1439" s="10"/>
      <c r="O1439" s="10"/>
      <c r="P1439" s="10"/>
      <c r="Q1439" s="10"/>
      <c r="R1439" s="24"/>
      <c r="S1439" s="10"/>
    </row>
    <row r="1440" spans="1:54" hidden="1" x14ac:dyDescent="0.2">
      <c r="A1440" s="8" t="s">
        <v>201</v>
      </c>
      <c r="B1440" s="8" t="s">
        <v>211</v>
      </c>
      <c r="C1440" s="8">
        <v>3</v>
      </c>
      <c r="D1440" s="9" t="s">
        <v>31</v>
      </c>
      <c r="E1440" s="9">
        <v>6</v>
      </c>
      <c r="F1440">
        <f t="shared" si="208"/>
        <v>0</v>
      </c>
      <c r="G1440" s="10"/>
      <c r="H1440" s="10"/>
      <c r="I1440" s="10"/>
      <c r="J1440" s="10"/>
      <c r="K1440" s="10"/>
      <c r="L1440" s="10"/>
      <c r="M1440" s="10"/>
      <c r="N1440" s="10"/>
      <c r="O1440" s="10"/>
      <c r="P1440" s="10"/>
      <c r="Q1440" s="10"/>
      <c r="R1440" s="24"/>
      <c r="S1440" s="10"/>
    </row>
    <row r="1441" spans="1:56" hidden="1" x14ac:dyDescent="0.2">
      <c r="A1441" s="8" t="s">
        <v>201</v>
      </c>
      <c r="B1441" s="8" t="s">
        <v>211</v>
      </c>
      <c r="C1441" s="8">
        <v>3</v>
      </c>
      <c r="D1441" s="9" t="s">
        <v>31</v>
      </c>
      <c r="E1441" s="9">
        <v>7</v>
      </c>
      <c r="F1441">
        <f t="shared" si="208"/>
        <v>0</v>
      </c>
      <c r="G1441" s="10"/>
      <c r="H1441" s="10"/>
      <c r="I1441" s="10"/>
      <c r="J1441" s="10"/>
      <c r="K1441" s="10"/>
      <c r="L1441" s="10"/>
      <c r="M1441" s="10"/>
      <c r="N1441" s="10"/>
      <c r="O1441" s="10"/>
      <c r="P1441" s="10"/>
      <c r="Q1441" s="10"/>
      <c r="R1441" s="24"/>
      <c r="S1441" s="10"/>
      <c r="AL1441" s="10"/>
      <c r="AM1441" s="30">
        <f t="shared" ref="AM1441" si="209">IF(COUNTA(I1441:AJ1441)=0,1,0)</f>
        <v>1</v>
      </c>
      <c r="AN1441" s="10"/>
      <c r="AO1441" s="10"/>
      <c r="AP1441" s="10"/>
      <c r="AQ1441" s="10"/>
      <c r="AR1441" s="10"/>
      <c r="AS1441" s="10"/>
      <c r="AT1441" s="10"/>
      <c r="AU1441" s="10">
        <f ca="1">SUMIF(INDIRECT(INDIRECT(ADDRESS(ROW(),COLUMN()+3))&amp;":"&amp;INDIRECT(ADDRESS(ROW(),COLUMN()+5))),"1",INDIRECT(INDIRECT(ADDRESS(ROW(),COLUMN()+3))&amp;":"&amp;INDIRECT(ADDRESS(ROW(),COLUMN()+5))))</f>
        <v>0</v>
      </c>
      <c r="AV1441" s="10">
        <f ca="1">SUMIF(INDIRECT(INDIRECT(ADDRESS(ROW(),COLUMN()+2))&amp;":"&amp;INDIRECT(ADDRESS(ROW(),COLUMN()+4))),2,INDIRECT(INDIRECT(ADDRESS(ROW(),COLUMN()+2))&amp;":"&amp;INDIRECT(ADDRESS(ROW(),COLUMN()+4))))/2</f>
        <v>0</v>
      </c>
      <c r="AW1441" s="10">
        <f ca="1">IF(INDIRECT(ADDRESS(ROW(),COLUMN()-2))=0,1, (INDIRECT(ADDRESS(ROW(),COLUMN()-2))-INDIRECT(ADDRESS(ROW()+1,COLUMN()+2)))/INDIRECT(ADDRESS(ROW(),COLUMN()-2)))</f>
        <v>1</v>
      </c>
      <c r="AX1441" s="10" t="str">
        <f ca="1">ADDRESS(ROW()+1-INDIRECT(ADDRESS(ROW()+1,COLUMN()-4)),3)</f>
        <v>$C$1435</v>
      </c>
      <c r="AY1441" s="10"/>
      <c r="AZ1441" s="10" t="str">
        <f>ADDRESS(ROW(),3)</f>
        <v>$C$1441</v>
      </c>
      <c r="BA1441" s="10">
        <f ca="1">IF( INDIRECT(ADDRESS(ROW(),COLUMN()-5))=0,1, (INDIRECT(ADDRESS(ROW(),COLUMN()-5))-INDIRECT(ADDRESS(ROW()+1,COLUMN()+1)))/INDIRECT(ADDRESS(ROW(),COLUMN()-5)))</f>
        <v>1</v>
      </c>
      <c r="BB1441" s="10"/>
    </row>
    <row r="1442" spans="1:56" x14ac:dyDescent="0.2">
      <c r="A1442" s="8" t="s">
        <v>201</v>
      </c>
      <c r="G1442" s="10"/>
      <c r="H1442" s="10"/>
      <c r="I1442" s="10"/>
      <c r="J1442" s="10"/>
      <c r="K1442" s="10"/>
      <c r="L1442" s="10"/>
      <c r="M1442" s="10"/>
      <c r="N1442" s="10"/>
      <c r="O1442" s="10"/>
      <c r="P1442" s="10"/>
      <c r="Q1442" s="10"/>
      <c r="R1442" s="10"/>
      <c r="S1442" s="10"/>
      <c r="AL1442" s="10">
        <f ca="1">1-INDIRECT(ADDRESS(ROW()-1,COLUMN()+11))</f>
        <v>0</v>
      </c>
      <c r="AM1442" s="10">
        <f ca="1">1-INDIRECT(ADDRESS(ROW()-1,COLUMN()+14))</f>
        <v>0</v>
      </c>
      <c r="AN1442" s="10">
        <f ca="1">INDIRECT(ADDRESS(ROW()-1,COLUMN()+9))</f>
        <v>1</v>
      </c>
      <c r="AO1442" s="10">
        <f ca="1">INDIRECT(ADDRESS(ROW()-1,COLUMN()+12))</f>
        <v>1</v>
      </c>
      <c r="AP1442" s="10">
        <f ca="1">(1-INDIRECT(ADDRESS(ROW(),COLUMN()-2)))*INDIRECT(ADDRESS(ROW(),COLUMN()+2))</f>
        <v>0</v>
      </c>
      <c r="AQ1442" s="10">
        <f ca="1">(1-INDIRECT(ADDRESS(ROW(),COLUMN()-2)))*INDIRECT(ADDRESS(ROW(),COLUMN()+2))</f>
        <v>0</v>
      </c>
      <c r="AR1442" s="10">
        <f ca="1">INDIRECT(ADDRESS(INDIRECT(ADDRESS(ROW(),COLUMN()+3))-INDIRECT(ADDRESS(ROW(),COLUMN()+2)),3))</f>
        <v>0</v>
      </c>
      <c r="AS1442" s="10">
        <f ca="1">INDIRECT(ADDRESS(INDIRECT(ADDRESS(ROW(),COLUMN()+2))-INDIRECT(ADDRESS(ROW(),COLUMN()+1)),4))</f>
        <v>0</v>
      </c>
      <c r="AT1442" s="10">
        <f ca="1">INDIRECT(ADDRESS(ROW()-1,5))</f>
        <v>7</v>
      </c>
      <c r="AU1442" s="10">
        <f>ROW()-1</f>
        <v>1441</v>
      </c>
      <c r="AV1442" s="10">
        <f ca="1">ROW()-INDIRECT(ADDRESS(ROW(),COLUMN()-2))</f>
        <v>1435</v>
      </c>
      <c r="AW1442" s="10" t="str">
        <f>ADDRESS(ROW()-1,COLUMN()-11)</f>
        <v>$AL$1441</v>
      </c>
      <c r="AX1442" s="10" t="str">
        <f ca="1">ADDRESS(ROW() -INDIRECT(ADDRESS(ROW(),COLUMN()-4)),COLUMN()-12)</f>
        <v>$AL$1435</v>
      </c>
      <c r="AY1442" s="10">
        <f ca="1">SUMIF(INDIRECT(INDIRECT(ADDRESS(ROW(),COLUMN()-1))&amp;":"&amp;INDIRECT(ADDRESS(ROW(),COLUMN()-2))),1,INDIRECT(INDIRECT(ADDRESS(ROW(),COLUMN()-1))&amp;":"&amp;INDIRECT(ADDRESS(ROW(),COLUMN()-2))))</f>
        <v>0</v>
      </c>
      <c r="AZ1442" s="10" t="str">
        <f>ADDRESS(ROW()-1,COLUMN()-13)</f>
        <v>$AM$1441</v>
      </c>
      <c r="BA1442" s="10" t="str">
        <f ca="1">ADDRESS(ROW() -INDIRECT(ADDRESS(ROW(),COLUMN()-7)),COLUMN()-14)</f>
        <v>$AM$1435</v>
      </c>
      <c r="BB1442" s="10">
        <f ca="1">SUM(INDIRECT(INDIRECT(ADDRESS(ROW(),COLUMN()-1))&amp;":"&amp;INDIRECT(ADDRESS(ROW(),COLUMN()-2))))</f>
        <v>1</v>
      </c>
    </row>
    <row r="1443" spans="1:56" x14ac:dyDescent="0.2">
      <c r="G1443" s="10"/>
      <c r="H1443" s="10"/>
      <c r="I1443" s="10"/>
      <c r="J1443" s="10"/>
      <c r="K1443" s="10"/>
      <c r="L1443" s="10"/>
      <c r="M1443" s="10"/>
      <c r="N1443" s="10"/>
      <c r="O1443" s="10"/>
      <c r="P1443" s="10"/>
      <c r="Q1443" s="10"/>
      <c r="R1443" s="10"/>
      <c r="S1443" s="10"/>
      <c r="AW1443" s="10">
        <f ca="1">SUM(AP1340:AP1442)</f>
        <v>10.142857142857142</v>
      </c>
      <c r="AX1443" s="10">
        <f ca="1">SUM(AQ1340:AQ1442)</f>
        <v>5</v>
      </c>
    </row>
    <row r="1444" spans="1:56" x14ac:dyDescent="0.2">
      <c r="M1444" s="10"/>
      <c r="S1444" s="10"/>
      <c r="BD1444" s="30"/>
    </row>
    <row r="1445" spans="1:56" x14ac:dyDescent="0.2">
      <c r="M1445" s="10"/>
      <c r="S1445" s="10"/>
      <c r="BD1445" s="30"/>
    </row>
    <row r="1446" spans="1:56" x14ac:dyDescent="0.2">
      <c r="M1446" s="10"/>
      <c r="S1446" s="10"/>
      <c r="BD1446" s="30"/>
    </row>
    <row r="1447" spans="1:56" ht="12" customHeight="1" x14ac:dyDescent="0.2">
      <c r="M1447" s="10"/>
      <c r="S1447" s="10"/>
      <c r="BD1447" s="30"/>
    </row>
    <row r="1448" spans="1:56" ht="25.5" x14ac:dyDescent="0.2">
      <c r="A1448" s="30" t="s">
        <v>1393</v>
      </c>
      <c r="M1448" s="10"/>
      <c r="S1448" s="10"/>
      <c r="AL1448" s="30" t="s">
        <v>1399</v>
      </c>
      <c r="AM1448" s="30" t="s">
        <v>1400</v>
      </c>
      <c r="AN1448" s="10" t="s">
        <v>1391</v>
      </c>
      <c r="AO1448" s="10" t="s">
        <v>1401</v>
      </c>
      <c r="AP1448" s="30" t="s">
        <v>1394</v>
      </c>
      <c r="AQ1448" s="30" t="s">
        <v>1395</v>
      </c>
      <c r="BD1448" s="30"/>
    </row>
    <row r="1449" spans="1:56" x14ac:dyDescent="0.2">
      <c r="M1449" s="10"/>
      <c r="S1449" s="10"/>
      <c r="AL1449" s="10">
        <f ca="1">SUM(AY9:AY1436)</f>
        <v>95</v>
      </c>
      <c r="AM1449" s="10">
        <f ca="1">SUM(BB8:BB1442)</f>
        <v>165</v>
      </c>
      <c r="AN1449">
        <f ca="1">1-AL1449/253</f>
        <v>0.62450592885375489</v>
      </c>
      <c r="AO1449" s="10">
        <f ca="1">1-AM1449/307</f>
        <v>0.46254071661237783</v>
      </c>
      <c r="AP1449">
        <f ca="1">SUM(AP8:AP1442)</f>
        <v>36.111904761904761</v>
      </c>
      <c r="AQ1449" s="10">
        <f ca="1">SUM(AQ8:AQ1442)</f>
        <v>74.122077922077921</v>
      </c>
      <c r="BD1449" s="30"/>
    </row>
    <row r="1450" spans="1:56" ht="28.9" customHeight="1" x14ac:dyDescent="0.2">
      <c r="A1450" s="30"/>
      <c r="B1450" s="10"/>
      <c r="M1450" s="10"/>
      <c r="S1450" s="10"/>
      <c r="AO1450" s="10"/>
      <c r="BD1450" s="30"/>
    </row>
    <row r="1451" spans="1:56" x14ac:dyDescent="0.2">
      <c r="BD1451" s="30"/>
    </row>
    <row r="1452" spans="1:56" x14ac:dyDescent="0.2">
      <c r="BD1452" s="30"/>
    </row>
    <row r="1453" spans="1:56" x14ac:dyDescent="0.2">
      <c r="BD1453" s="30"/>
    </row>
    <row r="1454" spans="1:56" x14ac:dyDescent="0.2">
      <c r="BD1454" s="30"/>
    </row>
    <row r="1455" spans="1:56" x14ac:dyDescent="0.2">
      <c r="BD1455" s="30"/>
    </row>
    <row r="1456" spans="1:56" x14ac:dyDescent="0.2">
      <c r="BD1456" s="30"/>
    </row>
    <row r="1457" spans="56:56" x14ac:dyDescent="0.2">
      <c r="BD1457" s="30"/>
    </row>
    <row r="1458" spans="56:56" x14ac:dyDescent="0.2">
      <c r="BD1458" s="30"/>
    </row>
    <row r="1459" spans="56:56" x14ac:dyDescent="0.2">
      <c r="BD1459" s="30"/>
    </row>
    <row r="1460" spans="56:56" x14ac:dyDescent="0.2">
      <c r="BD1460" s="30"/>
    </row>
    <row r="1461" spans="56:56" x14ac:dyDescent="0.2">
      <c r="BD1461" s="30"/>
    </row>
  </sheetData>
  <conditionalFormatting sqref="A7:AJ1031 A1034:AJ1451 A1032:S1033">
    <cfRule type="expression" dxfId="55" priority="20">
      <formula>AND(OR($C$2="ON",$C$2="on",$C$2="On"),LEN(TRIM($E7))&gt;0,$C7=1,$F7&lt;1)</formula>
    </cfRule>
    <cfRule type="expression" dxfId="54" priority="21">
      <formula>AND(OR($C$2="ON",$C$2="on",$C$2="On"),LEN(TRIM($E7))&gt;0,$C7=2,$F7&lt;1)</formula>
    </cfRule>
    <cfRule type="expression" dxfId="53" priority="22">
      <formula>AND(OR($C$2="REV",$C$2="rev",$C$2="Rev"),$F7&gt;0)</formula>
    </cfRule>
  </conditionalFormatting>
  <pageMargins left="0.7" right="0.7" top="0.75" bottom="0.75" header="0.51180555555555496" footer="0.51180555555555496"/>
  <pageSetup firstPageNumber="0" orientation="portrait"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J185"/>
  <sheetViews>
    <sheetView zoomScaleNormal="100" workbookViewId="0">
      <pane xSplit="6" ySplit="1" topLeftCell="G2" activePane="bottomRight" state="frozen"/>
      <selection pane="topRight" activeCell="G1" sqref="G1"/>
      <selection pane="bottomLeft" activeCell="A2" sqref="A2"/>
      <selection pane="bottomRight" activeCell="A2" sqref="A2"/>
    </sheetView>
  </sheetViews>
  <sheetFormatPr defaultRowHeight="12.75" x14ac:dyDescent="0.2"/>
  <cols>
    <col min="1" max="24" width="8.7109375"/>
    <col min="25" max="35" width="0" hidden="1" customWidth="1"/>
    <col min="36" max="1025" width="8.7109375"/>
  </cols>
  <sheetData>
    <row r="1" spans="1:36" x14ac:dyDescent="0.2">
      <c r="B1">
        <f>CurriculumDetail!B1</f>
        <v>0</v>
      </c>
      <c r="C1" s="3"/>
      <c r="D1" s="3"/>
      <c r="E1" s="3"/>
    </row>
    <row r="2" spans="1:36" x14ac:dyDescent="0.2">
      <c r="C2" s="3" t="s">
        <v>20</v>
      </c>
      <c r="D2" s="3"/>
      <c r="E2" s="3"/>
    </row>
    <row r="3" spans="1:36" ht="282" x14ac:dyDescent="0.2">
      <c r="B3" s="2" t="s">
        <v>213</v>
      </c>
      <c r="C3" s="3"/>
      <c r="D3" s="3"/>
      <c r="E3" s="28" t="s">
        <v>214</v>
      </c>
      <c r="F3" s="4" t="s">
        <v>215</v>
      </c>
      <c r="G3" s="4" t="str">
        <f>IF(LEN(TRIM(CurriculumDetail!G3))&gt;0, CurriculumDetail!G3, "")</f>
        <v>CS 13011-12 COMPUTER SCIENCE I</v>
      </c>
      <c r="H3" s="4" t="str">
        <f>IF(LEN(TRIM(CurriculumDetail!H3))&gt;0, CurriculumDetail!H3, "")</f>
        <v>CS 13001 COMPUTER SCIENCE I</v>
      </c>
      <c r="I3" s="4" t="str">
        <f>IF(LEN(TRIM(CurriculumDetail!I3))&gt;0, CurriculumDetail!I3, "")</f>
        <v>CS 23022 Discrete Structures</v>
      </c>
      <c r="J3" s="4" t="str">
        <f>IF(LEN(TRIM(CurriculumDetail!J3))&gt;0, CurriculumDetail!J3, "")</f>
        <v>CS 33211 Operating Systems</v>
      </c>
      <c r="K3" s="4" t="str">
        <f>IF(LEN(TRIM(CurriculumDetail!K3))&gt;0, CurriculumDetail!K3, "")</f>
        <v>CS 35101 Comp Arch</v>
      </c>
      <c r="L3" s="4" t="str">
        <f>IF(LEN(TRIM(CurriculumDetail!L3))&gt;0, CurriculumDetail!L3, "")</f>
        <v>CS 35201 Computer Networks</v>
      </c>
      <c r="M3" s="4" t="str">
        <f>IF(LEN(TRIM(CurriculumDetail!M3))&gt;0, CurriculumDetail!M3, "")</f>
        <v>CS33901 Software Engineering</v>
      </c>
      <c r="N3" s="4" t="str">
        <f>IF(LEN(TRIM(CurriculumDetail!N3))&gt;0, CurriculumDetail!N3, "")</f>
        <v>CS 33007 Introduction to Database System Design</v>
      </c>
      <c r="O3" s="4" t="str">
        <f>IF(LEN(TRIM(CurriculumDetail!O3))&gt;0, CurriculumDetail!O3, "")</f>
        <v xml:space="preserve"> CS 33101 Structure of Programming Languages</v>
      </c>
      <c r="P3" s="4" t="str">
        <f>IF(LEN(TRIM(CurriculumDetail!P3))&gt;0, CurriculumDetail!P3, "")</f>
        <v>CS 44001</v>
      </c>
      <c r="Q3" s="4" t="str">
        <f>IF(LEN(TRIM(CurriculumDetail!Q3))&gt;0, CurriculumDetail!Q3, "")</f>
        <v>CS 46101/56101  DESIGN AND ANALYSIS OF ALGORITHMS</v>
      </c>
      <c r="R3" s="4" t="str">
        <f>IF(LEN(TRIM(CurriculumDetail!R3))&gt;0, CurriculumDetail!R3, "")</f>
        <v>CS 49901 Capstone Project</v>
      </c>
      <c r="S3" s="4" t="str">
        <f>IF(LEN(TRIM(CurriculumDetail!S3))&gt;0, CurriculumDetail!S3, "")</f>
        <v>CS23001 Data Structues</v>
      </c>
      <c r="T3" s="4" t="str">
        <f>IF(LEN(TRIM(CurriculumDetail!T3))&gt;0, CurriculumDetail!T3, "")</f>
        <v>Faculty Member Name</v>
      </c>
      <c r="U3" s="4" t="str">
        <f>IF(LEN(TRIM(CurriculumDetail!U3))&gt;0, CurriculumDetail!U3, "")</f>
        <v/>
      </c>
      <c r="V3" s="4" t="str">
        <f>IF(LEN(TRIM(CurriculumDetail!V3))&gt;0, CurriculumDetail!V3, "")</f>
        <v/>
      </c>
      <c r="W3" s="4" t="str">
        <f>IF(LEN(TRIM(CurriculumDetail!W3))&gt;0, CurriculumDetail!W3, "")</f>
        <v/>
      </c>
      <c r="X3" s="4" t="str">
        <f>IF(LEN(TRIM(CurriculumDetail!X3))&gt;0, CurriculumDetail!X3, "")</f>
        <v/>
      </c>
      <c r="Y3" s="4" t="str">
        <f>IF(LEN(TRIM(CurriculumDetail!Y3))&gt;0, CurriculumDetail!Y3, "")</f>
        <v/>
      </c>
      <c r="Z3" s="4" t="str">
        <f>IF(LEN(TRIM(CurriculumDetail!Z3))&gt;0, CurriculumDetail!Z3, "")</f>
        <v/>
      </c>
      <c r="AA3" s="4" t="str">
        <f>IF(LEN(TRIM(CurriculumDetail!AA3))&gt;0, CurriculumDetail!AA3, "")</f>
        <v/>
      </c>
      <c r="AB3" s="4" t="str">
        <f>IF(LEN(TRIM(CurriculumDetail!AB3))&gt;0, CurriculumDetail!AB3, "")</f>
        <v/>
      </c>
      <c r="AC3" s="4" t="str">
        <f>IF(LEN(TRIM(CurriculumDetail!AC3))&gt;0, CurriculumDetail!AC3, "")</f>
        <v/>
      </c>
      <c r="AD3" s="4" t="str">
        <f>IF(LEN(TRIM(CurriculumDetail!AD3))&gt;0, CurriculumDetail!AD3, "")</f>
        <v/>
      </c>
      <c r="AE3" s="4" t="str">
        <f>IF(LEN(TRIM(CurriculumDetail!AE3))&gt;0, CurriculumDetail!AE3, "")</f>
        <v/>
      </c>
      <c r="AF3" s="4" t="str">
        <f>IF(LEN(TRIM(CurriculumDetail!AF3))&gt;0, CurriculumDetail!AF3, "")</f>
        <v/>
      </c>
      <c r="AG3" s="4" t="str">
        <f>IF(LEN(TRIM(CurriculumDetail!AG3))&gt;0, CurriculumDetail!AG3, "")</f>
        <v/>
      </c>
      <c r="AH3" s="4" t="str">
        <f>IF(LEN(TRIM(CurriculumDetail!AH3))&gt;0, CurriculumDetail!AH3, "")</f>
        <v/>
      </c>
      <c r="AI3" s="4" t="str">
        <f>IF(LEN(TRIM(CurriculumDetail!AI3))&gt;0, CurriculumDetail!AI3, "")</f>
        <v/>
      </c>
      <c r="AJ3" s="4" t="str">
        <f>IF(LEN(TRIM(CurriculumDetail!AJ3))&gt;0, CurriculumDetail!AJ3, "")</f>
        <v/>
      </c>
    </row>
    <row r="4" spans="1:36" x14ac:dyDescent="0.2">
      <c r="A4" s="6"/>
      <c r="B4" s="6"/>
      <c r="C4" s="7"/>
      <c r="D4" s="7"/>
      <c r="E4" s="7"/>
      <c r="F4" s="6"/>
      <c r="G4" s="6"/>
      <c r="I4" s="6"/>
      <c r="K4" s="6"/>
      <c r="M4" s="6"/>
      <c r="O4" s="6"/>
      <c r="Q4" s="6"/>
      <c r="S4" s="6"/>
      <c r="U4" s="6"/>
      <c r="W4" s="6"/>
      <c r="Y4" s="6"/>
      <c r="Z4" s="6"/>
      <c r="AB4" s="6"/>
      <c r="AC4" s="6"/>
      <c r="AE4" s="6"/>
      <c r="AF4" s="6"/>
      <c r="AH4" s="6"/>
      <c r="AI4" s="6"/>
    </row>
    <row r="5" spans="1:36" x14ac:dyDescent="0.2">
      <c r="A5" s="6" t="s">
        <v>22</v>
      </c>
      <c r="B5" s="6" t="s">
        <v>23</v>
      </c>
      <c r="C5" s="6" t="s">
        <v>216</v>
      </c>
      <c r="D5" s="6" t="s">
        <v>217</v>
      </c>
      <c r="E5" s="6" t="s">
        <v>26</v>
      </c>
    </row>
    <row r="6" spans="1:36" x14ac:dyDescent="0.2">
      <c r="A6" t="s">
        <v>27</v>
      </c>
      <c r="B6" t="s">
        <v>28</v>
      </c>
      <c r="C6">
        <v>2</v>
      </c>
      <c r="D6">
        <v>2</v>
      </c>
      <c r="E6" t="b">
        <f>AND(OR(CurriculumDetail!F8&gt;0,CurriculumDetail!C8&lt;&gt;1),OR(CurriculumDetail!F9&gt;0,CurriculumDetail!C9&lt;&gt;1),OR(CurriculumDetail!F10&gt;0,CurriculumDetail!C10&lt;&gt;1),OR(CurriculumDetail!F11&gt;0,CurriculumDetail!C11&lt;&gt;1),OR(CurriculumDetail!F12&gt;0,CurriculumDetail!C12&lt;&gt;1),OR(CurriculumDetail!F13&gt;0,CurriculumDetail!C13&lt;&gt;1),OR(CurriculumDetail!F14&gt;0,CurriculumDetail!C14&lt;&gt;1),OR(CurriculumDetail!F15&gt;0,CurriculumDetail!C15&lt;&gt;1),OR(CurriculumDetail!F16&gt;0,CurriculumDetail!C16&lt;&gt;1),OR(CurriculumDetail!F17&gt;0,CurriculumDetail!C17&lt;&gt;1),OR(CurriculumDetail!F18&gt;0,CurriculumDetail!C18&lt;&gt;1),OR(CurriculumDetail!F19&gt;0,CurriculumDetail!C19&lt;&gt;1))</f>
        <v>0</v>
      </c>
      <c r="F6" t="b">
        <f>AND(OR(CurriculumDetail!F8&gt;0,CurriculumDetail!C8&lt;&gt;2),OR(CurriculumDetail!F9&gt;0,CurriculumDetail!C9&lt;&gt;2),OR(CurriculumDetail!F10&gt;0,CurriculumDetail!C10&lt;&gt;2),OR(CurriculumDetail!F11&gt;0,CurriculumDetail!C11&lt;&gt;2),OR(CurriculumDetail!F12&gt;0,CurriculumDetail!C12&lt;&gt;2),OR(CurriculumDetail!F13&gt;0,CurriculumDetail!C13&lt;&gt;2),OR(CurriculumDetail!F14&gt;0,CurriculumDetail!C14&lt;&gt;2),OR(CurriculumDetail!F15&gt;0,CurriculumDetail!C15&lt;&gt;2),OR(CurriculumDetail!F16&gt;0,CurriculumDetail!C16&lt;&gt;2),OR(CurriculumDetail!F17&gt;0,CurriculumDetail!C17&lt;&gt;2),OR(CurriculumDetail!F18&gt;0,CurriculumDetail!C18&lt;&gt;2),OR(CurriculumDetail!F19&gt;0,CurriculumDetail!C19&lt;&gt;2))</f>
        <v>0</v>
      </c>
      <c r="G6" t="str">
        <f>IF((COUNTA(CurriculumDetail!G7:G19) &gt; 0), "x", "")</f>
        <v/>
      </c>
      <c r="H6" t="str">
        <f>IF((COUNTA(CurriculumDetail!H7:H19) &gt; 0), "x", "")</f>
        <v/>
      </c>
      <c r="I6" t="str">
        <f>IF((COUNTA(CurriculumDetail!I7:I19) &gt; 0), "x", "")</f>
        <v/>
      </c>
      <c r="J6" t="str">
        <f>IF((COUNTA(CurriculumDetail!J7:J19) &gt; 0), "x", "")</f>
        <v/>
      </c>
      <c r="K6" t="str">
        <f>IF((COUNTA(CurriculumDetail!K7:K19) &gt; 0), "x", "")</f>
        <v/>
      </c>
      <c r="L6" t="str">
        <f>IF((COUNTA(CurriculumDetail!L7:L19) &gt; 0), "x", "")</f>
        <v/>
      </c>
      <c r="M6" t="str">
        <f>IF((COUNTA(CurriculumDetail!M7:M19) &gt; 0), "x", "")</f>
        <v/>
      </c>
      <c r="N6" t="str">
        <f>IF((COUNTA(CurriculumDetail!N7:N19) &gt; 0), "x", "")</f>
        <v/>
      </c>
      <c r="O6" t="str">
        <f>IF((COUNTA(CurriculumDetail!O7:O19) &gt; 0), "x", "")</f>
        <v/>
      </c>
      <c r="P6" t="str">
        <f>IF((COUNTA(CurriculumDetail!P7:P19) &gt; 0), "x", "")</f>
        <v/>
      </c>
      <c r="Q6" t="str">
        <f>IF((COUNTA(CurriculumDetail!Q7:Q19) &gt; 0), "x", "")</f>
        <v>x</v>
      </c>
      <c r="R6" t="str">
        <f>IF((COUNTA(CurriculumDetail!R7:R19) &gt; 0), "x", "")</f>
        <v/>
      </c>
      <c r="S6" t="str">
        <f>IF((COUNTA(CurriculumDetail!S7:S19) &gt; 0), "x", "")</f>
        <v>x</v>
      </c>
      <c r="T6" t="str">
        <f>IF((COUNTA(CurriculumDetail!T7:T19) &gt; 0), "x", "")</f>
        <v/>
      </c>
      <c r="U6" t="str">
        <f>IF((COUNTA(CurriculumDetail!U7:U19) &gt; 0), "x", "")</f>
        <v/>
      </c>
      <c r="V6" t="str">
        <f>IF((COUNTA(CurriculumDetail!V7:V19) &gt; 0), "x", "")</f>
        <v/>
      </c>
      <c r="W6" t="str">
        <f>IF((COUNTA(CurriculumDetail!W7:W19) &gt; 0), "x", "")</f>
        <v/>
      </c>
      <c r="X6" t="str">
        <f>IF((COUNTA(CurriculumDetail!X7:X19) &gt; 0), "x", "")</f>
        <v/>
      </c>
      <c r="Y6" t="str">
        <f>IF((COUNTA(CurriculumDetail!Y7:Y19) &gt; 0), "x", "")</f>
        <v/>
      </c>
      <c r="Z6" t="str">
        <f>IF((COUNTA(CurriculumDetail!Z7:Z19) &gt; 0), "x", "")</f>
        <v/>
      </c>
      <c r="AA6" t="str">
        <f>IF((COUNTA(CurriculumDetail!AA7:AA19) &gt; 0), "x", "")</f>
        <v/>
      </c>
      <c r="AB6" t="str">
        <f>IF((COUNTA(CurriculumDetail!AB7:AB19) &gt; 0), "x", "")</f>
        <v/>
      </c>
      <c r="AC6" t="str">
        <f>IF((COUNTA(CurriculumDetail!AC7:AC19) &gt; 0), "x", "")</f>
        <v/>
      </c>
      <c r="AD6" t="str">
        <f>IF((COUNTA(CurriculumDetail!AD7:AD19) &gt; 0), "x", "")</f>
        <v/>
      </c>
      <c r="AE6" t="str">
        <f>IF((COUNTA(CurriculumDetail!AE7:AE19) &gt; 0), "x", "")</f>
        <v/>
      </c>
      <c r="AF6" t="str">
        <f>IF((COUNTA(CurriculumDetail!AF7:AF19) &gt; 0), "x", "")</f>
        <v/>
      </c>
      <c r="AG6" t="str">
        <f>IF((COUNTA(CurriculumDetail!AG7:AG19) &gt; 0), "x", "")</f>
        <v/>
      </c>
      <c r="AH6" t="str">
        <f>IF((COUNTA(CurriculumDetail!AH7:AH19) &gt; 0), "x", "")</f>
        <v/>
      </c>
      <c r="AI6" t="str">
        <f>IF((COUNTA(CurriculumDetail!AI7:AI19) &gt; 0), "x", "")</f>
        <v/>
      </c>
      <c r="AJ6" t="str">
        <f>IF((COUNTA(CurriculumDetail!AJ7:AJ19) &gt; 0), "x", "")</f>
        <v/>
      </c>
    </row>
    <row r="7" spans="1:36" x14ac:dyDescent="0.2">
      <c r="A7" t="s">
        <v>27</v>
      </c>
      <c r="B7" t="s">
        <v>218</v>
      </c>
      <c r="C7">
        <v>5</v>
      </c>
      <c r="D7">
        <v>1</v>
      </c>
      <c r="E7" t="b">
        <f>AND(OR(CurriculumDetail!F22&gt;0,CurriculumDetail!C22&lt;&gt;1),OR(CurriculumDetail!F23&gt;0,CurriculumDetail!C23&lt;&gt;1),OR(CurriculumDetail!F24&gt;0,CurriculumDetail!C24&lt;&gt;1),OR(CurriculumDetail!F25&gt;0,CurriculumDetail!C25&lt;&gt;1),OR(CurriculumDetail!F26&gt;0,CurriculumDetail!C26&lt;&gt;1),OR(CurriculumDetail!F27&gt;0,CurriculumDetail!C27&lt;&gt;1),OR(CurriculumDetail!F28&gt;0,CurriculumDetail!C28&lt;&gt;1),OR(CurriculumDetail!F29&gt;0,CurriculumDetail!C29&lt;&gt;1),OR(CurriculumDetail!F30&gt;0,CurriculumDetail!C30&lt;&gt;1),OR(CurriculumDetail!F31&gt;0,CurriculumDetail!C31&lt;&gt;1))</f>
        <v>1</v>
      </c>
      <c r="F7" t="b">
        <f>AND(OR(CurriculumDetail!F22&gt;0,CurriculumDetail!C22&lt;&gt;2),OR(CurriculumDetail!F23&gt;0,CurriculumDetail!C23&lt;&gt;2),OR(CurriculumDetail!F24&gt;0,CurriculumDetail!C24&lt;&gt;2),OR(CurriculumDetail!F25&gt;0,CurriculumDetail!C25&lt;&gt;2),OR(CurriculumDetail!F26&gt;0,CurriculumDetail!C26&lt;&gt;2),OR(CurriculumDetail!F27&gt;0,CurriculumDetail!C27&lt;&gt;2),OR(CurriculumDetail!F28&gt;0,CurriculumDetail!C28&lt;&gt;2),OR(CurriculumDetail!F29&gt;0,CurriculumDetail!C29&lt;&gt;2),OR(CurriculumDetail!F30&gt;0,CurriculumDetail!C30&lt;&gt;2),OR(CurriculumDetail!F31&gt;0,CurriculumDetail!C31&lt;&gt;2))</f>
        <v>0</v>
      </c>
      <c r="G7" t="str">
        <f>IF((COUNTA(CurriculumDetail!G21:G31) &gt; 0), "x", "")</f>
        <v/>
      </c>
      <c r="H7" t="str">
        <f>IF((COUNTA(CurriculumDetail!H21:H31) &gt; 0), "x", "")</f>
        <v/>
      </c>
      <c r="I7" t="str">
        <f>IF((COUNTA(CurriculumDetail!I21:I31) &gt; 0), "x", "")</f>
        <v/>
      </c>
      <c r="J7" t="str">
        <f>IF((COUNTA(CurriculumDetail!J21:J31) &gt; 0), "x", "")</f>
        <v/>
      </c>
      <c r="K7" t="str">
        <f>IF((COUNTA(CurriculumDetail!K21:K31) &gt; 0), "x", "")</f>
        <v/>
      </c>
      <c r="L7" t="str">
        <f>IF((COUNTA(CurriculumDetail!L21:L31) &gt; 0), "x", "")</f>
        <v/>
      </c>
      <c r="M7" t="str">
        <f>IF((COUNTA(CurriculumDetail!M21:M31) &gt; 0), "x", "")</f>
        <v/>
      </c>
      <c r="N7" t="str">
        <f>IF((COUNTA(CurriculumDetail!N21:N31) &gt; 0), "x", "")</f>
        <v/>
      </c>
      <c r="O7" t="str">
        <f>IF((COUNTA(CurriculumDetail!O21:O31) &gt; 0), "x", "")</f>
        <v/>
      </c>
      <c r="P7" t="str">
        <f>IF((COUNTA(CurriculumDetail!P21:P31) &gt; 0), "x", "")</f>
        <v/>
      </c>
      <c r="Q7" t="str">
        <f>IF((COUNTA(CurriculumDetail!Q21:Q31) &gt; 0), "x", "")</f>
        <v>x</v>
      </c>
      <c r="R7" t="str">
        <f>IF((COUNTA(CurriculumDetail!R21:R31) &gt; 0), "x", "")</f>
        <v/>
      </c>
      <c r="S7" t="str">
        <f>IF((COUNTA(CurriculumDetail!S21:S31) &gt; 0), "x", "")</f>
        <v>x</v>
      </c>
      <c r="T7" t="str">
        <f>IF((COUNTA(CurriculumDetail!T21:T31) &gt; 0), "x", "")</f>
        <v/>
      </c>
      <c r="U7" t="str">
        <f>IF((COUNTA(CurriculumDetail!U21:U31) &gt; 0), "x", "")</f>
        <v/>
      </c>
      <c r="V7" t="str">
        <f>IF((COUNTA(CurriculumDetail!V21:V31) &gt; 0), "x", "")</f>
        <v/>
      </c>
      <c r="W7" t="str">
        <f>IF((COUNTA(CurriculumDetail!W21:W31) &gt; 0), "x", "")</f>
        <v/>
      </c>
      <c r="X7" t="str">
        <f>IF((COUNTA(CurriculumDetail!X21:X31) &gt; 0), "x", "")</f>
        <v/>
      </c>
      <c r="Y7" t="str">
        <f>IF((COUNTA(CurriculumDetail!Y21:Y31) &gt; 0), "x", "")</f>
        <v/>
      </c>
      <c r="Z7" t="str">
        <f>IF((COUNTA(CurriculumDetail!Z21:Z31) &gt; 0), "x", "")</f>
        <v/>
      </c>
      <c r="AA7" t="str">
        <f>IF((COUNTA(CurriculumDetail!AA21:AA31) &gt; 0), "x", "")</f>
        <v/>
      </c>
      <c r="AB7" t="str">
        <f>IF((COUNTA(CurriculumDetail!AB21:AB31) &gt; 0), "x", "")</f>
        <v/>
      </c>
      <c r="AC7" t="str">
        <f>IF((COUNTA(CurriculumDetail!AC21:AC31) &gt; 0), "x", "")</f>
        <v/>
      </c>
      <c r="AD7" t="str">
        <f>IF((COUNTA(CurriculumDetail!AD21:AD31) &gt; 0), "x", "")</f>
        <v/>
      </c>
      <c r="AE7" t="str">
        <f>IF((COUNTA(CurriculumDetail!AE21:AE31) &gt; 0), "x", "")</f>
        <v/>
      </c>
      <c r="AF7" t="str">
        <f>IF((COUNTA(CurriculumDetail!AF21:AF31) &gt; 0), "x", "")</f>
        <v/>
      </c>
      <c r="AG7" t="str">
        <f>IF((COUNTA(CurriculumDetail!AG21:AG31) &gt; 0), "x", "")</f>
        <v/>
      </c>
      <c r="AH7" t="str">
        <f>IF((COUNTA(CurriculumDetail!AH21:AH31) &gt; 0), "x", "")</f>
        <v/>
      </c>
      <c r="AI7" t="str">
        <f>IF((COUNTA(CurriculumDetail!AI21:AI31) &gt; 0), "x", "")</f>
        <v/>
      </c>
      <c r="AJ7" t="str">
        <f>IF((COUNTA(CurriculumDetail!AJ21:AJ31) &gt; 0), "x", "")</f>
        <v/>
      </c>
    </row>
    <row r="8" spans="1:36" x14ac:dyDescent="0.2">
      <c r="A8" t="s">
        <v>27</v>
      </c>
      <c r="B8" t="s">
        <v>33</v>
      </c>
      <c r="C8">
        <v>9</v>
      </c>
      <c r="D8">
        <v>3</v>
      </c>
      <c r="E8" t="b">
        <f>AND(OR(CurriculumDetail!F34&gt;0,CurriculumDetail!C34&lt;&gt;1),OR(CurriculumDetail!F35&gt;0,CurriculumDetail!C35&lt;&gt;1),OR(CurriculumDetail!F36&gt;0,CurriculumDetail!C36&lt;&gt;1),OR(CurriculumDetail!F37&gt;0,CurriculumDetail!C37&lt;&gt;1),OR(CurriculumDetail!F38&gt;0,CurriculumDetail!C38&lt;&gt;1),OR(CurriculumDetail!F39&gt;0,CurriculumDetail!C39&lt;&gt;1),OR(CurriculumDetail!F40&gt;0,CurriculumDetail!C40&lt;&gt;1),OR(CurriculumDetail!F41&gt;0,CurriculumDetail!C41&lt;&gt;1),OR(CurriculumDetail!F42&gt;0,CurriculumDetail!C42&lt;&gt;1),OR(CurriculumDetail!F43&gt;0,CurriculumDetail!C43&lt;&gt;1),OR(CurriculumDetail!F44&gt;0,CurriculumDetail!C44&lt;&gt;1),OR(CurriculumDetail!F45&gt;0,CurriculumDetail!C45&lt;&gt;1))</f>
        <v>1</v>
      </c>
      <c r="F8" t="b">
        <f>AND(OR(CurriculumDetail!F34&gt;0,CurriculumDetail!C34&lt;&gt;2),OR(CurriculumDetail!F35&gt;0,CurriculumDetail!C35&lt;&gt;2),OR(CurriculumDetail!F36&gt;0,CurriculumDetail!C36&lt;&gt;2),OR(CurriculumDetail!F37&gt;0,CurriculumDetail!C37&lt;&gt;2),OR(CurriculumDetail!F38&gt;0,CurriculumDetail!C38&lt;&gt;2),OR(CurriculumDetail!F39&gt;0,CurriculumDetail!C39&lt;&gt;2),OR(CurriculumDetail!F40&gt;0,CurriculumDetail!C40&lt;&gt;2),OR(CurriculumDetail!F41&gt;0,CurriculumDetail!C41&lt;&gt;2),OR(CurriculumDetail!F42&gt;0,CurriculumDetail!C42&lt;&gt;2),OR(CurriculumDetail!F43&gt;0,CurriculumDetail!C43&lt;&gt;2),OR(CurriculumDetail!F44&gt;0,CurriculumDetail!C44&lt;&gt;2),OR(CurriculumDetail!F45&gt;0,CurriculumDetail!C45&lt;&gt;2))</f>
        <v>1</v>
      </c>
      <c r="G8" t="str">
        <f>IF((COUNTA(CurriculumDetail!G33:G45) &gt; 0), "x", "")</f>
        <v/>
      </c>
      <c r="H8" t="str">
        <f>IF((COUNTA(CurriculumDetail!H33:H45) &gt; 0), "x", "")</f>
        <v/>
      </c>
      <c r="I8" t="str">
        <f>IF((COUNTA(CurriculumDetail!I33:I45) &gt; 0), "x", "")</f>
        <v/>
      </c>
      <c r="J8" t="str">
        <f>IF((COUNTA(CurriculumDetail!J33:J45) &gt; 0), "x", "")</f>
        <v/>
      </c>
      <c r="K8" t="str">
        <f>IF((COUNTA(CurriculumDetail!K33:K45) &gt; 0), "x", "")</f>
        <v/>
      </c>
      <c r="L8" t="str">
        <f>IF((COUNTA(CurriculumDetail!L33:L45) &gt; 0), "x", "")</f>
        <v/>
      </c>
      <c r="M8" t="str">
        <f>IF((COUNTA(CurriculumDetail!M33:M45) &gt; 0), "x", "")</f>
        <v/>
      </c>
      <c r="N8" t="str">
        <f>IF((COUNTA(CurriculumDetail!N33:N45) &gt; 0), "x", "")</f>
        <v/>
      </c>
      <c r="O8" t="str">
        <f>IF((COUNTA(CurriculumDetail!O33:O45) &gt; 0), "x", "")</f>
        <v/>
      </c>
      <c r="P8" t="str">
        <f>IF((COUNTA(CurriculumDetail!P33:P45) &gt; 0), "x", "")</f>
        <v/>
      </c>
      <c r="Q8" t="str">
        <f>IF((COUNTA(CurriculumDetail!Q33:Q45) &gt; 0), "x", "")</f>
        <v>x</v>
      </c>
      <c r="R8" t="str">
        <f>IF((COUNTA(CurriculumDetail!R33:R45) &gt; 0), "x", "")</f>
        <v/>
      </c>
      <c r="S8" t="str">
        <f>IF((COUNTA(CurriculumDetail!S33:S45) &gt; 0), "x", "")</f>
        <v>x</v>
      </c>
      <c r="T8" t="str">
        <f>IF((COUNTA(CurriculumDetail!T33:T45) &gt; 0), "x", "")</f>
        <v/>
      </c>
      <c r="U8" t="str">
        <f>IF((COUNTA(CurriculumDetail!U33:U45) &gt; 0), "x", "")</f>
        <v/>
      </c>
      <c r="V8" t="str">
        <f>IF((COUNTA(CurriculumDetail!V33:V45) &gt; 0), "x", "")</f>
        <v/>
      </c>
      <c r="W8" t="str">
        <f>IF((COUNTA(CurriculumDetail!W33:W45) &gt; 0), "x", "")</f>
        <v/>
      </c>
      <c r="X8" t="str">
        <f>IF((COUNTA(CurriculumDetail!X33:X45) &gt; 0), "x", "")</f>
        <v/>
      </c>
      <c r="Y8" t="str">
        <f>IF((COUNTA(CurriculumDetail!Y33:Y45) &gt; 0), "x", "")</f>
        <v/>
      </c>
      <c r="Z8" t="str">
        <f>IF((COUNTA(CurriculumDetail!Z33:Z45) &gt; 0), "x", "")</f>
        <v/>
      </c>
      <c r="AA8" t="str">
        <f>IF((COUNTA(CurriculumDetail!AA33:AA45) &gt; 0), "x", "")</f>
        <v/>
      </c>
      <c r="AB8" t="str">
        <f>IF((COUNTA(CurriculumDetail!AB33:AB45) &gt; 0), "x", "")</f>
        <v/>
      </c>
      <c r="AC8" t="str">
        <f>IF((COUNTA(CurriculumDetail!AC33:AC45) &gt; 0), "x", "")</f>
        <v/>
      </c>
      <c r="AD8" t="str">
        <f>IF((COUNTA(CurriculumDetail!AD33:AD45) &gt; 0), "x", "")</f>
        <v/>
      </c>
      <c r="AE8" t="str">
        <f>IF((COUNTA(CurriculumDetail!AE33:AE45) &gt; 0), "x", "")</f>
        <v/>
      </c>
      <c r="AF8" t="str">
        <f>IF((COUNTA(CurriculumDetail!AF33:AF45) &gt; 0), "x", "")</f>
        <v/>
      </c>
      <c r="AG8" t="str">
        <f>IF((COUNTA(CurriculumDetail!AG33:AG45) &gt; 0), "x", "")</f>
        <v/>
      </c>
      <c r="AH8" t="str">
        <f>IF((COUNTA(CurriculumDetail!AH33:AH45) &gt; 0), "x", "")</f>
        <v/>
      </c>
      <c r="AI8" t="str">
        <f>IF((COUNTA(CurriculumDetail!AI33:AI45) &gt; 0), "x", "")</f>
        <v/>
      </c>
      <c r="AJ8" t="str">
        <f>IF((COUNTA(CurriculumDetail!AJ33:AJ45) &gt; 0), "x", "")</f>
        <v/>
      </c>
    </row>
    <row r="9" spans="1:36" x14ac:dyDescent="0.2">
      <c r="A9" t="s">
        <v>27</v>
      </c>
      <c r="B9" t="s">
        <v>34</v>
      </c>
      <c r="C9">
        <v>3</v>
      </c>
      <c r="D9">
        <v>3</v>
      </c>
      <c r="E9" t="b">
        <f>AND(OR(CurriculumDetail!F48&gt;0,CurriculumDetail!C48&lt;&gt;1),OR(CurriculumDetail!F49&gt;0,CurriculumDetail!C49&lt;&gt;1),OR(CurriculumDetail!F50&gt;0,CurriculumDetail!C50&lt;&gt;1),OR(CurriculumDetail!F51&gt;0,CurriculumDetail!C51&lt;&gt;1),OR(CurriculumDetail!F52&gt;0,CurriculumDetail!C52&lt;&gt;1),OR(CurriculumDetail!F53&gt;0,CurriculumDetail!C53&lt;&gt;1),OR(CurriculumDetail!F54&gt;0,CurriculumDetail!C54&lt;&gt;1))</f>
        <v>0</v>
      </c>
      <c r="F9" t="b">
        <f>AND(OR(CurriculumDetail!F48&gt;0,CurriculumDetail!C48&lt;&gt;2),OR(CurriculumDetail!F49&gt;0,CurriculumDetail!C49&lt;&gt;2),OR(CurriculumDetail!F50&gt;0,CurriculumDetail!C50&lt;&gt;2),OR(CurriculumDetail!F51&gt;0,CurriculumDetail!C51&lt;&gt;2),OR(CurriculumDetail!F52&gt;0,CurriculumDetail!C52&lt;&gt;2),OR(CurriculumDetail!F53&gt;0,CurriculumDetail!C53&lt;&gt;2),OR(CurriculumDetail!F54&gt;0,CurriculumDetail!C54&lt;&gt;2))</f>
        <v>0</v>
      </c>
      <c r="G9" t="str">
        <f>IF((COUNTA(CurriculumDetail!G47:G54) &gt; 0), "x", "")</f>
        <v/>
      </c>
      <c r="H9" t="str">
        <f>IF((COUNTA(CurriculumDetail!H47:H54) &gt; 0), "x", "")</f>
        <v/>
      </c>
      <c r="I9" t="str">
        <f>IF((COUNTA(CurriculumDetail!I47:I54) &gt; 0), "x", "")</f>
        <v/>
      </c>
      <c r="J9" t="str">
        <f>IF((COUNTA(CurriculumDetail!J47:J54) &gt; 0), "x", "")</f>
        <v/>
      </c>
      <c r="K9" t="str">
        <f>IF((COUNTA(CurriculumDetail!K47:K54) &gt; 0), "x", "")</f>
        <v/>
      </c>
      <c r="L9" t="str">
        <f>IF((COUNTA(CurriculumDetail!L47:L54) &gt; 0), "x", "")</f>
        <v/>
      </c>
      <c r="M9" t="str">
        <f>IF((COUNTA(CurriculumDetail!M47:M54) &gt; 0), "x", "")</f>
        <v/>
      </c>
      <c r="N9" t="str">
        <f>IF((COUNTA(CurriculumDetail!N47:N54) &gt; 0), "x", "")</f>
        <v/>
      </c>
      <c r="O9" t="str">
        <f>IF((COUNTA(CurriculumDetail!O47:O54) &gt; 0), "x", "")</f>
        <v/>
      </c>
      <c r="P9" t="str">
        <f>IF((COUNTA(CurriculumDetail!P47:P54) &gt; 0), "x", "")</f>
        <v/>
      </c>
      <c r="Q9" t="str">
        <f>IF((COUNTA(CurriculumDetail!Q47:Q54) &gt; 0), "x", "")</f>
        <v/>
      </c>
      <c r="R9" t="str">
        <f>IF((COUNTA(CurriculumDetail!R47:R54) &gt; 0), "x", "")</f>
        <v/>
      </c>
      <c r="S9" t="str">
        <f>IF((COUNTA(CurriculumDetail!S47:S54) &gt; 0), "x", "")</f>
        <v/>
      </c>
      <c r="T9" t="str">
        <f>IF((COUNTA(CurriculumDetail!T47:T54) &gt; 0), "x", "")</f>
        <v/>
      </c>
      <c r="U9" t="str">
        <f>IF((COUNTA(CurriculumDetail!U47:U54) &gt; 0), "x", "")</f>
        <v/>
      </c>
      <c r="V9" t="str">
        <f>IF((COUNTA(CurriculumDetail!V47:V54) &gt; 0), "x", "")</f>
        <v/>
      </c>
      <c r="W9" t="str">
        <f>IF((COUNTA(CurriculumDetail!W47:W54) &gt; 0), "x", "")</f>
        <v/>
      </c>
      <c r="X9" t="str">
        <f>IF((COUNTA(CurriculumDetail!X47:X54) &gt; 0), "x", "")</f>
        <v/>
      </c>
      <c r="Y9" t="str">
        <f>IF((COUNTA(CurriculumDetail!Y47:Y54) &gt; 0), "x", "")</f>
        <v/>
      </c>
      <c r="Z9" t="str">
        <f>IF((COUNTA(CurriculumDetail!Z47:Z54) &gt; 0), "x", "")</f>
        <v/>
      </c>
      <c r="AA9" t="str">
        <f>IF((COUNTA(CurriculumDetail!AA47:AA54) &gt; 0), "x", "")</f>
        <v/>
      </c>
      <c r="AB9" t="str">
        <f>IF((COUNTA(CurriculumDetail!AB47:AB54) &gt; 0), "x", "")</f>
        <v/>
      </c>
      <c r="AC9" t="str">
        <f>IF((COUNTA(CurriculumDetail!AC47:AC54) &gt; 0), "x", "")</f>
        <v/>
      </c>
      <c r="AD9" t="str">
        <f>IF((COUNTA(CurriculumDetail!AD47:AD54) &gt; 0), "x", "")</f>
        <v/>
      </c>
      <c r="AE9" t="str">
        <f>IF((COUNTA(CurriculumDetail!AE47:AE54) &gt; 0), "x", "")</f>
        <v/>
      </c>
      <c r="AF9" t="str">
        <f>IF((COUNTA(CurriculumDetail!AF47:AF54) &gt; 0), "x", "")</f>
        <v/>
      </c>
      <c r="AG9" t="str">
        <f>IF((COUNTA(CurriculumDetail!AG47:AG54) &gt; 0), "x", "")</f>
        <v/>
      </c>
      <c r="AH9" t="str">
        <f>IF((COUNTA(CurriculumDetail!AH47:AH54) &gt; 0), "x", "")</f>
        <v/>
      </c>
      <c r="AI9" t="str">
        <f>IF((COUNTA(CurriculumDetail!AI47:AI54) &gt; 0), "x", "")</f>
        <v/>
      </c>
      <c r="AJ9" t="str">
        <f>IF((COUNTA(CurriculumDetail!AJ47:AJ54) &gt; 0), "x", "")</f>
        <v/>
      </c>
    </row>
    <row r="10" spans="1:36" x14ac:dyDescent="0.2">
      <c r="A10" t="s">
        <v>27</v>
      </c>
      <c r="B10" t="s">
        <v>35</v>
      </c>
      <c r="C10">
        <v>0</v>
      </c>
      <c r="D10">
        <v>0</v>
      </c>
      <c r="E10" t="b">
        <f>AND(OR(CurriculumDetail!F57&gt;0,CurriculumDetail!C57&lt;&gt;1),OR(CurriculumDetail!F58&gt;0,CurriculumDetail!C58&lt;&gt;1),OR(CurriculumDetail!F59&gt;0,CurriculumDetail!C59&lt;&gt;1),OR(CurriculumDetail!F60&gt;0,CurriculumDetail!C60&lt;&gt;1),OR(CurriculumDetail!F61&gt;0,CurriculumDetail!C61&lt;&gt;1))</f>
        <v>1</v>
      </c>
      <c r="F10" t="b">
        <f>AND(OR(CurriculumDetail!F57&gt;0,CurriculumDetail!C57&lt;&gt;2),OR(CurriculumDetail!F58&gt;0,CurriculumDetail!C58&lt;&gt;2),OR(CurriculumDetail!F59&gt;0,CurriculumDetail!C59&lt;&gt;2),OR(CurriculumDetail!F60&gt;0,CurriculumDetail!C60&lt;&gt;2),OR(CurriculumDetail!F61&gt;0,CurriculumDetail!C61&lt;&gt;2))</f>
        <v>1</v>
      </c>
      <c r="G10" t="str">
        <f>IF((COUNTA(CurriculumDetail!G56:G61) &gt; 0), "x", "")</f>
        <v/>
      </c>
      <c r="H10" t="str">
        <f>IF((COUNTA(CurriculumDetail!H56:H61) &gt; 0), "x", "")</f>
        <v/>
      </c>
      <c r="I10" t="str">
        <f>IF((COUNTA(CurriculumDetail!I56:I61) &gt; 0), "x", "")</f>
        <v/>
      </c>
      <c r="J10" t="str">
        <f>IF((COUNTA(CurriculumDetail!J56:J61) &gt; 0), "x", "")</f>
        <v/>
      </c>
      <c r="K10" t="str">
        <f>IF((COUNTA(CurriculumDetail!K56:K61) &gt; 0), "x", "")</f>
        <v/>
      </c>
      <c r="L10" t="str">
        <f>IF((COUNTA(CurriculumDetail!L56:L61) &gt; 0), "x", "")</f>
        <v/>
      </c>
      <c r="M10" t="str">
        <f>IF((COUNTA(CurriculumDetail!M56:M61) &gt; 0), "x", "")</f>
        <v/>
      </c>
      <c r="N10" t="str">
        <f>IF((COUNTA(CurriculumDetail!N56:N61) &gt; 0), "x", "")</f>
        <v/>
      </c>
      <c r="O10" t="str">
        <f>IF((COUNTA(CurriculumDetail!O56:O61) &gt; 0), "x", "")</f>
        <v/>
      </c>
      <c r="P10" t="str">
        <f>IF((COUNTA(CurriculumDetail!P56:P61) &gt; 0), "x", "")</f>
        <v/>
      </c>
      <c r="Q10" t="str">
        <f>IF((COUNTA(CurriculumDetail!Q56:Q61) &gt; 0), "x", "")</f>
        <v/>
      </c>
      <c r="R10" t="str">
        <f>IF((COUNTA(CurriculumDetail!R56:R61) &gt; 0), "x", "")</f>
        <v/>
      </c>
      <c r="S10" t="str">
        <f>IF((COUNTA(CurriculumDetail!S56:S61) &gt; 0), "x", "")</f>
        <v/>
      </c>
      <c r="T10" t="str">
        <f>IF((COUNTA(CurriculumDetail!T56:T61) &gt; 0), "x", "")</f>
        <v/>
      </c>
      <c r="U10" t="str">
        <f>IF((COUNTA(CurriculumDetail!U56:U61) &gt; 0), "x", "")</f>
        <v/>
      </c>
      <c r="V10" t="str">
        <f>IF((COUNTA(CurriculumDetail!V56:V61) &gt; 0), "x", "")</f>
        <v/>
      </c>
      <c r="W10" t="str">
        <f>IF((COUNTA(CurriculumDetail!W56:W61) &gt; 0), "x", "")</f>
        <v/>
      </c>
      <c r="X10" t="str">
        <f>IF((COUNTA(CurriculumDetail!X56:X61) &gt; 0), "x", "")</f>
        <v/>
      </c>
      <c r="Y10" t="str">
        <f>IF((COUNTA(CurriculumDetail!Y56:Y61) &gt; 0), "x", "")</f>
        <v/>
      </c>
      <c r="Z10" t="str">
        <f>IF((COUNTA(CurriculumDetail!Z56:Z61) &gt; 0), "x", "")</f>
        <v/>
      </c>
      <c r="AA10" t="str">
        <f>IF((COUNTA(CurriculumDetail!AA56:AA61) &gt; 0), "x", "")</f>
        <v/>
      </c>
      <c r="AB10" t="str">
        <f>IF((COUNTA(CurriculumDetail!AB56:AB61) &gt; 0), "x", "")</f>
        <v/>
      </c>
      <c r="AC10" t="str">
        <f>IF((COUNTA(CurriculumDetail!AC56:AC61) &gt; 0), "x", "")</f>
        <v/>
      </c>
      <c r="AD10" t="str">
        <f>IF((COUNTA(CurriculumDetail!AD56:AD61) &gt; 0), "x", "")</f>
        <v/>
      </c>
      <c r="AE10" t="str">
        <f>IF((COUNTA(CurriculumDetail!AE56:AE61) &gt; 0), "x", "")</f>
        <v/>
      </c>
      <c r="AF10" t="str">
        <f>IF((COUNTA(CurriculumDetail!AF56:AF61) &gt; 0), "x", "")</f>
        <v/>
      </c>
      <c r="AG10" t="str">
        <f>IF((COUNTA(CurriculumDetail!AG56:AG61) &gt; 0), "x", "")</f>
        <v/>
      </c>
      <c r="AH10" t="str">
        <f>IF((COUNTA(CurriculumDetail!AH56:AH61) &gt; 0), "x", "")</f>
        <v/>
      </c>
      <c r="AI10" t="str">
        <f>IF((COUNTA(CurriculumDetail!AI56:AI61) &gt; 0), "x", "")</f>
        <v/>
      </c>
      <c r="AJ10" t="str">
        <f>IF((COUNTA(CurriculumDetail!AJ56:AJ61) &gt; 0), "x", "")</f>
        <v/>
      </c>
    </row>
    <row r="11" spans="1:36" x14ac:dyDescent="0.2">
      <c r="A11" t="s">
        <v>27</v>
      </c>
      <c r="B11" t="s">
        <v>36</v>
      </c>
      <c r="C11">
        <v>0</v>
      </c>
      <c r="D11">
        <v>0</v>
      </c>
      <c r="E11" t="b">
        <f>AND(OR(CurriculumDetail!F64&gt;0,CurriculumDetail!C64&lt;&gt;1),OR(CurriculumDetail!F65&gt;0,CurriculumDetail!C65&lt;&gt;1),OR(CurriculumDetail!F66&gt;0,CurriculumDetail!C66&lt;&gt;1),OR(CurriculumDetail!F67&gt;0,CurriculumDetail!C67&lt;&gt;1),OR(CurriculumDetail!F68&gt;0,CurriculumDetail!C68&lt;&gt;1),OR(CurriculumDetail!F69&gt;0,CurriculumDetail!C69&lt;&gt;1))</f>
        <v>1</v>
      </c>
      <c r="F11" t="b">
        <f>AND(OR(CurriculumDetail!F64&gt;0,CurriculumDetail!C64&lt;&gt;2),OR(CurriculumDetail!F65&gt;0,CurriculumDetail!C65&lt;&gt;2),OR(CurriculumDetail!F66&gt;0,CurriculumDetail!C66&lt;&gt;2),OR(CurriculumDetail!F67&gt;0,CurriculumDetail!C67&lt;&gt;2),OR(CurriculumDetail!F68&gt;0,CurriculumDetail!C68&lt;&gt;2),OR(CurriculumDetail!F69&gt;0,CurriculumDetail!C69&lt;&gt;2))</f>
        <v>1</v>
      </c>
      <c r="G11" t="str">
        <f>IF((COUNTA(CurriculumDetail!G63:G69) &gt; 0), "x", "")</f>
        <v/>
      </c>
      <c r="H11" t="str">
        <f>IF((COUNTA(CurriculumDetail!H63:H69) &gt; 0), "x", "")</f>
        <v/>
      </c>
      <c r="I11" t="str">
        <f>IF((COUNTA(CurriculumDetail!I63:I69) &gt; 0), "x", "")</f>
        <v/>
      </c>
      <c r="J11" t="str">
        <f>IF((COUNTA(CurriculumDetail!J63:J69) &gt; 0), "x", "")</f>
        <v/>
      </c>
      <c r="K11" t="str">
        <f>IF((COUNTA(CurriculumDetail!K63:K69) &gt; 0), "x", "")</f>
        <v/>
      </c>
      <c r="L11" t="str">
        <f>IF((COUNTA(CurriculumDetail!L63:L69) &gt; 0), "x", "")</f>
        <v/>
      </c>
      <c r="M11" t="str">
        <f>IF((COUNTA(CurriculumDetail!M63:M69) &gt; 0), "x", "")</f>
        <v/>
      </c>
      <c r="N11" t="str">
        <f>IF((COUNTA(CurriculumDetail!N63:N69) &gt; 0), "x", "")</f>
        <v/>
      </c>
      <c r="O11" t="str">
        <f>IF((COUNTA(CurriculumDetail!O63:O69) &gt; 0), "x", "")</f>
        <v/>
      </c>
      <c r="P11" t="str">
        <f>IF((COUNTA(CurriculumDetail!P63:P69) &gt; 0), "x", "")</f>
        <v/>
      </c>
      <c r="Q11" t="str">
        <f>IF((COUNTA(CurriculumDetail!Q63:Q69) &gt; 0), "x", "")</f>
        <v/>
      </c>
      <c r="R11" t="str">
        <f>IF((COUNTA(CurriculumDetail!R63:R69) &gt; 0), "x", "")</f>
        <v/>
      </c>
      <c r="S11" t="str">
        <f>IF((COUNTA(CurriculumDetail!S63:S69) &gt; 0), "x", "")</f>
        <v/>
      </c>
      <c r="T11" t="str">
        <f>IF((COUNTA(CurriculumDetail!T63:T69) &gt; 0), "x", "")</f>
        <v/>
      </c>
      <c r="U11" t="str">
        <f>IF((COUNTA(CurriculumDetail!U63:U69) &gt; 0), "x", "")</f>
        <v/>
      </c>
      <c r="V11" t="str">
        <f>IF((COUNTA(CurriculumDetail!V63:V69) &gt; 0), "x", "")</f>
        <v/>
      </c>
      <c r="W11" t="str">
        <f>IF((COUNTA(CurriculumDetail!W63:W69) &gt; 0), "x", "")</f>
        <v/>
      </c>
      <c r="X11" t="str">
        <f>IF((COUNTA(CurriculumDetail!X63:X69) &gt; 0), "x", "")</f>
        <v/>
      </c>
      <c r="Y11" t="str">
        <f>IF((COUNTA(CurriculumDetail!Y63:Y69) &gt; 0), "x", "")</f>
        <v/>
      </c>
      <c r="Z11" t="str">
        <f>IF((COUNTA(CurriculumDetail!Z63:Z69) &gt; 0), "x", "")</f>
        <v/>
      </c>
      <c r="AA11" t="str">
        <f>IF((COUNTA(CurriculumDetail!AA63:AA69) &gt; 0), "x", "")</f>
        <v/>
      </c>
      <c r="AB11" t="str">
        <f>IF((COUNTA(CurriculumDetail!AB63:AB69) &gt; 0), "x", "")</f>
        <v/>
      </c>
      <c r="AC11" t="str">
        <f>IF((COUNTA(CurriculumDetail!AC63:AC69) &gt; 0), "x", "")</f>
        <v/>
      </c>
      <c r="AD11" t="str">
        <f>IF((COUNTA(CurriculumDetail!AD63:AD69) &gt; 0), "x", "")</f>
        <v/>
      </c>
      <c r="AE11" t="str">
        <f>IF((COUNTA(CurriculumDetail!AE63:AE69) &gt; 0), "x", "")</f>
        <v/>
      </c>
      <c r="AF11" t="str">
        <f>IF((COUNTA(CurriculumDetail!AF63:AF69) &gt; 0), "x", "")</f>
        <v/>
      </c>
      <c r="AG11" t="str">
        <f>IF((COUNTA(CurriculumDetail!AG63:AG69) &gt; 0), "x", "")</f>
        <v/>
      </c>
      <c r="AH11" t="str">
        <f>IF((COUNTA(CurriculumDetail!AH63:AH69) &gt; 0), "x", "")</f>
        <v/>
      </c>
      <c r="AI11" t="str">
        <f>IF((COUNTA(CurriculumDetail!AI63:AI69) &gt; 0), "x", "")</f>
        <v/>
      </c>
      <c r="AJ11" t="str">
        <f>IF((COUNTA(CurriculumDetail!AJ63:AJ69) &gt; 0), "x", "")</f>
        <v/>
      </c>
    </row>
    <row r="12" spans="1:36" x14ac:dyDescent="0.2">
      <c r="A12" t="s">
        <v>27</v>
      </c>
      <c r="B12" t="s">
        <v>37</v>
      </c>
      <c r="C12">
        <v>0</v>
      </c>
      <c r="D12">
        <v>0</v>
      </c>
      <c r="E12" t="b">
        <f>AND(OR(CurriculumDetail!F72&gt;0,CurriculumDetail!C72&lt;&gt;1),OR(CurriculumDetail!F73&gt;0,CurriculumDetail!C73&lt;&gt;1),OR(CurriculumDetail!F74&gt;0,CurriculumDetail!C74&lt;&gt;1))</f>
        <v>1</v>
      </c>
      <c r="F12" t="b">
        <f>AND(OR(CurriculumDetail!F72&gt;0,CurriculumDetail!C72&lt;&gt;2),OR(CurriculumDetail!F73&gt;0,CurriculumDetail!C73&lt;&gt;2),OR(CurriculumDetail!F74&gt;0,CurriculumDetail!C74&lt;&gt;2))</f>
        <v>1</v>
      </c>
      <c r="G12" t="str">
        <f>IF((COUNTA(CurriculumDetail!G71:G74) &gt; 0), "x", "")</f>
        <v/>
      </c>
      <c r="H12" t="str">
        <f>IF((COUNTA(CurriculumDetail!H71:H74) &gt; 0), "x", "")</f>
        <v/>
      </c>
      <c r="I12" t="str">
        <f>IF((COUNTA(CurriculumDetail!I71:I74) &gt; 0), "x", "")</f>
        <v/>
      </c>
      <c r="J12" t="str">
        <f>IF((COUNTA(CurriculumDetail!J71:J74) &gt; 0), "x", "")</f>
        <v/>
      </c>
      <c r="K12" t="str">
        <f>IF((COUNTA(CurriculumDetail!K71:K74) &gt; 0), "x", "")</f>
        <v/>
      </c>
      <c r="L12" t="str">
        <f>IF((COUNTA(CurriculumDetail!L71:L74) &gt; 0), "x", "")</f>
        <v/>
      </c>
      <c r="M12" t="str">
        <f>IF((COUNTA(CurriculumDetail!M71:M74) &gt; 0), "x", "")</f>
        <v/>
      </c>
      <c r="N12" t="str">
        <f>IF((COUNTA(CurriculumDetail!N71:N74) &gt; 0), "x", "")</f>
        <v/>
      </c>
      <c r="O12" t="str">
        <f>IF((COUNTA(CurriculumDetail!O71:O74) &gt; 0), "x", "")</f>
        <v/>
      </c>
      <c r="P12" t="str">
        <f>IF((COUNTA(CurriculumDetail!P71:P74) &gt; 0), "x", "")</f>
        <v/>
      </c>
      <c r="Q12" t="str">
        <f>IF((COUNTA(CurriculumDetail!Q71:Q74) &gt; 0), "x", "")</f>
        <v>x</v>
      </c>
      <c r="R12" t="str">
        <f>IF((COUNTA(CurriculumDetail!R71:R74) &gt; 0), "x", "")</f>
        <v/>
      </c>
      <c r="S12" t="str">
        <f>IF((COUNTA(CurriculumDetail!S71:S74) &gt; 0), "x", "")</f>
        <v/>
      </c>
      <c r="T12" t="str">
        <f>IF((COUNTA(CurriculumDetail!T71:T74) &gt; 0), "x", "")</f>
        <v/>
      </c>
      <c r="U12" t="str">
        <f>IF((COUNTA(CurriculumDetail!U71:U74) &gt; 0), "x", "")</f>
        <v/>
      </c>
      <c r="V12" t="str">
        <f>IF((COUNTA(CurriculumDetail!V71:V74) &gt; 0), "x", "")</f>
        <v/>
      </c>
      <c r="W12" t="str">
        <f>IF((COUNTA(CurriculumDetail!W71:W74) &gt; 0), "x", "")</f>
        <v/>
      </c>
      <c r="X12" t="str">
        <f>IF((COUNTA(CurriculumDetail!X71:X74) &gt; 0), "x", "")</f>
        <v/>
      </c>
      <c r="Y12" t="str">
        <f>IF((COUNTA(CurriculumDetail!Y71:Y74) &gt; 0), "x", "")</f>
        <v/>
      </c>
      <c r="Z12" t="str">
        <f>IF((COUNTA(CurriculumDetail!Z71:Z74) &gt; 0), "x", "")</f>
        <v/>
      </c>
      <c r="AA12" t="str">
        <f>IF((COUNTA(CurriculumDetail!AA71:AA74) &gt; 0), "x", "")</f>
        <v/>
      </c>
      <c r="AB12" t="str">
        <f>IF((COUNTA(CurriculumDetail!AB71:AB74) &gt; 0), "x", "")</f>
        <v/>
      </c>
      <c r="AC12" t="str">
        <f>IF((COUNTA(CurriculumDetail!AC71:AC74) &gt; 0), "x", "")</f>
        <v/>
      </c>
      <c r="AD12" t="str">
        <f>IF((COUNTA(CurriculumDetail!AD71:AD74) &gt; 0), "x", "")</f>
        <v/>
      </c>
      <c r="AE12" t="str">
        <f>IF((COUNTA(CurriculumDetail!AE71:AE74) &gt; 0), "x", "")</f>
        <v/>
      </c>
      <c r="AF12" t="str">
        <f>IF((COUNTA(CurriculumDetail!AF71:AF74) &gt; 0), "x", "")</f>
        <v/>
      </c>
      <c r="AG12" t="str">
        <f>IF((COUNTA(CurriculumDetail!AG71:AG74) &gt; 0), "x", "")</f>
        <v/>
      </c>
      <c r="AH12" t="str">
        <f>IF((COUNTA(CurriculumDetail!AH71:AH74) &gt; 0), "x", "")</f>
        <v/>
      </c>
      <c r="AI12" t="str">
        <f>IF((COUNTA(CurriculumDetail!AI71:AI74) &gt; 0), "x", "")</f>
        <v/>
      </c>
      <c r="AJ12" t="str">
        <f>IF((COUNTA(CurriculumDetail!AJ71:AJ74) &gt; 0), "x", "")</f>
        <v/>
      </c>
    </row>
    <row r="14" spans="1:36" x14ac:dyDescent="0.2">
      <c r="A14" t="s">
        <v>38</v>
      </c>
      <c r="B14" t="s">
        <v>39</v>
      </c>
      <c r="C14">
        <v>0</v>
      </c>
      <c r="D14">
        <v>3</v>
      </c>
      <c r="E14" t="b">
        <f>AND(OR(CurriculumDetail!F77&gt;0,CurriculumDetail!C77&lt;&gt;1),OR(CurriculumDetail!F78&gt;0,CurriculumDetail!C78&lt;&gt;1),OR(CurriculumDetail!F79&gt;0,CurriculumDetail!C79&lt;&gt;1),OR(CurriculumDetail!F80&gt;0,CurriculumDetail!C80&lt;&gt;1),OR(CurriculumDetail!F81&gt;0,CurriculumDetail!C81&lt;&gt;1),OR(CurriculumDetail!F82&gt;0,CurriculumDetail!C82&lt;&gt;1),OR(CurriculumDetail!F83&gt;0,CurriculumDetail!C83&lt;&gt;1))</f>
        <v>1</v>
      </c>
      <c r="F14" t="b">
        <f>AND(OR(CurriculumDetail!F77&gt;0,CurriculumDetail!C77&lt;&gt;2),OR(CurriculumDetail!F78&gt;0,CurriculumDetail!C78&lt;&gt;2),OR(CurriculumDetail!F79&gt;0,CurriculumDetail!C79&lt;&gt;2),OR(CurriculumDetail!F80&gt;0,CurriculumDetail!C80&lt;&gt;2),OR(CurriculumDetail!F81&gt;0,CurriculumDetail!C81&lt;&gt;2),OR(CurriculumDetail!F82&gt;0,CurriculumDetail!C82&lt;&gt;2),OR(CurriculumDetail!F83&gt;0,CurriculumDetail!C83&lt;&gt;2))</f>
        <v>0</v>
      </c>
      <c r="G14" t="str">
        <f>IF((COUNTA(CurriculumDetail!G76:G83) &gt; 0), "x", "")</f>
        <v/>
      </c>
      <c r="H14" t="str">
        <f>IF((COUNTA(CurriculumDetail!H76:H83) &gt; 0), "x", "")</f>
        <v/>
      </c>
      <c r="I14" t="str">
        <f>IF((COUNTA(CurriculumDetail!I76:I83) &gt; 0), "x", "")</f>
        <v/>
      </c>
      <c r="J14" t="str">
        <f>IF((COUNTA(CurriculumDetail!J76:J83) &gt; 0), "x", "")</f>
        <v/>
      </c>
      <c r="K14" t="str">
        <f>IF((COUNTA(CurriculumDetail!K76:K83) &gt; 0), "x", "")</f>
        <v>x</v>
      </c>
      <c r="L14" t="str">
        <f>IF((COUNTA(CurriculumDetail!L76:L83) &gt; 0), "x", "")</f>
        <v/>
      </c>
      <c r="M14" t="str">
        <f>IF((COUNTA(CurriculumDetail!M76:M83) &gt; 0), "x", "")</f>
        <v/>
      </c>
      <c r="N14" t="str">
        <f>IF((COUNTA(CurriculumDetail!N76:N83) &gt; 0), "x", "")</f>
        <v/>
      </c>
      <c r="O14" t="str">
        <f>IF((COUNTA(CurriculumDetail!O76:O83) &gt; 0), "x", "")</f>
        <v/>
      </c>
      <c r="P14" t="str">
        <f>IF((COUNTA(CurriculumDetail!P76:P83) &gt; 0), "x", "")</f>
        <v/>
      </c>
      <c r="Q14" t="str">
        <f>IF((COUNTA(CurriculumDetail!Q76:Q83) &gt; 0), "x", "")</f>
        <v/>
      </c>
      <c r="R14" t="str">
        <f>IF((COUNTA(CurriculumDetail!R76:R83) &gt; 0), "x", "")</f>
        <v/>
      </c>
      <c r="S14" t="str">
        <f>IF((COUNTA(CurriculumDetail!S76:S83) &gt; 0), "x", "")</f>
        <v/>
      </c>
      <c r="T14" t="str">
        <f>IF((COUNTA(CurriculumDetail!T76:T83) &gt; 0), "x", "")</f>
        <v/>
      </c>
      <c r="U14" t="str">
        <f>IF((COUNTA(CurriculumDetail!U76:U83) &gt; 0), "x", "")</f>
        <v/>
      </c>
      <c r="V14" t="str">
        <f>IF((COUNTA(CurriculumDetail!V76:V83) &gt; 0), "x", "")</f>
        <v/>
      </c>
      <c r="W14" t="str">
        <f>IF((COUNTA(CurriculumDetail!W76:W83) &gt; 0), "x", "")</f>
        <v/>
      </c>
      <c r="X14" t="str">
        <f>IF((COUNTA(CurriculumDetail!X76:X83) &gt; 0), "x", "")</f>
        <v/>
      </c>
      <c r="Y14" t="str">
        <f>IF((COUNTA(CurriculumDetail!Y76:Y83) &gt; 0), "x", "")</f>
        <v/>
      </c>
      <c r="Z14" t="str">
        <f>IF((COUNTA(CurriculumDetail!Z76:Z83) &gt; 0), "x", "")</f>
        <v/>
      </c>
      <c r="AA14" t="str">
        <f>IF((COUNTA(CurriculumDetail!AA76:AA83) &gt; 0), "x", "")</f>
        <v/>
      </c>
      <c r="AB14" t="str">
        <f>IF((COUNTA(CurriculumDetail!AB76:AB83) &gt; 0), "x", "")</f>
        <v/>
      </c>
      <c r="AC14" t="str">
        <f>IF((COUNTA(CurriculumDetail!AC76:AC83) &gt; 0), "x", "")</f>
        <v/>
      </c>
      <c r="AD14" t="str">
        <f>IF((COUNTA(CurriculumDetail!AD76:AD83) &gt; 0), "x", "")</f>
        <v/>
      </c>
      <c r="AE14" t="str">
        <f>IF((COUNTA(CurriculumDetail!AE76:AE83) &gt; 0), "x", "")</f>
        <v/>
      </c>
      <c r="AF14" t="str">
        <f>IF((COUNTA(CurriculumDetail!AF76:AF83) &gt; 0), "x", "")</f>
        <v/>
      </c>
      <c r="AG14" t="str">
        <f>IF((COUNTA(CurriculumDetail!AG76:AG83) &gt; 0), "x", "")</f>
        <v/>
      </c>
      <c r="AH14" t="str">
        <f>IF((COUNTA(CurriculumDetail!AH76:AH83) &gt; 0), "x", "")</f>
        <v/>
      </c>
      <c r="AI14" t="str">
        <f>IF((COUNTA(CurriculumDetail!AI76:AI83) &gt; 0), "x", "")</f>
        <v/>
      </c>
      <c r="AJ14" t="str">
        <f>IF((COUNTA(CurriculumDetail!AJ76:AJ83) &gt; 0), "x", "")</f>
        <v/>
      </c>
    </row>
    <row r="15" spans="1:36" x14ac:dyDescent="0.2">
      <c r="A15" t="s">
        <v>38</v>
      </c>
      <c r="B15" t="s">
        <v>40</v>
      </c>
      <c r="C15">
        <v>0</v>
      </c>
      <c r="D15">
        <v>3</v>
      </c>
      <c r="E15" t="b">
        <f>AND(OR(CurriculumDetail!F86&gt;0,CurriculumDetail!C86&lt;&gt;1),OR(CurriculumDetail!F87&gt;0,CurriculumDetail!C87&lt;&gt;1),OR(CurriculumDetail!F88&gt;0,CurriculumDetail!C88&lt;&gt;1),OR(CurriculumDetail!F89&gt;0,CurriculumDetail!C89&lt;&gt;1),OR(CurriculumDetail!F90&gt;0,CurriculumDetail!C90&lt;&gt;1),OR(CurriculumDetail!F91&gt;0,CurriculumDetail!C91&lt;&gt;1),OR(CurriculumDetail!F92&gt;0,CurriculumDetail!C92&lt;&gt;1))</f>
        <v>1</v>
      </c>
      <c r="F15" t="b">
        <f>AND(OR(CurriculumDetail!F86&gt;0,CurriculumDetail!C86&lt;&gt;2),OR(CurriculumDetail!F87&gt;0,CurriculumDetail!C87&lt;&gt;2),OR(CurriculumDetail!F88&gt;0,CurriculumDetail!C88&lt;&gt;2),OR(CurriculumDetail!F89&gt;0,CurriculumDetail!C89&lt;&gt;2),OR(CurriculumDetail!F90&gt;0,CurriculumDetail!C90&lt;&gt;2),OR(CurriculumDetail!F91&gt;0,CurriculumDetail!C91&lt;&gt;2),OR(CurriculumDetail!F92&gt;0,CurriculumDetail!C92&lt;&gt;2))</f>
        <v>1</v>
      </c>
      <c r="G15" t="str">
        <f>IF((COUNTA(CurriculumDetail!G85:G92) &gt; 0), "x", "")</f>
        <v/>
      </c>
      <c r="H15" t="str">
        <f>IF((COUNTA(CurriculumDetail!H85:H92) &gt; 0), "x", "")</f>
        <v/>
      </c>
      <c r="I15" t="str">
        <f>IF((COUNTA(CurriculumDetail!I85:I92) &gt; 0), "x", "")</f>
        <v/>
      </c>
      <c r="J15" t="str">
        <f>IF((COUNTA(CurriculumDetail!J85:J92) &gt; 0), "x", "")</f>
        <v/>
      </c>
      <c r="K15" t="str">
        <f>IF((COUNTA(CurriculumDetail!K85:K92) &gt; 0), "x", "")</f>
        <v>x</v>
      </c>
      <c r="L15" t="str">
        <f>IF((COUNTA(CurriculumDetail!L85:L92) &gt; 0), "x", "")</f>
        <v/>
      </c>
      <c r="M15" t="str">
        <f>IF((COUNTA(CurriculumDetail!M85:M92) &gt; 0), "x", "")</f>
        <v/>
      </c>
      <c r="N15" t="str">
        <f>IF((COUNTA(CurriculumDetail!N85:N92) &gt; 0), "x", "")</f>
        <v/>
      </c>
      <c r="O15" t="str">
        <f>IF((COUNTA(CurriculumDetail!O85:O92) &gt; 0), "x", "")</f>
        <v/>
      </c>
      <c r="P15" t="str">
        <f>IF((COUNTA(CurriculumDetail!P85:P92) &gt; 0), "x", "")</f>
        <v/>
      </c>
      <c r="Q15" t="str">
        <f>IF((COUNTA(CurriculumDetail!Q85:Q92) &gt; 0), "x", "")</f>
        <v/>
      </c>
      <c r="R15" t="str">
        <f>IF((COUNTA(CurriculumDetail!R85:R92) &gt; 0), "x", "")</f>
        <v/>
      </c>
      <c r="S15" t="str">
        <f>IF((COUNTA(CurriculumDetail!S85:S92) &gt; 0), "x", "")</f>
        <v/>
      </c>
      <c r="T15" t="str">
        <f>IF((COUNTA(CurriculumDetail!T85:T92) &gt; 0), "x", "")</f>
        <v/>
      </c>
      <c r="U15" t="str">
        <f>IF((COUNTA(CurriculumDetail!U85:U92) &gt; 0), "x", "")</f>
        <v/>
      </c>
      <c r="V15" t="str">
        <f>IF((COUNTA(CurriculumDetail!V85:V92) &gt; 0), "x", "")</f>
        <v/>
      </c>
      <c r="W15" t="str">
        <f>IF((COUNTA(CurriculumDetail!W85:W92) &gt; 0), "x", "")</f>
        <v/>
      </c>
      <c r="X15" t="str">
        <f>IF((COUNTA(CurriculumDetail!X85:X92) &gt; 0), "x", "")</f>
        <v/>
      </c>
      <c r="Y15" t="str">
        <f>IF((COUNTA(CurriculumDetail!Y85:Y92) &gt; 0), "x", "")</f>
        <v/>
      </c>
      <c r="Z15" t="str">
        <f>IF((COUNTA(CurriculumDetail!Z85:Z92) &gt; 0), "x", "")</f>
        <v/>
      </c>
      <c r="AA15" t="str">
        <f>IF((COUNTA(CurriculumDetail!AA85:AA92) &gt; 0), "x", "")</f>
        <v/>
      </c>
      <c r="AB15" t="str">
        <f>IF((COUNTA(CurriculumDetail!AB85:AB92) &gt; 0), "x", "")</f>
        <v/>
      </c>
      <c r="AC15" t="str">
        <f>IF((COUNTA(CurriculumDetail!AC85:AC92) &gt; 0), "x", "")</f>
        <v/>
      </c>
      <c r="AD15" t="str">
        <f>IF((COUNTA(CurriculumDetail!AD85:AD92) &gt; 0), "x", "")</f>
        <v/>
      </c>
      <c r="AE15" t="str">
        <f>IF((COUNTA(CurriculumDetail!AE85:AE92) &gt; 0), "x", "")</f>
        <v/>
      </c>
      <c r="AF15" t="str">
        <f>IF((COUNTA(CurriculumDetail!AF85:AF92) &gt; 0), "x", "")</f>
        <v/>
      </c>
      <c r="AG15" t="str">
        <f>IF((COUNTA(CurriculumDetail!AG85:AG92) &gt; 0), "x", "")</f>
        <v/>
      </c>
      <c r="AH15" t="str">
        <f>IF((COUNTA(CurriculumDetail!AH85:AH92) &gt; 0), "x", "")</f>
        <v/>
      </c>
      <c r="AI15" t="str">
        <f>IF((COUNTA(CurriculumDetail!AI85:AI92) &gt; 0), "x", "")</f>
        <v/>
      </c>
      <c r="AJ15" t="str">
        <f>IF((COUNTA(CurriculumDetail!AJ85:AJ92) &gt; 0), "x", "")</f>
        <v/>
      </c>
    </row>
    <row r="16" spans="1:36" x14ac:dyDescent="0.2">
      <c r="A16" t="s">
        <v>38</v>
      </c>
      <c r="B16" t="s">
        <v>41</v>
      </c>
      <c r="C16">
        <v>0</v>
      </c>
      <c r="D16">
        <v>6</v>
      </c>
      <c r="E16" t="b">
        <f>AND(OR(CurriculumDetail!F95&gt;0,CurriculumDetail!C95&lt;&gt;1),OR(CurriculumDetail!F96&gt;0,CurriculumDetail!C96&lt;&gt;1),OR(CurriculumDetail!F97&gt;0,CurriculumDetail!C97&lt;&gt;1),OR(CurriculumDetail!F98&gt;0,CurriculumDetail!C98&lt;&gt;1),OR(CurriculumDetail!F99&gt;0,CurriculumDetail!C99&lt;&gt;1),OR(CurriculumDetail!F100&gt;0,CurriculumDetail!C100&lt;&gt;1),OR(CurriculumDetail!F101&gt;0,CurriculumDetail!C101&lt;&gt;1),OR(CurriculumDetail!F102&gt;0,CurriculumDetail!C102&lt;&gt;1),OR(CurriculumDetail!F103&gt;0,CurriculumDetail!C103&lt;&gt;1),OR(CurriculumDetail!F104&gt;0,CurriculumDetail!C104&lt;&gt;1))</f>
        <v>1</v>
      </c>
      <c r="F16" t="b">
        <f>AND(OR(CurriculumDetail!F95&gt;0,CurriculumDetail!C95&lt;&gt;2),OR(CurriculumDetail!F96&gt;0,CurriculumDetail!C96&lt;&gt;2),OR(CurriculumDetail!F97&gt;0,CurriculumDetail!C97&lt;&gt;2),OR(CurriculumDetail!F98&gt;0,CurriculumDetail!C98&lt;&gt;2),OR(CurriculumDetail!F99&gt;0,CurriculumDetail!C99&lt;&gt;2),OR(CurriculumDetail!F100&gt;0,CurriculumDetail!C100&lt;&gt;2),OR(CurriculumDetail!F101&gt;0,CurriculumDetail!C101&lt;&gt;2),OR(CurriculumDetail!F102&gt;0,CurriculumDetail!C102&lt;&gt;2),OR(CurriculumDetail!F103&gt;0,CurriculumDetail!C103&lt;&gt;2),OR(CurriculumDetail!F104&gt;0,CurriculumDetail!C104&lt;&gt;2))</f>
        <v>1</v>
      </c>
      <c r="G16" t="str">
        <f>IF((COUNTA(CurriculumDetail!G94:G104) &gt; 0), "x", "")</f>
        <v/>
      </c>
      <c r="H16" t="str">
        <f>IF((COUNTA(CurriculumDetail!H94:H104) &gt; 0), "x", "")</f>
        <v/>
      </c>
      <c r="I16" t="str">
        <f>IF((COUNTA(CurriculumDetail!I94:I104) &gt; 0), "x", "")</f>
        <v/>
      </c>
      <c r="J16" t="str">
        <f>IF((COUNTA(CurriculumDetail!J94:J104) &gt; 0), "x", "")</f>
        <v/>
      </c>
      <c r="K16" t="str">
        <f>IF((COUNTA(CurriculumDetail!K94:K104) &gt; 0), "x", "")</f>
        <v>x</v>
      </c>
      <c r="L16" t="str">
        <f>IF((COUNTA(CurriculumDetail!L94:L104) &gt; 0), "x", "")</f>
        <v/>
      </c>
      <c r="M16" t="str">
        <f>IF((COUNTA(CurriculumDetail!M94:M104) &gt; 0), "x", "")</f>
        <v/>
      </c>
      <c r="N16" t="str">
        <f>IF((COUNTA(CurriculumDetail!N94:N104) &gt; 0), "x", "")</f>
        <v/>
      </c>
      <c r="O16" t="str">
        <f>IF((COUNTA(CurriculumDetail!O94:O104) &gt; 0), "x", "")</f>
        <v/>
      </c>
      <c r="P16" t="str">
        <f>IF((COUNTA(CurriculumDetail!P94:P104) &gt; 0), "x", "")</f>
        <v/>
      </c>
      <c r="Q16" t="str">
        <f>IF((COUNTA(CurriculumDetail!Q94:Q104) &gt; 0), "x", "")</f>
        <v/>
      </c>
      <c r="R16" t="str">
        <f>IF((COUNTA(CurriculumDetail!R94:R104) &gt; 0), "x", "")</f>
        <v/>
      </c>
      <c r="S16" t="str">
        <f>IF((COUNTA(CurriculumDetail!S94:S104) &gt; 0), "x", "")</f>
        <v/>
      </c>
      <c r="T16" t="str">
        <f>IF((COUNTA(CurriculumDetail!T94:T104) &gt; 0), "x", "")</f>
        <v/>
      </c>
      <c r="U16" t="str">
        <f>IF((COUNTA(CurriculumDetail!U94:U104) &gt; 0), "x", "")</f>
        <v/>
      </c>
      <c r="V16" t="str">
        <f>IF((COUNTA(CurriculumDetail!V94:V104) &gt; 0), "x", "")</f>
        <v/>
      </c>
      <c r="W16" t="str">
        <f>IF((COUNTA(CurriculumDetail!W94:W104) &gt; 0), "x", "")</f>
        <v/>
      </c>
      <c r="X16" t="str">
        <f>IF((COUNTA(CurriculumDetail!X94:X104) &gt; 0), "x", "")</f>
        <v/>
      </c>
      <c r="Y16" t="str">
        <f>IF((COUNTA(CurriculumDetail!Y94:Y104) &gt; 0), "x", "")</f>
        <v/>
      </c>
      <c r="Z16" t="str">
        <f>IF((COUNTA(CurriculumDetail!Z94:Z104) &gt; 0), "x", "")</f>
        <v/>
      </c>
      <c r="AA16" t="str">
        <f>IF((COUNTA(CurriculumDetail!AA94:AA104) &gt; 0), "x", "")</f>
        <v/>
      </c>
      <c r="AB16" t="str">
        <f>IF((COUNTA(CurriculumDetail!AB94:AB104) &gt; 0), "x", "")</f>
        <v/>
      </c>
      <c r="AC16" t="str">
        <f>IF((COUNTA(CurriculumDetail!AC94:AC104) &gt; 0), "x", "")</f>
        <v/>
      </c>
      <c r="AD16" t="str">
        <f>IF((COUNTA(CurriculumDetail!AD94:AD104) &gt; 0), "x", "")</f>
        <v/>
      </c>
      <c r="AE16" t="str">
        <f>IF((COUNTA(CurriculumDetail!AE94:AE104) &gt; 0), "x", "")</f>
        <v/>
      </c>
      <c r="AF16" t="str">
        <f>IF((COUNTA(CurriculumDetail!AF94:AF104) &gt; 0), "x", "")</f>
        <v/>
      </c>
      <c r="AG16" t="str">
        <f>IF((COUNTA(CurriculumDetail!AG94:AG104) &gt; 0), "x", "")</f>
        <v/>
      </c>
      <c r="AH16" t="str">
        <f>IF((COUNTA(CurriculumDetail!AH94:AH104) &gt; 0), "x", "")</f>
        <v/>
      </c>
      <c r="AI16" t="str">
        <f>IF((COUNTA(CurriculumDetail!AI94:AI104) &gt; 0), "x", "")</f>
        <v/>
      </c>
      <c r="AJ16" t="str">
        <f>IF((COUNTA(CurriculumDetail!AJ94:AJ104) &gt; 0), "x", "")</f>
        <v/>
      </c>
    </row>
    <row r="17" spans="1:36" x14ac:dyDescent="0.2">
      <c r="A17" t="s">
        <v>38</v>
      </c>
      <c r="B17" t="s">
        <v>42</v>
      </c>
      <c r="C17">
        <v>0</v>
      </c>
      <c r="D17">
        <v>3</v>
      </c>
      <c r="E17" t="b">
        <f>AND(OR(CurriculumDetail!F107&gt;0,CurriculumDetail!C107&lt;&gt;1),OR(CurriculumDetail!F108&gt;0,CurriculumDetail!C108&lt;&gt;1),OR(CurriculumDetail!F109&gt;0,CurriculumDetail!C109&lt;&gt;1),OR(CurriculumDetail!F110&gt;0,CurriculumDetail!C110&lt;&gt;1),OR(CurriculumDetail!F111&gt;0,CurriculumDetail!C111&lt;&gt;1),OR(CurriculumDetail!F112&gt;0,CurriculumDetail!C112&lt;&gt;1))</f>
        <v>1</v>
      </c>
      <c r="F17" t="b">
        <f>AND(OR(CurriculumDetail!F107&gt;0,CurriculumDetail!C107&lt;&gt;2),OR(CurriculumDetail!F108&gt;0,CurriculumDetail!C108&lt;&gt;2),OR(CurriculumDetail!F109&gt;0,CurriculumDetail!C109&lt;&gt;2),OR(CurriculumDetail!F110&gt;0,CurriculumDetail!C110&lt;&gt;2),OR(CurriculumDetail!F111&gt;0,CurriculumDetail!C111&lt;&gt;2),OR(CurriculumDetail!F112&gt;0,CurriculumDetail!C112&lt;&gt;2))</f>
        <v>0</v>
      </c>
      <c r="G17" t="str">
        <f>IF((COUNTA(CurriculumDetail!G106:G112) &gt; 0), "x", "")</f>
        <v/>
      </c>
      <c r="H17" t="str">
        <f>IF((COUNTA(CurriculumDetail!H106:H112) &gt; 0), "x", "")</f>
        <v/>
      </c>
      <c r="I17" t="str">
        <f>IF((COUNTA(CurriculumDetail!I106:I112) &gt; 0), "x", "")</f>
        <v/>
      </c>
      <c r="J17" t="str">
        <f>IF((COUNTA(CurriculumDetail!J106:J112) &gt; 0), "x", "")</f>
        <v/>
      </c>
      <c r="K17" t="str">
        <f>IF((COUNTA(CurriculumDetail!K106:K112) &gt; 0), "x", "")</f>
        <v>x</v>
      </c>
      <c r="L17" t="str">
        <f>IF((COUNTA(CurriculumDetail!L106:L112) &gt; 0), "x", "")</f>
        <v/>
      </c>
      <c r="M17" t="str">
        <f>IF((COUNTA(CurriculumDetail!M106:M112) &gt; 0), "x", "")</f>
        <v/>
      </c>
      <c r="N17" t="str">
        <f>IF((COUNTA(CurriculumDetail!N106:N112) &gt; 0), "x", "")</f>
        <v/>
      </c>
      <c r="O17" t="str">
        <f>IF((COUNTA(CurriculumDetail!O106:O112) &gt; 0), "x", "")</f>
        <v/>
      </c>
      <c r="P17" t="str">
        <f>IF((COUNTA(CurriculumDetail!P106:P112) &gt; 0), "x", "")</f>
        <v/>
      </c>
      <c r="Q17" t="str">
        <f>IF((COUNTA(CurriculumDetail!Q106:Q112) &gt; 0), "x", "")</f>
        <v/>
      </c>
      <c r="R17" t="str">
        <f>IF((COUNTA(CurriculumDetail!R106:R112) &gt; 0), "x", "")</f>
        <v/>
      </c>
      <c r="S17" t="str">
        <f>IF((COUNTA(CurriculumDetail!S106:S112) &gt; 0), "x", "")</f>
        <v/>
      </c>
      <c r="T17" t="str">
        <f>IF((COUNTA(CurriculumDetail!T106:T112) &gt; 0), "x", "")</f>
        <v/>
      </c>
      <c r="U17" t="str">
        <f>IF((COUNTA(CurriculumDetail!U106:U112) &gt; 0), "x", "")</f>
        <v/>
      </c>
      <c r="V17" t="str">
        <f>IF((COUNTA(CurriculumDetail!V106:V112) &gt; 0), "x", "")</f>
        <v/>
      </c>
      <c r="W17" t="str">
        <f>IF((COUNTA(CurriculumDetail!W106:W112) &gt; 0), "x", "")</f>
        <v/>
      </c>
      <c r="X17" t="str">
        <f>IF((COUNTA(CurriculumDetail!X106:X112) &gt; 0), "x", "")</f>
        <v/>
      </c>
      <c r="Y17" t="str">
        <f>IF((COUNTA(CurriculumDetail!Y106:Y112) &gt; 0), "x", "")</f>
        <v/>
      </c>
      <c r="Z17" t="str">
        <f>IF((COUNTA(CurriculumDetail!Z106:Z112) &gt; 0), "x", "")</f>
        <v/>
      </c>
      <c r="AA17" t="str">
        <f>IF((COUNTA(CurriculumDetail!AA106:AA112) &gt; 0), "x", "")</f>
        <v/>
      </c>
      <c r="AB17" t="str">
        <f>IF((COUNTA(CurriculumDetail!AB106:AB112) &gt; 0), "x", "")</f>
        <v/>
      </c>
      <c r="AC17" t="str">
        <f>IF((COUNTA(CurriculumDetail!AC106:AC112) &gt; 0), "x", "")</f>
        <v/>
      </c>
      <c r="AD17" t="str">
        <f>IF((COUNTA(CurriculumDetail!AD106:AD112) &gt; 0), "x", "")</f>
        <v/>
      </c>
      <c r="AE17" t="str">
        <f>IF((COUNTA(CurriculumDetail!AE106:AE112) &gt; 0), "x", "")</f>
        <v/>
      </c>
      <c r="AF17" t="str">
        <f>IF((COUNTA(CurriculumDetail!AF106:AF112) &gt; 0), "x", "")</f>
        <v/>
      </c>
      <c r="AG17" t="str">
        <f>IF((COUNTA(CurriculumDetail!AG106:AG112) &gt; 0), "x", "")</f>
        <v/>
      </c>
      <c r="AH17" t="str">
        <f>IF((COUNTA(CurriculumDetail!AH106:AH112) &gt; 0), "x", "")</f>
        <v/>
      </c>
      <c r="AI17" t="str">
        <f>IF((COUNTA(CurriculumDetail!AI106:AI112) &gt; 0), "x", "")</f>
        <v/>
      </c>
      <c r="AJ17" t="str">
        <f>IF((COUNTA(CurriculumDetail!AJ106:AJ112) &gt; 0), "x", "")</f>
        <v/>
      </c>
    </row>
    <row r="18" spans="1:36" x14ac:dyDescent="0.2">
      <c r="A18" t="s">
        <v>38</v>
      </c>
      <c r="B18" t="s">
        <v>43</v>
      </c>
      <c r="C18">
        <v>0</v>
      </c>
      <c r="D18">
        <v>1</v>
      </c>
      <c r="E18" t="b">
        <f>AND(OR(CurriculumDetail!F115&gt;0,CurriculumDetail!C115&lt;&gt;1),OR(CurriculumDetail!F116&gt;0,CurriculumDetail!C116&lt;&gt;1),OR(CurriculumDetail!F117&gt;0,CurriculumDetail!C117&lt;&gt;1),OR(CurriculumDetail!F118&gt;0,CurriculumDetail!C118&lt;&gt;1),OR(CurriculumDetail!F119&gt;0,CurriculumDetail!C119&lt;&gt;1),OR(CurriculumDetail!F120&gt;0,CurriculumDetail!C120&lt;&gt;1))</f>
        <v>1</v>
      </c>
      <c r="F18" t="b">
        <f>AND(OR(CurriculumDetail!F115&gt;0,CurriculumDetail!C115&lt;&gt;2),OR(CurriculumDetail!F116&gt;0,CurriculumDetail!C116&lt;&gt;2),OR(CurriculumDetail!F117&gt;0,CurriculumDetail!C117&lt;&gt;2),OR(CurriculumDetail!F118&gt;0,CurriculumDetail!C118&lt;&gt;2),OR(CurriculumDetail!F119&gt;0,CurriculumDetail!C119&lt;&gt;2),OR(CurriculumDetail!F120&gt;0,CurriculumDetail!C120&lt;&gt;2))</f>
        <v>0</v>
      </c>
      <c r="G18" t="str">
        <f>IF((COUNTA(CurriculumDetail!G114:G120) &gt; 0), "x", "")</f>
        <v/>
      </c>
      <c r="H18" t="str">
        <f>IF((COUNTA(CurriculumDetail!H114:H120) &gt; 0), "x", "")</f>
        <v/>
      </c>
      <c r="I18" t="str">
        <f>IF((COUNTA(CurriculumDetail!I114:I120) &gt; 0), "x", "")</f>
        <v/>
      </c>
      <c r="J18" t="str">
        <f>IF((COUNTA(CurriculumDetail!J114:J120) &gt; 0), "x", "")</f>
        <v/>
      </c>
      <c r="K18" t="str">
        <f>IF((COUNTA(CurriculumDetail!K114:K120) &gt; 0), "x", "")</f>
        <v>x</v>
      </c>
      <c r="L18" t="str">
        <f>IF((COUNTA(CurriculumDetail!L114:L120) &gt; 0), "x", "")</f>
        <v/>
      </c>
      <c r="M18" t="str">
        <f>IF((COUNTA(CurriculumDetail!M114:M120) &gt; 0), "x", "")</f>
        <v/>
      </c>
      <c r="N18" t="str">
        <f>IF((COUNTA(CurriculumDetail!N114:N120) &gt; 0), "x", "")</f>
        <v/>
      </c>
      <c r="O18" t="str">
        <f>IF((COUNTA(CurriculumDetail!O114:O120) &gt; 0), "x", "")</f>
        <v/>
      </c>
      <c r="P18" t="str">
        <f>IF((COUNTA(CurriculumDetail!P114:P120) &gt; 0), "x", "")</f>
        <v/>
      </c>
      <c r="Q18" t="str">
        <f>IF((COUNTA(CurriculumDetail!Q114:Q120) &gt; 0), "x", "")</f>
        <v/>
      </c>
      <c r="R18" t="str">
        <f>IF((COUNTA(CurriculumDetail!R114:R120) &gt; 0), "x", "")</f>
        <v/>
      </c>
      <c r="S18" t="str">
        <f>IF((COUNTA(CurriculumDetail!S114:S120) &gt; 0), "x", "")</f>
        <v/>
      </c>
      <c r="T18" t="str">
        <f>IF((COUNTA(CurriculumDetail!T114:T120) &gt; 0), "x", "")</f>
        <v/>
      </c>
      <c r="U18" t="str">
        <f>IF((COUNTA(CurriculumDetail!U114:U120) &gt; 0), "x", "")</f>
        <v/>
      </c>
      <c r="V18" t="str">
        <f>IF((COUNTA(CurriculumDetail!V114:V120) &gt; 0), "x", "")</f>
        <v/>
      </c>
      <c r="W18" t="str">
        <f>IF((COUNTA(CurriculumDetail!W114:W120) &gt; 0), "x", "")</f>
        <v/>
      </c>
      <c r="X18" t="str">
        <f>IF((COUNTA(CurriculumDetail!X114:X120) &gt; 0), "x", "")</f>
        <v/>
      </c>
      <c r="Y18" t="str">
        <f>IF((COUNTA(CurriculumDetail!Y114:Y120) &gt; 0), "x", "")</f>
        <v/>
      </c>
      <c r="Z18" t="str">
        <f>IF((COUNTA(CurriculumDetail!Z114:Z120) &gt; 0), "x", "")</f>
        <v/>
      </c>
      <c r="AA18" t="str">
        <f>IF((COUNTA(CurriculumDetail!AA114:AA120) &gt; 0), "x", "")</f>
        <v/>
      </c>
      <c r="AB18" t="str">
        <f>IF((COUNTA(CurriculumDetail!AB114:AB120) &gt; 0), "x", "")</f>
        <v/>
      </c>
      <c r="AC18" t="str">
        <f>IF((COUNTA(CurriculumDetail!AC114:AC120) &gt; 0), "x", "")</f>
        <v/>
      </c>
      <c r="AD18" t="str">
        <f>IF((COUNTA(CurriculumDetail!AD114:AD120) &gt; 0), "x", "")</f>
        <v/>
      </c>
      <c r="AE18" t="str">
        <f>IF((COUNTA(CurriculumDetail!AE114:AE120) &gt; 0), "x", "")</f>
        <v/>
      </c>
      <c r="AF18" t="str">
        <f>IF((COUNTA(CurriculumDetail!AF114:AF120) &gt; 0), "x", "")</f>
        <v/>
      </c>
      <c r="AG18" t="str">
        <f>IF((COUNTA(CurriculumDetail!AG114:AG120) &gt; 0), "x", "")</f>
        <v/>
      </c>
      <c r="AH18" t="str">
        <f>IF((COUNTA(CurriculumDetail!AH114:AH120) &gt; 0), "x", "")</f>
        <v/>
      </c>
      <c r="AI18" t="str">
        <f>IF((COUNTA(CurriculumDetail!AI114:AI120) &gt; 0), "x", "")</f>
        <v/>
      </c>
      <c r="AJ18" t="str">
        <f>IF((COUNTA(CurriculumDetail!AJ114:AJ120) &gt; 0), "x", "")</f>
        <v/>
      </c>
    </row>
    <row r="19" spans="1:36" x14ac:dyDescent="0.2">
      <c r="A19" t="s">
        <v>38</v>
      </c>
      <c r="B19" t="s">
        <v>44</v>
      </c>
      <c r="C19">
        <v>0</v>
      </c>
      <c r="D19">
        <v>0</v>
      </c>
      <c r="E19" t="b">
        <f>AND(OR(CurriculumDetail!F123&gt;0,CurriculumDetail!C123&lt;&gt;1),OR(CurriculumDetail!F124&gt;0,CurriculumDetail!C124&lt;&gt;1),OR(CurriculumDetail!F125&gt;0,CurriculumDetail!C125&lt;&gt;1),OR(CurriculumDetail!F126&gt;0,CurriculumDetail!C126&lt;&gt;1),OR(CurriculumDetail!F127&gt;0,CurriculumDetail!C127&lt;&gt;1))</f>
        <v>1</v>
      </c>
      <c r="F19" t="b">
        <f>AND(OR(CurriculumDetail!F123&gt;0,CurriculumDetail!C123&lt;&gt;2),OR(CurriculumDetail!F124&gt;0,CurriculumDetail!C124&lt;&gt;2),OR(CurriculumDetail!F125&gt;0,CurriculumDetail!C125&lt;&gt;2),OR(CurriculumDetail!F126&gt;0,CurriculumDetail!C126&lt;&gt;2),OR(CurriculumDetail!F127&gt;0,CurriculumDetail!C127&lt;&gt;2))</f>
        <v>1</v>
      </c>
      <c r="G19" t="str">
        <f>IF((COUNTA(CurriculumDetail!G122:G127) &gt; 0), "x", "")</f>
        <v/>
      </c>
      <c r="H19" t="str">
        <f>IF((COUNTA(CurriculumDetail!H122:H127) &gt; 0), "x", "")</f>
        <v/>
      </c>
      <c r="I19" t="str">
        <f>IF((COUNTA(CurriculumDetail!I122:I127) &gt; 0), "x", "")</f>
        <v/>
      </c>
      <c r="J19" t="str">
        <f>IF((COUNTA(CurriculumDetail!J122:J127) &gt; 0), "x", "")</f>
        <v/>
      </c>
      <c r="K19" t="str">
        <f>IF((COUNTA(CurriculumDetail!K122:K127) &gt; 0), "x", "")</f>
        <v>x</v>
      </c>
      <c r="L19" t="str">
        <f>IF((COUNTA(CurriculumDetail!L122:L127) &gt; 0), "x", "")</f>
        <v/>
      </c>
      <c r="M19" t="str">
        <f>IF((COUNTA(CurriculumDetail!M122:M127) &gt; 0), "x", "")</f>
        <v/>
      </c>
      <c r="N19" t="str">
        <f>IF((COUNTA(CurriculumDetail!N122:N127) &gt; 0), "x", "")</f>
        <v/>
      </c>
      <c r="O19" t="str">
        <f>IF((COUNTA(CurriculumDetail!O122:O127) &gt; 0), "x", "")</f>
        <v/>
      </c>
      <c r="P19" t="str">
        <f>IF((COUNTA(CurriculumDetail!P122:P127) &gt; 0), "x", "")</f>
        <v/>
      </c>
      <c r="Q19" t="str">
        <f>IF((COUNTA(CurriculumDetail!Q122:Q127) &gt; 0), "x", "")</f>
        <v/>
      </c>
      <c r="R19" t="str">
        <f>IF((COUNTA(CurriculumDetail!R122:R127) &gt; 0), "x", "")</f>
        <v/>
      </c>
      <c r="S19" t="str">
        <f>IF((COUNTA(CurriculumDetail!S122:S127) &gt; 0), "x", "")</f>
        <v/>
      </c>
      <c r="T19" t="str">
        <f>IF((COUNTA(CurriculumDetail!T122:T127) &gt; 0), "x", "")</f>
        <v/>
      </c>
      <c r="U19" t="str">
        <f>IF((COUNTA(CurriculumDetail!U122:U127) &gt; 0), "x", "")</f>
        <v/>
      </c>
      <c r="V19" t="str">
        <f>IF((COUNTA(CurriculumDetail!V122:V127) &gt; 0), "x", "")</f>
        <v/>
      </c>
      <c r="W19" t="str">
        <f>IF((COUNTA(CurriculumDetail!W122:W127) &gt; 0), "x", "")</f>
        <v/>
      </c>
      <c r="X19" t="str">
        <f>IF((COUNTA(CurriculumDetail!X122:X127) &gt; 0), "x", "")</f>
        <v/>
      </c>
      <c r="Y19" t="str">
        <f>IF((COUNTA(CurriculumDetail!Y122:Y127) &gt; 0), "x", "")</f>
        <v/>
      </c>
      <c r="Z19" t="str">
        <f>IF((COUNTA(CurriculumDetail!Z122:Z127) &gt; 0), "x", "")</f>
        <v/>
      </c>
      <c r="AA19" t="str">
        <f>IF((COUNTA(CurriculumDetail!AA122:AA127) &gt; 0), "x", "")</f>
        <v/>
      </c>
      <c r="AB19" t="str">
        <f>IF((COUNTA(CurriculumDetail!AB122:AB127) &gt; 0), "x", "")</f>
        <v/>
      </c>
      <c r="AC19" t="str">
        <f>IF((COUNTA(CurriculumDetail!AC122:AC127) &gt; 0), "x", "")</f>
        <v/>
      </c>
      <c r="AD19" t="str">
        <f>IF((COUNTA(CurriculumDetail!AD122:AD127) &gt; 0), "x", "")</f>
        <v/>
      </c>
      <c r="AE19" t="str">
        <f>IF((COUNTA(CurriculumDetail!AE122:AE127) &gt; 0), "x", "")</f>
        <v/>
      </c>
      <c r="AF19" t="str">
        <f>IF((COUNTA(CurriculumDetail!AF122:AF127) &gt; 0), "x", "")</f>
        <v/>
      </c>
      <c r="AG19" t="str">
        <f>IF((COUNTA(CurriculumDetail!AG122:AG127) &gt; 0), "x", "")</f>
        <v/>
      </c>
      <c r="AH19" t="str">
        <f>IF((COUNTA(CurriculumDetail!AH122:AH127) &gt; 0), "x", "")</f>
        <v/>
      </c>
      <c r="AI19" t="str">
        <f>IF((COUNTA(CurriculumDetail!AI122:AI127) &gt; 0), "x", "")</f>
        <v/>
      </c>
      <c r="AJ19" t="str">
        <f>IF((COUNTA(CurriculumDetail!AJ122:AJ127) &gt; 0), "x", "")</f>
        <v/>
      </c>
    </row>
    <row r="20" spans="1:36" x14ac:dyDescent="0.2">
      <c r="A20" t="s">
        <v>38</v>
      </c>
      <c r="B20" t="s">
        <v>45</v>
      </c>
      <c r="C20">
        <v>0</v>
      </c>
      <c r="D20">
        <v>0</v>
      </c>
      <c r="E20" t="b">
        <f>AND(OR(CurriculumDetail!F130&gt;0,CurriculumDetail!C130&lt;&gt;1),OR(CurriculumDetail!F131&gt;0,CurriculumDetail!C131&lt;&gt;1),OR(CurriculumDetail!F132&gt;0,CurriculumDetail!C132&lt;&gt;1),OR(CurriculumDetail!F133&gt;0,CurriculumDetail!C133&lt;&gt;1),OR(CurriculumDetail!F134&gt;0,CurriculumDetail!C134&lt;&gt;1))</f>
        <v>1</v>
      </c>
      <c r="F20" t="b">
        <f>AND(OR(CurriculumDetail!F130&gt;0,CurriculumDetail!C130&lt;&gt;2),OR(CurriculumDetail!F131&gt;0,CurriculumDetail!C131&lt;&gt;2),OR(CurriculumDetail!F132&gt;0,CurriculumDetail!C132&lt;&gt;2),OR(CurriculumDetail!F133&gt;0,CurriculumDetail!C133&lt;&gt;2),OR(CurriculumDetail!F134&gt;0,CurriculumDetail!C134&lt;&gt;2))</f>
        <v>1</v>
      </c>
      <c r="G20" t="str">
        <f>IF((COUNTA(CurriculumDetail!G129:G134) &gt; 0), "x", "")</f>
        <v/>
      </c>
      <c r="H20" t="str">
        <f>IF((COUNTA(CurriculumDetail!H129:H134) &gt; 0), "x", "")</f>
        <v/>
      </c>
      <c r="I20" t="str">
        <f>IF((COUNTA(CurriculumDetail!I129:I134) &gt; 0), "x", "")</f>
        <v/>
      </c>
      <c r="J20" t="str">
        <f>IF((COUNTA(CurriculumDetail!J129:J134) &gt; 0), "x", "")</f>
        <v/>
      </c>
      <c r="K20" t="str">
        <f>IF((COUNTA(CurriculumDetail!K129:K134) &gt; 0), "x", "")</f>
        <v/>
      </c>
      <c r="L20" t="str">
        <f>IF((COUNTA(CurriculumDetail!L129:L134) &gt; 0), "x", "")</f>
        <v/>
      </c>
      <c r="M20" t="str">
        <f>IF((COUNTA(CurriculumDetail!M129:M134) &gt; 0), "x", "")</f>
        <v/>
      </c>
      <c r="N20" t="str">
        <f>IF((COUNTA(CurriculumDetail!N129:N134) &gt; 0), "x", "")</f>
        <v/>
      </c>
      <c r="O20" t="str">
        <f>IF((COUNTA(CurriculumDetail!O129:O134) &gt; 0), "x", "")</f>
        <v/>
      </c>
      <c r="P20" t="str">
        <f>IF((COUNTA(CurriculumDetail!P129:P134) &gt; 0), "x", "")</f>
        <v/>
      </c>
      <c r="Q20" t="str">
        <f>IF((COUNTA(CurriculumDetail!Q129:Q134) &gt; 0), "x", "")</f>
        <v/>
      </c>
      <c r="R20" t="str">
        <f>IF((COUNTA(CurriculumDetail!R129:R134) &gt; 0), "x", "")</f>
        <v/>
      </c>
      <c r="S20" t="str">
        <f>IF((COUNTA(CurriculumDetail!S129:S134) &gt; 0), "x", "")</f>
        <v/>
      </c>
      <c r="T20" t="str">
        <f>IF((COUNTA(CurriculumDetail!T129:T134) &gt; 0), "x", "")</f>
        <v/>
      </c>
      <c r="U20" t="str">
        <f>IF((COUNTA(CurriculumDetail!U129:U134) &gt; 0), "x", "")</f>
        <v/>
      </c>
      <c r="V20" t="str">
        <f>IF((COUNTA(CurriculumDetail!V129:V134) &gt; 0), "x", "")</f>
        <v/>
      </c>
      <c r="W20" t="str">
        <f>IF((COUNTA(CurriculumDetail!W129:W134) &gt; 0), "x", "")</f>
        <v/>
      </c>
      <c r="X20" t="str">
        <f>IF((COUNTA(CurriculumDetail!X129:X134) &gt; 0), "x", "")</f>
        <v/>
      </c>
      <c r="Y20" t="str">
        <f>IF((COUNTA(CurriculumDetail!Y129:Y134) &gt; 0), "x", "")</f>
        <v/>
      </c>
      <c r="Z20" t="str">
        <f>IF((COUNTA(CurriculumDetail!Z129:Z134) &gt; 0), "x", "")</f>
        <v/>
      </c>
      <c r="AA20" t="str">
        <f>IF((COUNTA(CurriculumDetail!AA129:AA134) &gt; 0), "x", "")</f>
        <v/>
      </c>
      <c r="AB20" t="str">
        <f>IF((COUNTA(CurriculumDetail!AB129:AB134) &gt; 0), "x", "")</f>
        <v/>
      </c>
      <c r="AC20" t="str">
        <f>IF((COUNTA(CurriculumDetail!AC129:AC134) &gt; 0), "x", "")</f>
        <v/>
      </c>
      <c r="AD20" t="str">
        <f>IF((COUNTA(CurriculumDetail!AD129:AD134) &gt; 0), "x", "")</f>
        <v/>
      </c>
      <c r="AE20" t="str">
        <f>IF((COUNTA(CurriculumDetail!AE129:AE134) &gt; 0), "x", "")</f>
        <v/>
      </c>
      <c r="AF20" t="str">
        <f>IF((COUNTA(CurriculumDetail!AF129:AF134) &gt; 0), "x", "")</f>
        <v/>
      </c>
      <c r="AG20" t="str">
        <f>IF((COUNTA(CurriculumDetail!AG129:AG134) &gt; 0), "x", "")</f>
        <v/>
      </c>
      <c r="AH20" t="str">
        <f>IF((COUNTA(CurriculumDetail!AH129:AH134) &gt; 0), "x", "")</f>
        <v/>
      </c>
      <c r="AI20" t="str">
        <f>IF((COUNTA(CurriculumDetail!AI129:AI134) &gt; 0), "x", "")</f>
        <v/>
      </c>
      <c r="AJ20" t="str">
        <f>IF((COUNTA(CurriculumDetail!AJ129:AJ134) &gt; 0), "x", "")</f>
        <v/>
      </c>
    </row>
    <row r="21" spans="1:36" x14ac:dyDescent="0.2">
      <c r="A21" t="s">
        <v>38</v>
      </c>
      <c r="B21" t="s">
        <v>46</v>
      </c>
      <c r="C21">
        <v>0</v>
      </c>
      <c r="D21">
        <v>0</v>
      </c>
      <c r="E21" t="b">
        <f>AND(OR(CurriculumDetail!F137&gt;0,CurriculumDetail!C137&lt;&gt;1),OR(CurriculumDetail!F138&gt;0,CurriculumDetail!C138&lt;&gt;1),OR(CurriculumDetail!F139&gt;0,CurriculumDetail!C139&lt;&gt;1),OR(CurriculumDetail!F140&gt;0,CurriculumDetail!C140&lt;&gt;1),OR(CurriculumDetail!F141&gt;0,CurriculumDetail!C141&lt;&gt;1),OR(CurriculumDetail!F142&gt;0,CurriculumDetail!C142&lt;&gt;1))</f>
        <v>1</v>
      </c>
      <c r="F21" t="b">
        <f>AND(OR(CurriculumDetail!F137&gt;0,CurriculumDetail!C137&lt;&gt;2),OR(CurriculumDetail!F138&gt;0,CurriculumDetail!C138&lt;&gt;2),OR(CurriculumDetail!F139&gt;0,CurriculumDetail!C139&lt;&gt;2),OR(CurriculumDetail!F140&gt;0,CurriculumDetail!C140&lt;&gt;2),OR(CurriculumDetail!F141&gt;0,CurriculumDetail!C141&lt;&gt;2),OR(CurriculumDetail!F142&gt;0,CurriculumDetail!C142&lt;&gt;2))</f>
        <v>1</v>
      </c>
      <c r="G21" t="str">
        <f>IF((COUNTA(CurriculumDetail!G136:G142) &gt; 0), "x", "")</f>
        <v/>
      </c>
      <c r="H21" t="str">
        <f>IF((COUNTA(CurriculumDetail!H136:H142) &gt; 0), "x", "")</f>
        <v/>
      </c>
      <c r="I21" t="str">
        <f>IF((COUNTA(CurriculumDetail!I136:I142) &gt; 0), "x", "")</f>
        <v/>
      </c>
      <c r="J21" t="str">
        <f>IF((COUNTA(CurriculumDetail!J136:J142) &gt; 0), "x", "")</f>
        <v/>
      </c>
      <c r="K21" t="str">
        <f>IF((COUNTA(CurriculumDetail!K136:K142) &gt; 0), "x", "")</f>
        <v/>
      </c>
      <c r="L21" t="str">
        <f>IF((COUNTA(CurriculumDetail!L136:L142) &gt; 0), "x", "")</f>
        <v/>
      </c>
      <c r="M21" t="str">
        <f>IF((COUNTA(CurriculumDetail!M136:M142) &gt; 0), "x", "")</f>
        <v/>
      </c>
      <c r="N21" t="str">
        <f>IF((COUNTA(CurriculumDetail!N136:N142) &gt; 0), "x", "")</f>
        <v/>
      </c>
      <c r="O21" t="str">
        <f>IF((COUNTA(CurriculumDetail!O136:O142) &gt; 0), "x", "")</f>
        <v/>
      </c>
      <c r="P21" t="str">
        <f>IF((COUNTA(CurriculumDetail!P136:P142) &gt; 0), "x", "")</f>
        <v/>
      </c>
      <c r="Q21" t="str">
        <f>IF((COUNTA(CurriculumDetail!Q136:Q142) &gt; 0), "x", "")</f>
        <v/>
      </c>
      <c r="R21" t="str">
        <f>IF((COUNTA(CurriculumDetail!R136:R142) &gt; 0), "x", "")</f>
        <v/>
      </c>
      <c r="S21" t="str">
        <f>IF((COUNTA(CurriculumDetail!S136:S142) &gt; 0), "x", "")</f>
        <v/>
      </c>
      <c r="T21" t="str">
        <f>IF((COUNTA(CurriculumDetail!T136:T142) &gt; 0), "x", "")</f>
        <v/>
      </c>
      <c r="U21" t="str">
        <f>IF((COUNTA(CurriculumDetail!U136:U142) &gt; 0), "x", "")</f>
        <v/>
      </c>
      <c r="V21" t="str">
        <f>IF((COUNTA(CurriculumDetail!V136:V142) &gt; 0), "x", "")</f>
        <v/>
      </c>
      <c r="W21" t="str">
        <f>IF((COUNTA(CurriculumDetail!W136:W142) &gt; 0), "x", "")</f>
        <v/>
      </c>
      <c r="X21" t="str">
        <f>IF((COUNTA(CurriculumDetail!X136:X142) &gt; 0), "x", "")</f>
        <v/>
      </c>
      <c r="Y21" t="str">
        <f>IF((COUNTA(CurriculumDetail!Y136:Y142) &gt; 0), "x", "")</f>
        <v/>
      </c>
      <c r="Z21" t="str">
        <f>IF((COUNTA(CurriculumDetail!Z136:Z142) &gt; 0), "x", "")</f>
        <v/>
      </c>
      <c r="AA21" t="str">
        <f>IF((COUNTA(CurriculumDetail!AA136:AA142) &gt; 0), "x", "")</f>
        <v/>
      </c>
      <c r="AB21" t="str">
        <f>IF((COUNTA(CurriculumDetail!AB136:AB142) &gt; 0), "x", "")</f>
        <v/>
      </c>
      <c r="AC21" t="str">
        <f>IF((COUNTA(CurriculumDetail!AC136:AC142) &gt; 0), "x", "")</f>
        <v/>
      </c>
      <c r="AD21" t="str">
        <f>IF((COUNTA(CurriculumDetail!AD136:AD142) &gt; 0), "x", "")</f>
        <v/>
      </c>
      <c r="AE21" t="str">
        <f>IF((COUNTA(CurriculumDetail!AE136:AE142) &gt; 0), "x", "")</f>
        <v/>
      </c>
      <c r="AF21" t="str">
        <f>IF((COUNTA(CurriculumDetail!AF136:AF142) &gt; 0), "x", "")</f>
        <v/>
      </c>
      <c r="AG21" t="str">
        <f>IF((COUNTA(CurriculumDetail!AG136:AG142) &gt; 0), "x", "")</f>
        <v/>
      </c>
      <c r="AH21" t="str">
        <f>IF((COUNTA(CurriculumDetail!AH136:AH142) &gt; 0), "x", "")</f>
        <v/>
      </c>
      <c r="AI21" t="str">
        <f>IF((COUNTA(CurriculumDetail!AI136:AI142) &gt; 0), "x", "")</f>
        <v/>
      </c>
      <c r="AJ21" t="str">
        <f>IF((COUNTA(CurriculumDetail!AJ136:AJ142) &gt; 0), "x", "")</f>
        <v/>
      </c>
    </row>
    <row r="23" spans="1:36" x14ac:dyDescent="0.2">
      <c r="A23" t="s">
        <v>47</v>
      </c>
      <c r="B23" t="s">
        <v>48</v>
      </c>
      <c r="C23">
        <v>1</v>
      </c>
      <c r="D23">
        <v>0</v>
      </c>
      <c r="E23" t="b">
        <f>AND(OR(CurriculumDetail!F145&gt;0,CurriculumDetail!C145&lt;&gt;1),OR(CurriculumDetail!F146&gt;0,CurriculumDetail!C146&lt;&gt;1),OR(CurriculumDetail!F147&gt;0,CurriculumDetail!C147&lt;&gt;1),OR(CurriculumDetail!F148&gt;0,CurriculumDetail!C148&lt;&gt;1),OR(CurriculumDetail!F149&gt;0,CurriculumDetail!C149&lt;&gt;1),OR(CurriculumDetail!F150&gt;0,CurriculumDetail!C150&lt;&gt;1))</f>
        <v>0</v>
      </c>
      <c r="F23" t="b">
        <f>AND(OR(CurriculumDetail!F145&gt;0,CurriculumDetail!C145&lt;&gt;2),OR(CurriculumDetail!F146&gt;0,CurriculumDetail!C146&lt;&gt;2),OR(CurriculumDetail!F147&gt;0,CurriculumDetail!C147&lt;&gt;2),OR(CurriculumDetail!F148&gt;0,CurriculumDetail!C148&lt;&gt;2),OR(CurriculumDetail!F149&gt;0,CurriculumDetail!C149&lt;&gt;2),OR(CurriculumDetail!F150&gt;0,CurriculumDetail!C150&lt;&gt;2))</f>
        <v>1</v>
      </c>
      <c r="G23" t="str">
        <f>IF((COUNTA(CurriculumDetail!G144:G150) &gt; 0), "x", "")</f>
        <v/>
      </c>
      <c r="H23" t="str">
        <f>IF((COUNTA(CurriculumDetail!H144:H150) &gt; 0), "x", "")</f>
        <v/>
      </c>
      <c r="I23" t="str">
        <f>IF((COUNTA(CurriculumDetail!I144:I150) &gt; 0), "x", "")</f>
        <v/>
      </c>
      <c r="J23" t="str">
        <f>IF((COUNTA(CurriculumDetail!J144:J150) &gt; 0), "x", "")</f>
        <v/>
      </c>
      <c r="K23" t="str">
        <f>IF((COUNTA(CurriculumDetail!K144:K150) &gt; 0), "x", "")</f>
        <v/>
      </c>
      <c r="L23" t="str">
        <f>IF((COUNTA(CurriculumDetail!L144:L150) &gt; 0), "x", "")</f>
        <v/>
      </c>
      <c r="M23" t="str">
        <f>IF((COUNTA(CurriculumDetail!M144:M150) &gt; 0), "x", "")</f>
        <v/>
      </c>
      <c r="N23" t="str">
        <f>IF((COUNTA(CurriculumDetail!N144:N150) &gt; 0), "x", "")</f>
        <v/>
      </c>
      <c r="O23" t="str">
        <f>IF((COUNTA(CurriculumDetail!O144:O150) &gt; 0), "x", "")</f>
        <v/>
      </c>
      <c r="P23" t="str">
        <f>IF((COUNTA(CurriculumDetail!P144:P150) &gt; 0), "x", "")</f>
        <v/>
      </c>
      <c r="Q23" t="str">
        <f>IF((COUNTA(CurriculumDetail!Q144:Q150) &gt; 0), "x", "")</f>
        <v/>
      </c>
      <c r="R23" t="str">
        <f>IF((COUNTA(CurriculumDetail!R144:R150) &gt; 0), "x", "")</f>
        <v/>
      </c>
      <c r="S23" t="str">
        <f>IF((COUNTA(CurriculumDetail!S144:S150) &gt; 0), "x", "")</f>
        <v/>
      </c>
      <c r="T23" t="str">
        <f>IF((COUNTA(CurriculumDetail!T144:T150) &gt; 0), "x", "")</f>
        <v/>
      </c>
      <c r="U23" t="str">
        <f>IF((COUNTA(CurriculumDetail!U144:U150) &gt; 0), "x", "")</f>
        <v/>
      </c>
      <c r="V23" t="str">
        <f>IF((COUNTA(CurriculumDetail!V144:V150) &gt; 0), "x", "")</f>
        <v/>
      </c>
      <c r="W23" t="str">
        <f>IF((COUNTA(CurriculumDetail!W144:W150) &gt; 0), "x", "")</f>
        <v/>
      </c>
      <c r="X23" t="str">
        <f>IF((COUNTA(CurriculumDetail!X144:X150) &gt; 0), "x", "")</f>
        <v/>
      </c>
      <c r="Y23" t="str">
        <f>IF((COUNTA(CurriculumDetail!Y144:Y150) &gt; 0), "x", "")</f>
        <v/>
      </c>
      <c r="Z23" t="str">
        <f>IF((COUNTA(CurriculumDetail!Z144:Z150) &gt; 0), "x", "")</f>
        <v/>
      </c>
      <c r="AA23" t="str">
        <f>IF((COUNTA(CurriculumDetail!AA144:AA150) &gt; 0), "x", "")</f>
        <v/>
      </c>
      <c r="AB23" t="str">
        <f>IF((COUNTA(CurriculumDetail!AB144:AB150) &gt; 0), "x", "")</f>
        <v/>
      </c>
      <c r="AC23" t="str">
        <f>IF((COUNTA(CurriculumDetail!AC144:AC150) &gt; 0), "x", "")</f>
        <v/>
      </c>
      <c r="AD23" t="str">
        <f>IF((COUNTA(CurriculumDetail!AD144:AD150) &gt; 0), "x", "")</f>
        <v/>
      </c>
      <c r="AE23" t="str">
        <f>IF((COUNTA(CurriculumDetail!AE144:AE150) &gt; 0), "x", "")</f>
        <v/>
      </c>
      <c r="AF23" t="str">
        <f>IF((COUNTA(CurriculumDetail!AF144:AF150) &gt; 0), "x", "")</f>
        <v/>
      </c>
      <c r="AG23" t="str">
        <f>IF((COUNTA(CurriculumDetail!AG144:AG150) &gt; 0), "x", "")</f>
        <v/>
      </c>
      <c r="AH23" t="str">
        <f>IF((COUNTA(CurriculumDetail!AH144:AH150) &gt; 0), "x", "")</f>
        <v/>
      </c>
      <c r="AI23" t="str">
        <f>IF((COUNTA(CurriculumDetail!AI144:AI150) &gt; 0), "x", "")</f>
        <v/>
      </c>
      <c r="AJ23" t="str">
        <f>IF((COUNTA(CurriculumDetail!AJ144:AJ150) &gt; 0), "x", "")</f>
        <v/>
      </c>
    </row>
    <row r="24" spans="1:36" x14ac:dyDescent="0.2">
      <c r="A24" t="s">
        <v>47</v>
      </c>
      <c r="B24" t="s">
        <v>49</v>
      </c>
      <c r="C24">
        <v>0</v>
      </c>
      <c r="D24">
        <v>0</v>
      </c>
      <c r="E24" t="b">
        <f>AND(OR(CurriculumDetail!F153&gt;0,CurriculumDetail!C153&lt;&gt;1),OR(CurriculumDetail!F154&gt;0,CurriculumDetail!C154&lt;&gt;1),OR(CurriculumDetail!F155&gt;0,CurriculumDetail!C155&lt;&gt;1),OR(CurriculumDetail!F156&gt;0,CurriculumDetail!C156&lt;&gt;1),OR(CurriculumDetail!F157&gt;0,CurriculumDetail!C157&lt;&gt;1),OR(CurriculumDetail!F158&gt;0,CurriculumDetail!C158&lt;&gt;1),OR(CurriculumDetail!F159&gt;0,CurriculumDetail!C159&lt;&gt;1),OR(CurriculumDetail!F160&gt;0,CurriculumDetail!C160&lt;&gt;1),OR(CurriculumDetail!F161&gt;0,CurriculumDetail!C161&lt;&gt;1),OR(CurriculumDetail!F162&gt;0,CurriculumDetail!C162&lt;&gt;1))</f>
        <v>1</v>
      </c>
      <c r="F24" t="b">
        <f>AND(OR(CurriculumDetail!F153&gt;0,CurriculumDetail!C153&lt;&gt;2),OR(CurriculumDetail!F154&gt;0,CurriculumDetail!C154&lt;&gt;2),OR(CurriculumDetail!F155&gt;0,CurriculumDetail!C155&lt;&gt;2),OR(CurriculumDetail!F156&gt;0,CurriculumDetail!C156&lt;&gt;2),OR(CurriculumDetail!F157&gt;0,CurriculumDetail!C157&lt;&gt;2),OR(CurriculumDetail!F158&gt;0,CurriculumDetail!C158&lt;&gt;2),OR(CurriculumDetail!F159&gt;0,CurriculumDetail!C159&lt;&gt;2),OR(CurriculumDetail!F160&gt;0,CurriculumDetail!C160&lt;&gt;2),OR(CurriculumDetail!F161&gt;0,CurriculumDetail!C161&lt;&gt;2),OR(CurriculumDetail!F162&gt;0,CurriculumDetail!C162&lt;&gt;2))</f>
        <v>1</v>
      </c>
      <c r="G24" t="str">
        <f>IF((COUNTA(CurriculumDetail!G152:G162) &gt; 0), "x", "")</f>
        <v/>
      </c>
      <c r="H24" t="str">
        <f>IF((COUNTA(CurriculumDetail!H152:H162) &gt; 0), "x", "")</f>
        <v/>
      </c>
      <c r="I24" t="str">
        <f>IF((COUNTA(CurriculumDetail!I152:I162) &gt; 0), "x", "")</f>
        <v/>
      </c>
      <c r="J24" t="str">
        <f>IF((COUNTA(CurriculumDetail!J152:J162) &gt; 0), "x", "")</f>
        <v/>
      </c>
      <c r="K24" t="str">
        <f>IF((COUNTA(CurriculumDetail!K152:K162) &gt; 0), "x", "")</f>
        <v/>
      </c>
      <c r="L24" t="str">
        <f>IF((COUNTA(CurriculumDetail!L152:L162) &gt; 0), "x", "")</f>
        <v/>
      </c>
      <c r="M24" t="str">
        <f>IF((COUNTA(CurriculumDetail!M152:M162) &gt; 0), "x", "")</f>
        <v/>
      </c>
      <c r="N24" t="str">
        <f>IF((COUNTA(CurriculumDetail!N152:N162) &gt; 0), "x", "")</f>
        <v/>
      </c>
      <c r="O24" t="str">
        <f>IF((COUNTA(CurriculumDetail!O152:O162) &gt; 0), "x", "")</f>
        <v/>
      </c>
      <c r="P24" t="str">
        <f>IF((COUNTA(CurriculumDetail!P152:P162) &gt; 0), "x", "")</f>
        <v/>
      </c>
      <c r="Q24" t="str">
        <f>IF((COUNTA(CurriculumDetail!Q152:Q162) &gt; 0), "x", "")</f>
        <v/>
      </c>
      <c r="R24" t="str">
        <f>IF((COUNTA(CurriculumDetail!R152:R162) &gt; 0), "x", "")</f>
        <v/>
      </c>
      <c r="S24" t="str">
        <f>IF((COUNTA(CurriculumDetail!S152:S162) &gt; 0), "x", "")</f>
        <v/>
      </c>
      <c r="T24" t="str">
        <f>IF((COUNTA(CurriculumDetail!T152:T162) &gt; 0), "x", "")</f>
        <v/>
      </c>
      <c r="U24" t="str">
        <f>IF((COUNTA(CurriculumDetail!U152:U162) &gt; 0), "x", "")</f>
        <v/>
      </c>
      <c r="V24" t="str">
        <f>IF((COUNTA(CurriculumDetail!V152:V162) &gt; 0), "x", "")</f>
        <v/>
      </c>
      <c r="W24" t="str">
        <f>IF((COUNTA(CurriculumDetail!W152:W162) &gt; 0), "x", "")</f>
        <v/>
      </c>
      <c r="X24" t="str">
        <f>IF((COUNTA(CurriculumDetail!X152:X162) &gt; 0), "x", "")</f>
        <v/>
      </c>
      <c r="Y24" t="str">
        <f>IF((COUNTA(CurriculumDetail!Y152:Y162) &gt; 0), "x", "")</f>
        <v/>
      </c>
      <c r="Z24" t="str">
        <f>IF((COUNTA(CurriculumDetail!Z152:Z162) &gt; 0), "x", "")</f>
        <v/>
      </c>
      <c r="AA24" t="str">
        <f>IF((COUNTA(CurriculumDetail!AA152:AA162) &gt; 0), "x", "")</f>
        <v/>
      </c>
      <c r="AB24" t="str">
        <f>IF((COUNTA(CurriculumDetail!AB152:AB162) &gt; 0), "x", "")</f>
        <v/>
      </c>
      <c r="AC24" t="str">
        <f>IF((COUNTA(CurriculumDetail!AC152:AC162) &gt; 0), "x", "")</f>
        <v/>
      </c>
      <c r="AD24" t="str">
        <f>IF((COUNTA(CurriculumDetail!AD152:AD162) &gt; 0), "x", "")</f>
        <v/>
      </c>
      <c r="AE24" t="str">
        <f>IF((COUNTA(CurriculumDetail!AE152:AE162) &gt; 0), "x", "")</f>
        <v/>
      </c>
      <c r="AF24" t="str">
        <f>IF((COUNTA(CurriculumDetail!AF152:AF162) &gt; 0), "x", "")</f>
        <v/>
      </c>
      <c r="AG24" t="str">
        <f>IF((COUNTA(CurriculumDetail!AG152:AG162) &gt; 0), "x", "")</f>
        <v/>
      </c>
      <c r="AH24" t="str">
        <f>IF((COUNTA(CurriculumDetail!AH152:AH162) &gt; 0), "x", "")</f>
        <v/>
      </c>
      <c r="AI24" t="str">
        <f>IF((COUNTA(CurriculumDetail!AI152:AI162) &gt; 0), "x", "")</f>
        <v/>
      </c>
      <c r="AJ24" t="str">
        <f>IF((COUNTA(CurriculumDetail!AJ152:AJ162) &gt; 0), "x", "")</f>
        <v/>
      </c>
    </row>
    <row r="25" spans="1:36" x14ac:dyDescent="0.2">
      <c r="A25" t="s">
        <v>47</v>
      </c>
      <c r="B25" t="s">
        <v>50</v>
      </c>
      <c r="C25">
        <v>0</v>
      </c>
      <c r="D25">
        <v>0</v>
      </c>
      <c r="E25" t="b">
        <f>AND(OR(CurriculumDetail!F165&gt;0,CurriculumDetail!C165&lt;&gt;1),OR(CurriculumDetail!F166&gt;0,CurriculumDetail!C166&lt;&gt;1),OR(CurriculumDetail!F167&gt;0,CurriculumDetail!C167&lt;&gt;1),OR(CurriculumDetail!F168&gt;0,CurriculumDetail!C168&lt;&gt;1),OR(CurriculumDetail!F169&gt;0,CurriculumDetail!C169&lt;&gt;1),OR(CurriculumDetail!F170&gt;0,CurriculumDetail!C170&lt;&gt;1),OR(CurriculumDetail!F171&gt;0,CurriculumDetail!C171&lt;&gt;1),OR(CurriculumDetail!F172&gt;0,CurriculumDetail!C172&lt;&gt;1),OR(CurriculumDetail!F173&gt;0,CurriculumDetail!C173&lt;&gt;1),OR(CurriculumDetail!F174&gt;0,CurriculumDetail!C174&lt;&gt;1),OR(CurriculumDetail!F175&gt;0,CurriculumDetail!C175&lt;&gt;1),OR(CurriculumDetail!F176&gt;0,CurriculumDetail!C176&lt;&gt;1))</f>
        <v>1</v>
      </c>
      <c r="F25" t="b">
        <f>AND(OR(CurriculumDetail!F165&gt;0,CurriculumDetail!C165&lt;&gt;2),OR(CurriculumDetail!F166&gt;0,CurriculumDetail!C166&lt;&gt;2),OR(CurriculumDetail!F167&gt;0,CurriculumDetail!C167&lt;&gt;2),OR(CurriculumDetail!F168&gt;0,CurriculumDetail!C168&lt;&gt;2),OR(CurriculumDetail!F169&gt;0,CurriculumDetail!C169&lt;&gt;2),OR(CurriculumDetail!F170&gt;0,CurriculumDetail!C170&lt;&gt;2),OR(CurriculumDetail!F171&gt;0,CurriculumDetail!C171&lt;&gt;2),OR(CurriculumDetail!F172&gt;0,CurriculumDetail!C172&lt;&gt;2),OR(CurriculumDetail!F173&gt;0,CurriculumDetail!C173&lt;&gt;2),OR(CurriculumDetail!F174&gt;0,CurriculumDetail!C174&lt;&gt;2),OR(CurriculumDetail!F175&gt;0,CurriculumDetail!C175&lt;&gt;2),OR(CurriculumDetail!F176&gt;0,CurriculumDetail!C176&lt;&gt;2))</f>
        <v>1</v>
      </c>
      <c r="G25" t="str">
        <f>IF((COUNTA(CurriculumDetail!G164:G176) &gt; 0), "x", "")</f>
        <v/>
      </c>
      <c r="H25" t="str">
        <f>IF((COUNTA(CurriculumDetail!H164:H176) &gt; 0), "x", "")</f>
        <v/>
      </c>
      <c r="I25" t="str">
        <f>IF((COUNTA(CurriculumDetail!I164:I176) &gt; 0), "x", "")</f>
        <v/>
      </c>
      <c r="J25" t="str">
        <f>IF((COUNTA(CurriculumDetail!J164:J176) &gt; 0), "x", "")</f>
        <v/>
      </c>
      <c r="K25" t="str">
        <f>IF((COUNTA(CurriculumDetail!K164:K176) &gt; 0), "x", "")</f>
        <v/>
      </c>
      <c r="L25" t="str">
        <f>IF((COUNTA(CurriculumDetail!L164:L176) &gt; 0), "x", "")</f>
        <v/>
      </c>
      <c r="M25" t="str">
        <f>IF((COUNTA(CurriculumDetail!M164:M176) &gt; 0), "x", "")</f>
        <v/>
      </c>
      <c r="N25" t="str">
        <f>IF((COUNTA(CurriculumDetail!N164:N176) &gt; 0), "x", "")</f>
        <v/>
      </c>
      <c r="O25" t="str">
        <f>IF((COUNTA(CurriculumDetail!O164:O176) &gt; 0), "x", "")</f>
        <v/>
      </c>
      <c r="P25" t="str">
        <f>IF((COUNTA(CurriculumDetail!P164:P176) &gt; 0), "x", "")</f>
        <v/>
      </c>
      <c r="Q25" t="str">
        <f>IF((COUNTA(CurriculumDetail!Q164:Q176) &gt; 0), "x", "")</f>
        <v/>
      </c>
      <c r="R25" t="str">
        <f>IF((COUNTA(CurriculumDetail!R164:R176) &gt; 0), "x", "")</f>
        <v/>
      </c>
      <c r="S25" t="str">
        <f>IF((COUNTA(CurriculumDetail!S164:S176) &gt; 0), "x", "")</f>
        <v/>
      </c>
      <c r="T25" t="str">
        <f>IF((COUNTA(CurriculumDetail!T164:T176) &gt; 0), "x", "")</f>
        <v/>
      </c>
      <c r="U25" t="str">
        <f>IF((COUNTA(CurriculumDetail!U164:U176) &gt; 0), "x", "")</f>
        <v/>
      </c>
      <c r="V25" t="str">
        <f>IF((COUNTA(CurriculumDetail!V164:V176) &gt; 0), "x", "")</f>
        <v/>
      </c>
      <c r="W25" t="str">
        <f>IF((COUNTA(CurriculumDetail!W164:W176) &gt; 0), "x", "")</f>
        <v/>
      </c>
      <c r="X25" t="str">
        <f>IF((COUNTA(CurriculumDetail!X164:X176) &gt; 0), "x", "")</f>
        <v/>
      </c>
      <c r="Y25" t="str">
        <f>IF((COUNTA(CurriculumDetail!Y164:Y176) &gt; 0), "x", "")</f>
        <v/>
      </c>
      <c r="Z25" t="str">
        <f>IF((COUNTA(CurriculumDetail!Z164:Z176) &gt; 0), "x", "")</f>
        <v/>
      </c>
      <c r="AA25" t="str">
        <f>IF((COUNTA(CurriculumDetail!AA164:AA176) &gt; 0), "x", "")</f>
        <v/>
      </c>
      <c r="AB25" t="str">
        <f>IF((COUNTA(CurriculumDetail!AB164:AB176) &gt; 0), "x", "")</f>
        <v/>
      </c>
      <c r="AC25" t="str">
        <f>IF((COUNTA(CurriculumDetail!AC164:AC176) &gt; 0), "x", "")</f>
        <v/>
      </c>
      <c r="AD25" t="str">
        <f>IF((COUNTA(CurriculumDetail!AD164:AD176) &gt; 0), "x", "")</f>
        <v/>
      </c>
      <c r="AE25" t="str">
        <f>IF((COUNTA(CurriculumDetail!AE164:AE176) &gt; 0), "x", "")</f>
        <v/>
      </c>
      <c r="AF25" t="str">
        <f>IF((COUNTA(CurriculumDetail!AF164:AF176) &gt; 0), "x", "")</f>
        <v/>
      </c>
      <c r="AG25" t="str">
        <f>IF((COUNTA(CurriculumDetail!AG164:AG176) &gt; 0), "x", "")</f>
        <v/>
      </c>
      <c r="AH25" t="str">
        <f>IF((COUNTA(CurriculumDetail!AH164:AH176) &gt; 0), "x", "")</f>
        <v/>
      </c>
      <c r="AI25" t="str">
        <f>IF((COUNTA(CurriculumDetail!AI164:AI176) &gt; 0), "x", "")</f>
        <v/>
      </c>
      <c r="AJ25" t="str">
        <f>IF((COUNTA(CurriculumDetail!AJ164:AJ176) &gt; 0), "x", "")</f>
        <v/>
      </c>
    </row>
    <row r="26" spans="1:36" x14ac:dyDescent="0.2">
      <c r="A26" t="s">
        <v>47</v>
      </c>
      <c r="B26" t="s">
        <v>51</v>
      </c>
      <c r="C26">
        <v>0</v>
      </c>
      <c r="D26">
        <v>0</v>
      </c>
      <c r="E26" t="b">
        <f>AND(OR(CurriculumDetail!F179&gt;0,CurriculumDetail!C179&lt;&gt;1),OR(CurriculumDetail!F180&gt;0,CurriculumDetail!C180&lt;&gt;1),OR(CurriculumDetail!F181&gt;0,CurriculumDetail!C181&lt;&gt;1),OR(CurriculumDetail!F182&gt;0,CurriculumDetail!C182&lt;&gt;1),OR(CurriculumDetail!F183&gt;0,CurriculumDetail!C183&lt;&gt;1),OR(CurriculumDetail!F184&gt;0,CurriculumDetail!C184&lt;&gt;1))</f>
        <v>1</v>
      </c>
      <c r="F26" t="b">
        <f>AND(OR(CurriculumDetail!F179&gt;0,CurriculumDetail!C179&lt;&gt;2),OR(CurriculumDetail!F180&gt;0,CurriculumDetail!C180&lt;&gt;2),OR(CurriculumDetail!F181&gt;0,CurriculumDetail!C181&lt;&gt;2),OR(CurriculumDetail!F182&gt;0,CurriculumDetail!C182&lt;&gt;2),OR(CurriculumDetail!F183&gt;0,CurriculumDetail!C183&lt;&gt;2),OR(CurriculumDetail!F184&gt;0,CurriculumDetail!C184&lt;&gt;2))</f>
        <v>1</v>
      </c>
      <c r="G26" t="str">
        <f>IF((COUNTA(CurriculumDetail!G178:G184) &gt; 0), "x", "")</f>
        <v/>
      </c>
      <c r="H26" t="str">
        <f>IF((COUNTA(CurriculumDetail!H178:H184) &gt; 0), "x", "")</f>
        <v/>
      </c>
      <c r="I26" t="str">
        <f>IF((COUNTA(CurriculumDetail!I178:I184) &gt; 0), "x", "")</f>
        <v/>
      </c>
      <c r="J26" t="str">
        <f>IF((COUNTA(CurriculumDetail!J178:J184) &gt; 0), "x", "")</f>
        <v/>
      </c>
      <c r="K26" t="str">
        <f>IF((COUNTA(CurriculumDetail!K178:K184) &gt; 0), "x", "")</f>
        <v/>
      </c>
      <c r="L26" t="str">
        <f>IF((COUNTA(CurriculumDetail!L178:L184) &gt; 0), "x", "")</f>
        <v/>
      </c>
      <c r="M26" t="str">
        <f>IF((COUNTA(CurriculumDetail!M178:M184) &gt; 0), "x", "")</f>
        <v/>
      </c>
      <c r="N26" t="str">
        <f>IF((COUNTA(CurriculumDetail!N178:N184) &gt; 0), "x", "")</f>
        <v/>
      </c>
      <c r="O26" t="str">
        <f>IF((COUNTA(CurriculumDetail!O178:O184) &gt; 0), "x", "")</f>
        <v/>
      </c>
      <c r="P26" t="str">
        <f>IF((COUNTA(CurriculumDetail!P178:P184) &gt; 0), "x", "")</f>
        <v/>
      </c>
      <c r="Q26" t="str">
        <f>IF((COUNTA(CurriculumDetail!Q178:Q184) &gt; 0), "x", "")</f>
        <v/>
      </c>
      <c r="R26" t="str">
        <f>IF((COUNTA(CurriculumDetail!R178:R184) &gt; 0), "x", "")</f>
        <v/>
      </c>
      <c r="S26" t="str">
        <f>IF((COUNTA(CurriculumDetail!S178:S184) &gt; 0), "x", "")</f>
        <v/>
      </c>
      <c r="T26" t="str">
        <f>IF((COUNTA(CurriculumDetail!T178:T184) &gt; 0), "x", "")</f>
        <v/>
      </c>
      <c r="U26" t="str">
        <f>IF((COUNTA(CurriculumDetail!U178:U184) &gt; 0), "x", "")</f>
        <v/>
      </c>
      <c r="V26" t="str">
        <f>IF((COUNTA(CurriculumDetail!V178:V184) &gt; 0), "x", "")</f>
        <v/>
      </c>
      <c r="W26" t="str">
        <f>IF((COUNTA(CurriculumDetail!W178:W184) &gt; 0), "x", "")</f>
        <v/>
      </c>
      <c r="X26" t="str">
        <f>IF((COUNTA(CurriculumDetail!X178:X184) &gt; 0), "x", "")</f>
        <v/>
      </c>
      <c r="Y26" t="str">
        <f>IF((COUNTA(CurriculumDetail!Y178:Y184) &gt; 0), "x", "")</f>
        <v/>
      </c>
      <c r="Z26" t="str">
        <f>IF((COUNTA(CurriculumDetail!Z178:Z184) &gt; 0), "x", "")</f>
        <v/>
      </c>
      <c r="AA26" t="str">
        <f>IF((COUNTA(CurriculumDetail!AA178:AA184) &gt; 0), "x", "")</f>
        <v/>
      </c>
      <c r="AB26" t="str">
        <f>IF((COUNTA(CurriculumDetail!AB178:AB184) &gt; 0), "x", "")</f>
        <v/>
      </c>
      <c r="AC26" t="str">
        <f>IF((COUNTA(CurriculumDetail!AC178:AC184) &gt; 0), "x", "")</f>
        <v/>
      </c>
      <c r="AD26" t="str">
        <f>IF((COUNTA(CurriculumDetail!AD178:AD184) &gt; 0), "x", "")</f>
        <v/>
      </c>
      <c r="AE26" t="str">
        <f>IF((COUNTA(CurriculumDetail!AE178:AE184) &gt; 0), "x", "")</f>
        <v/>
      </c>
      <c r="AF26" t="str">
        <f>IF((COUNTA(CurriculumDetail!AF178:AF184) &gt; 0), "x", "")</f>
        <v/>
      </c>
      <c r="AG26" t="str">
        <f>IF((COUNTA(CurriculumDetail!AG178:AG184) &gt; 0), "x", "")</f>
        <v/>
      </c>
      <c r="AH26" t="str">
        <f>IF((COUNTA(CurriculumDetail!AH178:AH184) &gt; 0), "x", "")</f>
        <v/>
      </c>
      <c r="AI26" t="str">
        <f>IF((COUNTA(CurriculumDetail!AI178:AI184) &gt; 0), "x", "")</f>
        <v/>
      </c>
      <c r="AJ26" t="str">
        <f>IF((COUNTA(CurriculumDetail!AJ178:AJ184) &gt; 0), "x", "")</f>
        <v/>
      </c>
    </row>
    <row r="27" spans="1:36" x14ac:dyDescent="0.2">
      <c r="A27" t="s">
        <v>47</v>
      </c>
      <c r="B27" t="s">
        <v>52</v>
      </c>
      <c r="C27">
        <v>0</v>
      </c>
      <c r="D27">
        <v>0</v>
      </c>
      <c r="E27" t="b">
        <f>AND(OR(CurriculumDetail!F187&gt;0,CurriculumDetail!C187&lt;&gt;1),OR(CurriculumDetail!F188&gt;0,CurriculumDetail!C188&lt;&gt;1),OR(CurriculumDetail!F189&gt;0,CurriculumDetail!C189&lt;&gt;1),OR(CurriculumDetail!F190&gt;0,CurriculumDetail!C190&lt;&gt;1),OR(CurriculumDetail!F191&gt;0,CurriculumDetail!C191&lt;&gt;1),OR(CurriculumDetail!F192&gt;0,CurriculumDetail!C192&lt;&gt;1),OR(CurriculumDetail!F193&gt;0,CurriculumDetail!C193&lt;&gt;1))</f>
        <v>1</v>
      </c>
      <c r="F27" t="b">
        <f>AND(OR(CurriculumDetail!F187&gt;0,CurriculumDetail!C187&lt;&gt;2),OR(CurriculumDetail!F188&gt;0,CurriculumDetail!C188&lt;&gt;2),OR(CurriculumDetail!F189&gt;0,CurriculumDetail!C189&lt;&gt;2),OR(CurriculumDetail!F190&gt;0,CurriculumDetail!C190&lt;&gt;2),OR(CurriculumDetail!F191&gt;0,CurriculumDetail!C191&lt;&gt;2),OR(CurriculumDetail!F192&gt;0,CurriculumDetail!C192&lt;&gt;2),OR(CurriculumDetail!F193&gt;0,CurriculumDetail!C193&lt;&gt;2))</f>
        <v>1</v>
      </c>
      <c r="G27" t="str">
        <f>IF((COUNTA(CurriculumDetail!G186:G193) &gt; 0), "x", "")</f>
        <v/>
      </c>
      <c r="H27" t="str">
        <f>IF((COUNTA(CurriculumDetail!H186:H193) &gt; 0), "x", "")</f>
        <v/>
      </c>
      <c r="I27" t="str">
        <f>IF((COUNTA(CurriculumDetail!I186:I193) &gt; 0), "x", "")</f>
        <v/>
      </c>
      <c r="J27" t="str">
        <f>IF((COUNTA(CurriculumDetail!J186:J193) &gt; 0), "x", "")</f>
        <v/>
      </c>
      <c r="K27" t="str">
        <f>IF((COUNTA(CurriculumDetail!K186:K193) &gt; 0), "x", "")</f>
        <v/>
      </c>
      <c r="L27" t="str">
        <f>IF((COUNTA(CurriculumDetail!L186:L193) &gt; 0), "x", "")</f>
        <v/>
      </c>
      <c r="M27" t="str">
        <f>IF((COUNTA(CurriculumDetail!M186:M193) &gt; 0), "x", "")</f>
        <v/>
      </c>
      <c r="N27" t="str">
        <f>IF((COUNTA(CurriculumDetail!N186:N193) &gt; 0), "x", "")</f>
        <v/>
      </c>
      <c r="O27" t="str">
        <f>IF((COUNTA(CurriculumDetail!O186:O193) &gt; 0), "x", "")</f>
        <v/>
      </c>
      <c r="P27" t="str">
        <f>IF((COUNTA(CurriculumDetail!P186:P193) &gt; 0), "x", "")</f>
        <v/>
      </c>
      <c r="Q27" t="str">
        <f>IF((COUNTA(CurriculumDetail!Q186:Q193) &gt; 0), "x", "")</f>
        <v/>
      </c>
      <c r="R27" t="str">
        <f>IF((COUNTA(CurriculumDetail!R186:R193) &gt; 0), "x", "")</f>
        <v/>
      </c>
      <c r="S27" t="str">
        <f>IF((COUNTA(CurriculumDetail!S186:S193) &gt; 0), "x", "")</f>
        <v/>
      </c>
      <c r="T27" t="str">
        <f>IF((COUNTA(CurriculumDetail!T186:T193) &gt; 0), "x", "")</f>
        <v/>
      </c>
      <c r="U27" t="str">
        <f>IF((COUNTA(CurriculumDetail!U186:U193) &gt; 0), "x", "")</f>
        <v/>
      </c>
      <c r="V27" t="str">
        <f>IF((COUNTA(CurriculumDetail!V186:V193) &gt; 0), "x", "")</f>
        <v/>
      </c>
      <c r="W27" t="str">
        <f>IF((COUNTA(CurriculumDetail!W186:W193) &gt; 0), "x", "")</f>
        <v/>
      </c>
      <c r="X27" t="str">
        <f>IF((COUNTA(CurriculumDetail!X186:X193) &gt; 0), "x", "")</f>
        <v/>
      </c>
      <c r="Y27" t="str">
        <f>IF((COUNTA(CurriculumDetail!Y186:Y193) &gt; 0), "x", "")</f>
        <v/>
      </c>
      <c r="Z27" t="str">
        <f>IF((COUNTA(CurriculumDetail!Z186:Z193) &gt; 0), "x", "")</f>
        <v/>
      </c>
      <c r="AA27" t="str">
        <f>IF((COUNTA(CurriculumDetail!AA186:AA193) &gt; 0), "x", "")</f>
        <v/>
      </c>
      <c r="AB27" t="str">
        <f>IF((COUNTA(CurriculumDetail!AB186:AB193) &gt; 0), "x", "")</f>
        <v/>
      </c>
      <c r="AC27" t="str">
        <f>IF((COUNTA(CurriculumDetail!AC186:AC193) &gt; 0), "x", "")</f>
        <v/>
      </c>
      <c r="AD27" t="str">
        <f>IF((COUNTA(CurriculumDetail!AD186:AD193) &gt; 0), "x", "")</f>
        <v/>
      </c>
      <c r="AE27" t="str">
        <f>IF((COUNTA(CurriculumDetail!AE186:AE193) &gt; 0), "x", "")</f>
        <v/>
      </c>
      <c r="AF27" t="str">
        <f>IF((COUNTA(CurriculumDetail!AF186:AF193) &gt; 0), "x", "")</f>
        <v/>
      </c>
      <c r="AG27" t="str">
        <f>IF((COUNTA(CurriculumDetail!AG186:AG193) &gt; 0), "x", "")</f>
        <v/>
      </c>
      <c r="AH27" t="str">
        <f>IF((COUNTA(CurriculumDetail!AH186:AH193) &gt; 0), "x", "")</f>
        <v/>
      </c>
      <c r="AI27" t="str">
        <f>IF((COUNTA(CurriculumDetail!AI186:AI193) &gt; 0), "x", "")</f>
        <v/>
      </c>
      <c r="AJ27" t="str">
        <f>IF((COUNTA(CurriculumDetail!AJ186:AJ193) &gt; 0), "x", "")</f>
        <v/>
      </c>
    </row>
    <row r="28" spans="1:36" x14ac:dyDescent="0.2">
      <c r="A28" t="s">
        <v>47</v>
      </c>
      <c r="B28" t="s">
        <v>53</v>
      </c>
      <c r="C28">
        <v>0</v>
      </c>
      <c r="D28">
        <v>0</v>
      </c>
      <c r="E28" t="b">
        <f>AND(OR(CurriculumDetail!F196&gt;0,CurriculumDetail!C196&lt;&gt;1),OR(CurriculumDetail!F197&gt;0,CurriculumDetail!C197&lt;&gt;1),OR(CurriculumDetail!F198&gt;0,CurriculumDetail!C198&lt;&gt;1),OR(CurriculumDetail!F199&gt;0,CurriculumDetail!C199&lt;&gt;1))</f>
        <v>1</v>
      </c>
      <c r="F28" t="b">
        <f>AND(OR(CurriculumDetail!F196&gt;0,CurriculumDetail!C196&lt;&gt;2),OR(CurriculumDetail!F197&gt;0,CurriculumDetail!C197&lt;&gt;2),OR(CurriculumDetail!F198&gt;0,CurriculumDetail!C198&lt;&gt;2),OR(CurriculumDetail!F199&gt;0,CurriculumDetail!C199&lt;&gt;2))</f>
        <v>1</v>
      </c>
      <c r="G28" t="str">
        <f>IF((COUNTA(CurriculumDetail!G195:G199) &gt; 0), "x", "")</f>
        <v/>
      </c>
      <c r="H28" t="str">
        <f>IF((COUNTA(CurriculumDetail!H195:H199) &gt; 0), "x", "")</f>
        <v/>
      </c>
      <c r="I28" t="str">
        <f>IF((COUNTA(CurriculumDetail!I195:I199) &gt; 0), "x", "")</f>
        <v/>
      </c>
      <c r="J28" t="str">
        <f>IF((COUNTA(CurriculumDetail!J195:J199) &gt; 0), "x", "")</f>
        <v/>
      </c>
      <c r="K28" t="str">
        <f>IF((COUNTA(CurriculumDetail!K195:K199) &gt; 0), "x", "")</f>
        <v/>
      </c>
      <c r="L28" t="str">
        <f>IF((COUNTA(CurriculumDetail!L195:L199) &gt; 0), "x", "")</f>
        <v/>
      </c>
      <c r="M28" t="str">
        <f>IF((COUNTA(CurriculumDetail!M195:M199) &gt; 0), "x", "")</f>
        <v/>
      </c>
      <c r="N28" t="str">
        <f>IF((COUNTA(CurriculumDetail!N195:N199) &gt; 0), "x", "")</f>
        <v/>
      </c>
      <c r="O28" t="str">
        <f>IF((COUNTA(CurriculumDetail!O195:O199) &gt; 0), "x", "")</f>
        <v/>
      </c>
      <c r="P28" t="str">
        <f>IF((COUNTA(CurriculumDetail!P195:P199) &gt; 0), "x", "")</f>
        <v/>
      </c>
      <c r="Q28" t="str">
        <f>IF((COUNTA(CurriculumDetail!Q195:Q199) &gt; 0), "x", "")</f>
        <v/>
      </c>
      <c r="R28" t="str">
        <f>IF((COUNTA(CurriculumDetail!R195:R199) &gt; 0), "x", "")</f>
        <v/>
      </c>
      <c r="S28" t="str">
        <f>IF((COUNTA(CurriculumDetail!S195:S199) &gt; 0), "x", "")</f>
        <v/>
      </c>
      <c r="T28" t="str">
        <f>IF((COUNTA(CurriculumDetail!T195:T199) &gt; 0), "x", "")</f>
        <v/>
      </c>
      <c r="U28" t="str">
        <f>IF((COUNTA(CurriculumDetail!U195:U199) &gt; 0), "x", "")</f>
        <v/>
      </c>
      <c r="V28" t="str">
        <f>IF((COUNTA(CurriculumDetail!V195:V199) &gt; 0), "x", "")</f>
        <v/>
      </c>
      <c r="W28" t="str">
        <f>IF((COUNTA(CurriculumDetail!W195:W199) &gt; 0), "x", "")</f>
        <v/>
      </c>
      <c r="X28" t="str">
        <f>IF((COUNTA(CurriculumDetail!X195:X199) &gt; 0), "x", "")</f>
        <v/>
      </c>
      <c r="Y28" t="str">
        <f>IF((COUNTA(CurriculumDetail!Y195:Y199) &gt; 0), "x", "")</f>
        <v/>
      </c>
      <c r="Z28" t="str">
        <f>IF((COUNTA(CurriculumDetail!Z195:Z199) &gt; 0), "x", "")</f>
        <v/>
      </c>
      <c r="AA28" t="str">
        <f>IF((COUNTA(CurriculumDetail!AA195:AA199) &gt; 0), "x", "")</f>
        <v/>
      </c>
      <c r="AB28" t="str">
        <f>IF((COUNTA(CurriculumDetail!AB195:AB199) &gt; 0), "x", "")</f>
        <v/>
      </c>
      <c r="AC28" t="str">
        <f>IF((COUNTA(CurriculumDetail!AC195:AC199) &gt; 0), "x", "")</f>
        <v/>
      </c>
      <c r="AD28" t="str">
        <f>IF((COUNTA(CurriculumDetail!AD195:AD199) &gt; 0), "x", "")</f>
        <v/>
      </c>
      <c r="AE28" t="str">
        <f>IF((COUNTA(CurriculumDetail!AE195:AE199) &gt; 0), "x", "")</f>
        <v/>
      </c>
      <c r="AF28" t="str">
        <f>IF((COUNTA(CurriculumDetail!AF195:AF199) &gt; 0), "x", "")</f>
        <v/>
      </c>
      <c r="AG28" t="str">
        <f>IF((COUNTA(CurriculumDetail!AG195:AG199) &gt; 0), "x", "")</f>
        <v/>
      </c>
      <c r="AH28" t="str">
        <f>IF((COUNTA(CurriculumDetail!AH195:AH199) &gt; 0), "x", "")</f>
        <v/>
      </c>
      <c r="AI28" t="str">
        <f>IF((COUNTA(CurriculumDetail!AI195:AI199) &gt; 0), "x", "")</f>
        <v/>
      </c>
      <c r="AJ28" t="str">
        <f>IF((COUNTA(CurriculumDetail!AJ195:AJ199) &gt; 0), "x", "")</f>
        <v/>
      </c>
    </row>
    <row r="30" spans="1:36" x14ac:dyDescent="0.2">
      <c r="A30" t="s">
        <v>54</v>
      </c>
      <c r="B30" t="s">
        <v>55</v>
      </c>
      <c r="C30">
        <v>4</v>
      </c>
      <c r="D30">
        <v>0</v>
      </c>
      <c r="E30" t="b">
        <f>AND(OR(CurriculumDetail!F202&gt;0,CurriculumDetail!C202&lt;&gt;1),OR(CurriculumDetail!F203&gt;0,CurriculumDetail!C203&lt;&gt;1),OR(CurriculumDetail!F204&gt;0,CurriculumDetail!C204&lt;&gt;1))</f>
        <v>1</v>
      </c>
      <c r="F30" t="b">
        <f>AND(OR(CurriculumDetail!F202&gt;0,CurriculumDetail!C202&lt;&gt;2),OR(CurriculumDetail!F203&gt;0,CurriculumDetail!C203&lt;&gt;2),OR(CurriculumDetail!F204&gt;0,CurriculumDetail!C204&lt;&gt;2))</f>
        <v>1</v>
      </c>
      <c r="G30" t="str">
        <f>IF((COUNTA(CurriculumDetail!G201:G204) &gt; 0), "x", "")</f>
        <v/>
      </c>
      <c r="H30" t="str">
        <f>IF((COUNTA(CurriculumDetail!H201:H204) &gt; 0), "x", "")</f>
        <v/>
      </c>
      <c r="I30" t="str">
        <f>IF((COUNTA(CurriculumDetail!I201:I204) &gt; 0), "x", "")</f>
        <v>x</v>
      </c>
      <c r="J30" t="str">
        <f>IF((COUNTA(CurriculumDetail!J201:J204) &gt; 0), "x", "")</f>
        <v/>
      </c>
      <c r="K30" t="str">
        <f>IF((COUNTA(CurriculumDetail!K201:K204) &gt; 0), "x", "")</f>
        <v/>
      </c>
      <c r="L30" t="str">
        <f>IF((COUNTA(CurriculumDetail!L201:L204) &gt; 0), "x", "")</f>
        <v/>
      </c>
      <c r="M30" t="str">
        <f>IF((COUNTA(CurriculumDetail!M201:M204) &gt; 0), "x", "")</f>
        <v/>
      </c>
      <c r="N30" t="str">
        <f>IF((COUNTA(CurriculumDetail!N201:N204) &gt; 0), "x", "")</f>
        <v/>
      </c>
      <c r="O30" t="str">
        <f>IF((COUNTA(CurriculumDetail!O201:O204) &gt; 0), "x", "")</f>
        <v/>
      </c>
      <c r="P30" t="str">
        <f>IF((COUNTA(CurriculumDetail!P201:P204) &gt; 0), "x", "")</f>
        <v/>
      </c>
      <c r="Q30" t="str">
        <f>IF((COUNTA(CurriculumDetail!Q201:Q204) &gt; 0), "x", "")</f>
        <v/>
      </c>
      <c r="R30" t="str">
        <f>IF((COUNTA(CurriculumDetail!R201:R204) &gt; 0), "x", "")</f>
        <v/>
      </c>
      <c r="S30" t="str">
        <f>IF((COUNTA(CurriculumDetail!S201:S204) &gt; 0), "x", "")</f>
        <v>x</v>
      </c>
      <c r="T30" t="str">
        <f>IF((COUNTA(CurriculumDetail!T201:T204) &gt; 0), "x", "")</f>
        <v/>
      </c>
      <c r="U30" t="str">
        <f>IF((COUNTA(CurriculumDetail!U201:U204) &gt; 0), "x", "")</f>
        <v/>
      </c>
      <c r="V30" t="str">
        <f>IF((COUNTA(CurriculumDetail!V201:V204) &gt; 0), "x", "")</f>
        <v/>
      </c>
      <c r="W30" t="str">
        <f>IF((COUNTA(CurriculumDetail!W201:W204) &gt; 0), "x", "")</f>
        <v/>
      </c>
      <c r="X30" t="str">
        <f>IF((COUNTA(CurriculumDetail!X201:X204) &gt; 0), "x", "")</f>
        <v/>
      </c>
      <c r="Y30" t="str">
        <f>IF((COUNTA(CurriculumDetail!Y201:Y204) &gt; 0), "x", "")</f>
        <v/>
      </c>
      <c r="Z30" t="str">
        <f>IF((COUNTA(CurriculumDetail!Z201:Z204) &gt; 0), "x", "")</f>
        <v/>
      </c>
      <c r="AA30" t="str">
        <f>IF((COUNTA(CurriculumDetail!AA201:AA204) &gt; 0), "x", "")</f>
        <v/>
      </c>
      <c r="AB30" t="str">
        <f>IF((COUNTA(CurriculumDetail!AB201:AB204) &gt; 0), "x", "")</f>
        <v/>
      </c>
      <c r="AC30" t="str">
        <f>IF((COUNTA(CurriculumDetail!AC201:AC204) &gt; 0), "x", "")</f>
        <v/>
      </c>
      <c r="AD30" t="str">
        <f>IF((COUNTA(CurriculumDetail!AD201:AD204) &gt; 0), "x", "")</f>
        <v/>
      </c>
      <c r="AE30" t="str">
        <f>IF((COUNTA(CurriculumDetail!AE201:AE204) &gt; 0), "x", "")</f>
        <v/>
      </c>
      <c r="AF30" t="str">
        <f>IF((COUNTA(CurriculumDetail!AF201:AF204) &gt; 0), "x", "")</f>
        <v/>
      </c>
      <c r="AG30" t="str">
        <f>IF((COUNTA(CurriculumDetail!AG201:AG204) &gt; 0), "x", "")</f>
        <v/>
      </c>
      <c r="AH30" t="str">
        <f>IF((COUNTA(CurriculumDetail!AH201:AH204) &gt; 0), "x", "")</f>
        <v/>
      </c>
      <c r="AI30" t="str">
        <f>IF((COUNTA(CurriculumDetail!AI201:AI204) &gt; 0), "x", "")</f>
        <v/>
      </c>
      <c r="AJ30" t="str">
        <f>IF((COUNTA(CurriculumDetail!AJ201:AJ204) &gt; 0), "x", "")</f>
        <v/>
      </c>
    </row>
    <row r="31" spans="1:36" x14ac:dyDescent="0.2">
      <c r="A31" t="s">
        <v>54</v>
      </c>
      <c r="B31" t="s">
        <v>56</v>
      </c>
      <c r="C31">
        <v>9</v>
      </c>
      <c r="D31">
        <v>0</v>
      </c>
      <c r="E31" t="b">
        <f>AND(OR(CurriculumDetail!F207&gt;0,CurriculumDetail!C207&lt;&gt;1),OR(CurriculumDetail!F208&gt;0,CurriculumDetail!C208&lt;&gt;1),OR(CurriculumDetail!F209&gt;0,CurriculumDetail!C209&lt;&gt;1),OR(CurriculumDetail!F210&gt;0,CurriculumDetail!C210&lt;&gt;1),OR(CurriculumDetail!F211&gt;0,CurriculumDetail!C211&lt;&gt;1),OR(CurriculumDetail!F212&gt;0,CurriculumDetail!C212&lt;&gt;1))</f>
        <v>1</v>
      </c>
      <c r="F31" t="b">
        <f>AND(OR(CurriculumDetail!F207&gt;0,CurriculumDetail!C207&lt;&gt;2),OR(CurriculumDetail!F208&gt;0,CurriculumDetail!C208&lt;&gt;2),OR(CurriculumDetail!F209&gt;0,CurriculumDetail!C209&lt;&gt;2),OR(CurriculumDetail!F210&gt;0,CurriculumDetail!C210&lt;&gt;2),OR(CurriculumDetail!F211&gt;0,CurriculumDetail!C211&lt;&gt;2),OR(CurriculumDetail!F212&gt;0,CurriculumDetail!C212&lt;&gt;2))</f>
        <v>1</v>
      </c>
      <c r="G31" t="str">
        <f>IF((COUNTA(CurriculumDetail!G206:G212) &gt; 0), "x", "")</f>
        <v/>
      </c>
      <c r="H31" t="str">
        <f>IF((COUNTA(CurriculumDetail!H206:H212) &gt; 0), "x", "")</f>
        <v/>
      </c>
      <c r="I31" t="str">
        <f>IF((COUNTA(CurriculumDetail!I206:I212) &gt; 0), "x", "")</f>
        <v>x</v>
      </c>
      <c r="J31" t="str">
        <f>IF((COUNTA(CurriculumDetail!J206:J212) &gt; 0), "x", "")</f>
        <v/>
      </c>
      <c r="K31" t="str">
        <f>IF((COUNTA(CurriculumDetail!K206:K212) &gt; 0), "x", "")</f>
        <v/>
      </c>
      <c r="L31" t="str">
        <f>IF((COUNTA(CurriculumDetail!L206:L212) &gt; 0), "x", "")</f>
        <v/>
      </c>
      <c r="M31" t="str">
        <f>IF((COUNTA(CurriculumDetail!M206:M212) &gt; 0), "x", "")</f>
        <v/>
      </c>
      <c r="N31" t="str">
        <f>IF((COUNTA(CurriculumDetail!N206:N212) &gt; 0), "x", "")</f>
        <v/>
      </c>
      <c r="O31" t="str">
        <f>IF((COUNTA(CurriculumDetail!O206:O212) &gt; 0), "x", "")</f>
        <v/>
      </c>
      <c r="P31" t="str">
        <f>IF((COUNTA(CurriculumDetail!P206:P212) &gt; 0), "x", "")</f>
        <v/>
      </c>
      <c r="Q31" t="str">
        <f>IF((COUNTA(CurriculumDetail!Q206:Q212) &gt; 0), "x", "")</f>
        <v/>
      </c>
      <c r="R31" t="str">
        <f>IF((COUNTA(CurriculumDetail!R206:R212) &gt; 0), "x", "")</f>
        <v/>
      </c>
      <c r="S31" t="str">
        <f>IF((COUNTA(CurriculumDetail!S206:S212) &gt; 0), "x", "")</f>
        <v/>
      </c>
      <c r="T31" t="str">
        <f>IF((COUNTA(CurriculumDetail!T206:T212) &gt; 0), "x", "")</f>
        <v/>
      </c>
      <c r="U31" t="str">
        <f>IF((COUNTA(CurriculumDetail!U206:U212) &gt; 0), "x", "")</f>
        <v/>
      </c>
      <c r="V31" t="str">
        <f>IF((COUNTA(CurriculumDetail!V206:V212) &gt; 0), "x", "")</f>
        <v/>
      </c>
      <c r="W31" t="str">
        <f>IF((COUNTA(CurriculumDetail!W206:W212) &gt; 0), "x", "")</f>
        <v/>
      </c>
      <c r="X31" t="str">
        <f>IF((COUNTA(CurriculumDetail!X206:X212) &gt; 0), "x", "")</f>
        <v/>
      </c>
      <c r="Y31" t="str">
        <f>IF((COUNTA(CurriculumDetail!Y206:Y212) &gt; 0), "x", "")</f>
        <v/>
      </c>
      <c r="Z31" t="str">
        <f>IF((COUNTA(CurriculumDetail!Z206:Z212) &gt; 0), "x", "")</f>
        <v/>
      </c>
      <c r="AA31" t="str">
        <f>IF((COUNTA(CurriculumDetail!AA206:AA212) &gt; 0), "x", "")</f>
        <v/>
      </c>
      <c r="AB31" t="str">
        <f>IF((COUNTA(CurriculumDetail!AB206:AB212) &gt; 0), "x", "")</f>
        <v/>
      </c>
      <c r="AC31" t="str">
        <f>IF((COUNTA(CurriculumDetail!AC206:AC212) &gt; 0), "x", "")</f>
        <v/>
      </c>
      <c r="AD31" t="str">
        <f>IF((COUNTA(CurriculumDetail!AD206:AD212) &gt; 0), "x", "")</f>
        <v/>
      </c>
      <c r="AE31" t="str">
        <f>IF((COUNTA(CurriculumDetail!AE206:AE212) &gt; 0), "x", "")</f>
        <v/>
      </c>
      <c r="AF31" t="str">
        <f>IF((COUNTA(CurriculumDetail!AF206:AF212) &gt; 0), "x", "")</f>
        <v/>
      </c>
      <c r="AG31" t="str">
        <f>IF((COUNTA(CurriculumDetail!AG206:AG212) &gt; 0), "x", "")</f>
        <v/>
      </c>
      <c r="AH31" t="str">
        <f>IF((COUNTA(CurriculumDetail!AH206:AH212) &gt; 0), "x", "")</f>
        <v/>
      </c>
      <c r="AI31" t="str">
        <f>IF((COUNTA(CurriculumDetail!AI206:AI212) &gt; 0), "x", "")</f>
        <v/>
      </c>
      <c r="AJ31" t="str">
        <f>IF((COUNTA(CurriculumDetail!AJ206:AJ212) &gt; 0), "x", "")</f>
        <v/>
      </c>
    </row>
    <row r="32" spans="1:36" x14ac:dyDescent="0.2">
      <c r="A32" t="s">
        <v>54</v>
      </c>
      <c r="B32" t="s">
        <v>57</v>
      </c>
      <c r="C32">
        <v>10</v>
      </c>
      <c r="D32">
        <v>1</v>
      </c>
      <c r="E32" t="b">
        <f>AND(OR(CurriculumDetail!F215&gt;0,CurriculumDetail!C215&lt;&gt;1),OR(CurriculumDetail!F216&gt;0,CurriculumDetail!C216&lt;&gt;1),OR(CurriculumDetail!F217&gt;0,CurriculumDetail!C217&lt;&gt;1),OR(CurriculumDetail!F218&gt;0,CurriculumDetail!C218&lt;&gt;1),OR(CurriculumDetail!F219&gt;0,CurriculumDetail!C219&lt;&gt;1),OR(CurriculumDetail!F220&gt;0,CurriculumDetail!C220&lt;&gt;1),OR(CurriculumDetail!F221&gt;0,CurriculumDetail!C221&lt;&gt;1))</f>
        <v>1</v>
      </c>
      <c r="F32" t="b">
        <f>AND(OR(CurriculumDetail!F215&gt;0,CurriculumDetail!C215&lt;&gt;2),OR(CurriculumDetail!F216&gt;0,CurriculumDetail!C216&lt;&gt;2),OR(CurriculumDetail!F217&gt;0,CurriculumDetail!C217&lt;&gt;2),OR(CurriculumDetail!F218&gt;0,CurriculumDetail!C218&lt;&gt;2),OR(CurriculumDetail!F219&gt;0,CurriculumDetail!C219&lt;&gt;2),OR(CurriculumDetail!F220&gt;0,CurriculumDetail!C220&lt;&gt;2),OR(CurriculumDetail!F221&gt;0,CurriculumDetail!C221&lt;&gt;2))</f>
        <v>0</v>
      </c>
      <c r="G32" t="str">
        <f>IF((COUNTA(CurriculumDetail!G214:G221) &gt; 0), "x", "")</f>
        <v/>
      </c>
      <c r="H32" t="str">
        <f>IF((COUNTA(CurriculumDetail!H214:H221) &gt; 0), "x", "")</f>
        <v/>
      </c>
      <c r="I32" t="str">
        <f>IF((COUNTA(CurriculumDetail!I214:I221) &gt; 0), "x", "")</f>
        <v>x</v>
      </c>
      <c r="J32" t="str">
        <f>IF((COUNTA(CurriculumDetail!J214:J221) &gt; 0), "x", "")</f>
        <v/>
      </c>
      <c r="K32" t="str">
        <f>IF((COUNTA(CurriculumDetail!K214:K221) &gt; 0), "x", "")</f>
        <v/>
      </c>
      <c r="L32" t="str">
        <f>IF((COUNTA(CurriculumDetail!L214:L221) &gt; 0), "x", "")</f>
        <v/>
      </c>
      <c r="M32" t="str">
        <f>IF((COUNTA(CurriculumDetail!M214:M221) &gt; 0), "x", "")</f>
        <v/>
      </c>
      <c r="N32" t="str">
        <f>IF((COUNTA(CurriculumDetail!N214:N221) &gt; 0), "x", "")</f>
        <v/>
      </c>
      <c r="O32" t="str">
        <f>IF((COUNTA(CurriculumDetail!O214:O221) &gt; 0), "x", "")</f>
        <v/>
      </c>
      <c r="P32" t="str">
        <f>IF((COUNTA(CurriculumDetail!P214:P221) &gt; 0), "x", "")</f>
        <v/>
      </c>
      <c r="Q32" t="str">
        <f>IF((COUNTA(CurriculumDetail!Q214:Q221) &gt; 0), "x", "")</f>
        <v/>
      </c>
      <c r="R32" t="str">
        <f>IF((COUNTA(CurriculumDetail!R214:R221) &gt; 0), "x", "")</f>
        <v/>
      </c>
      <c r="S32" t="str">
        <f>IF((COUNTA(CurriculumDetail!S214:S221) &gt; 0), "x", "")</f>
        <v/>
      </c>
      <c r="T32" t="str">
        <f>IF((COUNTA(CurriculumDetail!T214:T221) &gt; 0), "x", "")</f>
        <v/>
      </c>
      <c r="U32" t="str">
        <f>IF((COUNTA(CurriculumDetail!U214:U221) &gt; 0), "x", "")</f>
        <v/>
      </c>
      <c r="V32" t="str">
        <f>IF((COUNTA(CurriculumDetail!V214:V221) &gt; 0), "x", "")</f>
        <v/>
      </c>
      <c r="W32" t="str">
        <f>IF((COUNTA(CurriculumDetail!W214:W221) &gt; 0), "x", "")</f>
        <v/>
      </c>
      <c r="X32" t="str">
        <f>IF((COUNTA(CurriculumDetail!X214:X221) &gt; 0), "x", "")</f>
        <v/>
      </c>
      <c r="Y32" t="str">
        <f>IF((COUNTA(CurriculumDetail!Y214:Y221) &gt; 0), "x", "")</f>
        <v/>
      </c>
      <c r="Z32" t="str">
        <f>IF((COUNTA(CurriculumDetail!Z214:Z221) &gt; 0), "x", "")</f>
        <v/>
      </c>
      <c r="AA32" t="str">
        <f>IF((COUNTA(CurriculumDetail!AA214:AA221) &gt; 0), "x", "")</f>
        <v/>
      </c>
      <c r="AB32" t="str">
        <f>IF((COUNTA(CurriculumDetail!AB214:AB221) &gt; 0), "x", "")</f>
        <v/>
      </c>
      <c r="AC32" t="str">
        <f>IF((COUNTA(CurriculumDetail!AC214:AC221) &gt; 0), "x", "")</f>
        <v/>
      </c>
      <c r="AD32" t="str">
        <f>IF((COUNTA(CurriculumDetail!AD214:AD221) &gt; 0), "x", "")</f>
        <v/>
      </c>
      <c r="AE32" t="str">
        <f>IF((COUNTA(CurriculumDetail!AE214:AE221) &gt; 0), "x", "")</f>
        <v/>
      </c>
      <c r="AF32" t="str">
        <f>IF((COUNTA(CurriculumDetail!AF214:AF221) &gt; 0), "x", "")</f>
        <v/>
      </c>
      <c r="AG32" t="str">
        <f>IF((COUNTA(CurriculumDetail!AG214:AG221) &gt; 0), "x", "")</f>
        <v/>
      </c>
      <c r="AH32" t="str">
        <f>IF((COUNTA(CurriculumDetail!AH214:AH221) &gt; 0), "x", "")</f>
        <v/>
      </c>
      <c r="AI32" t="str">
        <f>IF((COUNTA(CurriculumDetail!AI214:AI221) &gt; 0), "x", "")</f>
        <v/>
      </c>
      <c r="AJ32" t="str">
        <f>IF((COUNTA(CurriculumDetail!AJ214:AJ221) &gt; 0), "x", "")</f>
        <v/>
      </c>
    </row>
    <row r="33" spans="1:36" x14ac:dyDescent="0.2">
      <c r="A33" t="s">
        <v>54</v>
      </c>
      <c r="B33" t="s">
        <v>58</v>
      </c>
      <c r="C33">
        <v>5</v>
      </c>
      <c r="D33">
        <v>0</v>
      </c>
      <c r="E33" t="b">
        <f>AND(OR(CurriculumDetail!F224&gt;0,CurriculumDetail!C224&lt;&gt;1),OR(CurriculumDetail!F225&gt;0,CurriculumDetail!C225&lt;&gt;1),OR(CurriculumDetail!F226&gt;0,CurriculumDetail!C226&lt;&gt;1),OR(CurriculumDetail!F227&gt;0,CurriculumDetail!C227&lt;&gt;1),OR(CurriculumDetail!F228&gt;0,CurriculumDetail!C228&lt;&gt;1),OR(CurriculumDetail!F229&gt;0,CurriculumDetail!C229&lt;&gt;1),OR(CurriculumDetail!F230&gt;0,CurriculumDetail!C230&lt;&gt;1))</f>
        <v>1</v>
      </c>
      <c r="F33" t="b">
        <f>AND(OR(CurriculumDetail!F224&gt;0,CurriculumDetail!C224&lt;&gt;2),OR(CurriculumDetail!F225&gt;0,CurriculumDetail!C225&lt;&gt;2),OR(CurriculumDetail!F226&gt;0,CurriculumDetail!C226&lt;&gt;2),OR(CurriculumDetail!F227&gt;0,CurriculumDetail!C227&lt;&gt;2),OR(CurriculumDetail!F228&gt;0,CurriculumDetail!C228&lt;&gt;2),OR(CurriculumDetail!F229&gt;0,CurriculumDetail!C229&lt;&gt;2),OR(CurriculumDetail!F230&gt;0,CurriculumDetail!C230&lt;&gt;2))</f>
        <v>1</v>
      </c>
      <c r="G33" t="str">
        <f>IF((COUNTA(CurriculumDetail!G223:G230) &gt; 0), "x", "")</f>
        <v/>
      </c>
      <c r="H33" t="str">
        <f>IF((COUNTA(CurriculumDetail!H223:H230) &gt; 0), "x", "")</f>
        <v/>
      </c>
      <c r="I33" t="str">
        <f>IF((COUNTA(CurriculumDetail!I223:I230) &gt; 0), "x", "")</f>
        <v>x</v>
      </c>
      <c r="J33" t="str">
        <f>IF((COUNTA(CurriculumDetail!J223:J230) &gt; 0), "x", "")</f>
        <v/>
      </c>
      <c r="K33" t="str">
        <f>IF((COUNTA(CurriculumDetail!K223:K230) &gt; 0), "x", "")</f>
        <v/>
      </c>
      <c r="L33" t="str">
        <f>IF((COUNTA(CurriculumDetail!L223:L230) &gt; 0), "x", "")</f>
        <v/>
      </c>
      <c r="M33" t="str">
        <f>IF((COUNTA(CurriculumDetail!M223:M230) &gt; 0), "x", "")</f>
        <v/>
      </c>
      <c r="N33" t="str">
        <f>IF((COUNTA(CurriculumDetail!N223:N230) &gt; 0), "x", "")</f>
        <v/>
      </c>
      <c r="O33" t="str">
        <f>IF((COUNTA(CurriculumDetail!O223:O230) &gt; 0), "x", "")</f>
        <v/>
      </c>
      <c r="P33" t="str">
        <f>IF((COUNTA(CurriculumDetail!P223:P230) &gt; 0), "x", "")</f>
        <v/>
      </c>
      <c r="Q33" t="str">
        <f>IF((COUNTA(CurriculumDetail!Q223:Q230) &gt; 0), "x", "")</f>
        <v/>
      </c>
      <c r="R33" t="str">
        <f>IF((COUNTA(CurriculumDetail!R223:R230) &gt; 0), "x", "")</f>
        <v/>
      </c>
      <c r="S33" t="str">
        <f>IF((COUNTA(CurriculumDetail!S223:S230) &gt; 0), "x", "")</f>
        <v/>
      </c>
      <c r="T33" t="str">
        <f>IF((COUNTA(CurriculumDetail!T223:T230) &gt; 0), "x", "")</f>
        <v/>
      </c>
      <c r="U33" t="str">
        <f>IF((COUNTA(CurriculumDetail!U223:U230) &gt; 0), "x", "")</f>
        <v/>
      </c>
      <c r="V33" t="str">
        <f>IF((COUNTA(CurriculumDetail!V223:V230) &gt; 0), "x", "")</f>
        <v/>
      </c>
      <c r="W33" t="str">
        <f>IF((COUNTA(CurriculumDetail!W223:W230) &gt; 0), "x", "")</f>
        <v/>
      </c>
      <c r="X33" t="str">
        <f>IF((COUNTA(CurriculumDetail!X223:X230) &gt; 0), "x", "")</f>
        <v/>
      </c>
      <c r="Y33" t="str">
        <f>IF((COUNTA(CurriculumDetail!Y223:Y230) &gt; 0), "x", "")</f>
        <v/>
      </c>
      <c r="Z33" t="str">
        <f>IF((COUNTA(CurriculumDetail!Z223:Z230) &gt; 0), "x", "")</f>
        <v/>
      </c>
      <c r="AA33" t="str">
        <f>IF((COUNTA(CurriculumDetail!AA223:AA230) &gt; 0), "x", "")</f>
        <v/>
      </c>
      <c r="AB33" t="str">
        <f>IF((COUNTA(CurriculumDetail!AB223:AB230) &gt; 0), "x", "")</f>
        <v/>
      </c>
      <c r="AC33" t="str">
        <f>IF((COUNTA(CurriculumDetail!AC223:AC230) &gt; 0), "x", "")</f>
        <v/>
      </c>
      <c r="AD33" t="str">
        <f>IF((COUNTA(CurriculumDetail!AD223:AD230) &gt; 0), "x", "")</f>
        <v/>
      </c>
      <c r="AE33" t="str">
        <f>IF((COUNTA(CurriculumDetail!AE223:AE230) &gt; 0), "x", "")</f>
        <v/>
      </c>
      <c r="AF33" t="str">
        <f>IF((COUNTA(CurriculumDetail!AF223:AF230) &gt; 0), "x", "")</f>
        <v/>
      </c>
      <c r="AG33" t="str">
        <f>IF((COUNTA(CurriculumDetail!AG223:AG230) &gt; 0), "x", "")</f>
        <v/>
      </c>
      <c r="AH33" t="str">
        <f>IF((COUNTA(CurriculumDetail!AH223:AH230) &gt; 0), "x", "")</f>
        <v/>
      </c>
      <c r="AI33" t="str">
        <f>IF((COUNTA(CurriculumDetail!AI223:AI230) &gt; 0), "x", "")</f>
        <v/>
      </c>
      <c r="AJ33" t="str">
        <f>IF((COUNTA(CurriculumDetail!AJ223:AJ230) &gt; 0), "x", "")</f>
        <v/>
      </c>
    </row>
    <row r="34" spans="1:36" x14ac:dyDescent="0.2">
      <c r="A34" t="s">
        <v>54</v>
      </c>
      <c r="B34" t="s">
        <v>59</v>
      </c>
      <c r="C34">
        <v>3</v>
      </c>
      <c r="D34">
        <v>1</v>
      </c>
      <c r="E34" t="b">
        <f>AND(OR(CurriculumDetail!F233&gt;0,CurriculumDetail!C233&lt;&gt;1),OR(CurriculumDetail!F234&gt;0,CurriculumDetail!C234&lt;&gt;1),OR(CurriculumDetail!F235&gt;0,CurriculumDetail!C235&lt;&gt;1),OR(CurriculumDetail!F236&gt;0,CurriculumDetail!C236&lt;&gt;1),OR(CurriculumDetail!F237&gt;0,CurriculumDetail!C237&lt;&gt;1),OR(CurriculumDetail!F238&gt;0,CurriculumDetail!C238&lt;&gt;1))</f>
        <v>1</v>
      </c>
      <c r="F34" t="b">
        <f>AND(OR(CurriculumDetail!F233&gt;0,CurriculumDetail!C233&lt;&gt;2),OR(CurriculumDetail!F234&gt;0,CurriculumDetail!C234&lt;&gt;2),OR(CurriculumDetail!F235&gt;0,CurriculumDetail!C235&lt;&gt;2),OR(CurriculumDetail!F236&gt;0,CurriculumDetail!C236&lt;&gt;2),OR(CurriculumDetail!F237&gt;0,CurriculumDetail!C237&lt;&gt;2),OR(CurriculumDetail!F238&gt;0,CurriculumDetail!C238&lt;&gt;2))</f>
        <v>1</v>
      </c>
      <c r="G34" t="str">
        <f>IF((COUNTA(CurriculumDetail!G232:G238) &gt; 0), "x", "")</f>
        <v/>
      </c>
      <c r="H34" t="str">
        <f>IF((COUNTA(CurriculumDetail!H232:H238) &gt; 0), "x", "")</f>
        <v/>
      </c>
      <c r="I34" t="str">
        <f>IF((COUNTA(CurriculumDetail!I232:I238) &gt; 0), "x", "")</f>
        <v>x</v>
      </c>
      <c r="J34" t="str">
        <f>IF((COUNTA(CurriculumDetail!J232:J238) &gt; 0), "x", "")</f>
        <v/>
      </c>
      <c r="K34" t="str">
        <f>IF((COUNTA(CurriculumDetail!K232:K238) &gt; 0), "x", "")</f>
        <v/>
      </c>
      <c r="L34" t="str">
        <f>IF((COUNTA(CurriculumDetail!L232:L238) &gt; 0), "x", "")</f>
        <v/>
      </c>
      <c r="M34" t="str">
        <f>IF((COUNTA(CurriculumDetail!M232:M238) &gt; 0), "x", "")</f>
        <v/>
      </c>
      <c r="N34" t="str">
        <f>IF((COUNTA(CurriculumDetail!N232:N238) &gt; 0), "x", "")</f>
        <v/>
      </c>
      <c r="O34" t="str">
        <f>IF((COUNTA(CurriculumDetail!O232:O238) &gt; 0), "x", "")</f>
        <v/>
      </c>
      <c r="P34" t="str">
        <f>IF((COUNTA(CurriculumDetail!P232:P238) &gt; 0), "x", "")</f>
        <v/>
      </c>
      <c r="Q34" t="str">
        <f>IF((COUNTA(CurriculumDetail!Q232:Q238) &gt; 0), "x", "")</f>
        <v>x</v>
      </c>
      <c r="R34" t="str">
        <f>IF((COUNTA(CurriculumDetail!R232:R238) &gt; 0), "x", "")</f>
        <v/>
      </c>
      <c r="S34" t="str">
        <f>IF((COUNTA(CurriculumDetail!S232:S238) &gt; 0), "x", "")</f>
        <v/>
      </c>
      <c r="T34" t="str">
        <f>IF((COUNTA(CurriculumDetail!T232:T238) &gt; 0), "x", "")</f>
        <v/>
      </c>
      <c r="U34" t="str">
        <f>IF((COUNTA(CurriculumDetail!U232:U238) &gt; 0), "x", "")</f>
        <v/>
      </c>
      <c r="V34" t="str">
        <f>IF((COUNTA(CurriculumDetail!V232:V238) &gt; 0), "x", "")</f>
        <v/>
      </c>
      <c r="W34" t="str">
        <f>IF((COUNTA(CurriculumDetail!W232:W238) &gt; 0), "x", "")</f>
        <v/>
      </c>
      <c r="X34" t="str">
        <f>IF((COUNTA(CurriculumDetail!X232:X238) &gt; 0), "x", "")</f>
        <v/>
      </c>
      <c r="Y34" t="str">
        <f>IF((COUNTA(CurriculumDetail!Y232:Y238) &gt; 0), "x", "")</f>
        <v/>
      </c>
      <c r="Z34" t="str">
        <f>IF((COUNTA(CurriculumDetail!Z232:Z238) &gt; 0), "x", "")</f>
        <v/>
      </c>
      <c r="AA34" t="str">
        <f>IF((COUNTA(CurriculumDetail!AA232:AA238) &gt; 0), "x", "")</f>
        <v/>
      </c>
      <c r="AB34" t="str">
        <f>IF((COUNTA(CurriculumDetail!AB232:AB238) &gt; 0), "x", "")</f>
        <v/>
      </c>
      <c r="AC34" t="str">
        <f>IF((COUNTA(CurriculumDetail!AC232:AC238) &gt; 0), "x", "")</f>
        <v/>
      </c>
      <c r="AD34" t="str">
        <f>IF((COUNTA(CurriculumDetail!AD232:AD238) &gt; 0), "x", "")</f>
        <v/>
      </c>
      <c r="AE34" t="str">
        <f>IF((COUNTA(CurriculumDetail!AE232:AE238) &gt; 0), "x", "")</f>
        <v/>
      </c>
      <c r="AF34" t="str">
        <f>IF((COUNTA(CurriculumDetail!AF232:AF238) &gt; 0), "x", "")</f>
        <v/>
      </c>
      <c r="AG34" t="str">
        <f>IF((COUNTA(CurriculumDetail!AG232:AG238) &gt; 0), "x", "")</f>
        <v/>
      </c>
      <c r="AH34" t="str">
        <f>IF((COUNTA(CurriculumDetail!AH232:AH238) &gt; 0), "x", "")</f>
        <v/>
      </c>
      <c r="AI34" t="str">
        <f>IF((COUNTA(CurriculumDetail!AI232:AI238) &gt; 0), "x", "")</f>
        <v/>
      </c>
      <c r="AJ34" t="str">
        <f>IF((COUNTA(CurriculumDetail!AJ232:AJ238) &gt; 0), "x", "")</f>
        <v/>
      </c>
    </row>
    <row r="35" spans="1:36" x14ac:dyDescent="0.2">
      <c r="A35" t="s">
        <v>54</v>
      </c>
      <c r="B35" t="s">
        <v>60</v>
      </c>
      <c r="C35">
        <v>6</v>
      </c>
      <c r="D35">
        <v>2</v>
      </c>
      <c r="E35" t="b">
        <f>AND(OR(CurriculumDetail!F241&gt;0,CurriculumDetail!C241&lt;&gt;1),OR(CurriculumDetail!F242&gt;0,CurriculumDetail!C242&lt;&gt;1),OR(CurriculumDetail!F243&gt;0,CurriculumDetail!C243&lt;&gt;1),OR(CurriculumDetail!F244&gt;0,CurriculumDetail!C244&lt;&gt;1),OR(CurriculumDetail!F245&gt;0,CurriculumDetail!C245&lt;&gt;1),OR(CurriculumDetail!F246&gt;0,CurriculumDetail!C246&lt;&gt;1),OR(CurriculumDetail!F247&gt;0,CurriculumDetail!C247&lt;&gt;1))</f>
        <v>1</v>
      </c>
      <c r="F35" t="b">
        <f>AND(OR(CurriculumDetail!F241&gt;0,CurriculumDetail!C241&lt;&gt;2),OR(CurriculumDetail!F242&gt;0,CurriculumDetail!C242&lt;&gt;2),OR(CurriculumDetail!F243&gt;0,CurriculumDetail!C243&lt;&gt;2),OR(CurriculumDetail!F244&gt;0,CurriculumDetail!C244&lt;&gt;2),OR(CurriculumDetail!F245&gt;0,CurriculumDetail!C245&lt;&gt;2),OR(CurriculumDetail!F246&gt;0,CurriculumDetail!C246&lt;&gt;2),OR(CurriculumDetail!F247&gt;0,CurriculumDetail!C247&lt;&gt;2))</f>
        <v>0</v>
      </c>
      <c r="G35" t="str">
        <f>IF((COUNTA(CurriculumDetail!G240:G247) &gt; 0), "x", "")</f>
        <v/>
      </c>
      <c r="H35" t="str">
        <f>IF((COUNTA(CurriculumDetail!H240:H247) &gt; 0), "x", "")</f>
        <v/>
      </c>
      <c r="I35" t="str">
        <f>IF((COUNTA(CurriculumDetail!I240:I247) &gt; 0), "x", "")</f>
        <v>x</v>
      </c>
      <c r="J35" t="str">
        <f>IF((COUNTA(CurriculumDetail!J240:J247) &gt; 0), "x", "")</f>
        <v/>
      </c>
      <c r="K35" t="str">
        <f>IF((COUNTA(CurriculumDetail!K240:K247) &gt; 0), "x", "")</f>
        <v/>
      </c>
      <c r="L35" t="str">
        <f>IF((COUNTA(CurriculumDetail!L240:L247) &gt; 0), "x", "")</f>
        <v/>
      </c>
      <c r="M35" t="str">
        <f>IF((COUNTA(CurriculumDetail!M240:M247) &gt; 0), "x", "")</f>
        <v/>
      </c>
      <c r="N35" t="str">
        <f>IF((COUNTA(CurriculumDetail!N240:N247) &gt; 0), "x", "")</f>
        <v/>
      </c>
      <c r="O35" t="str">
        <f>IF((COUNTA(CurriculumDetail!O240:O247) &gt; 0), "x", "")</f>
        <v/>
      </c>
      <c r="P35" t="str">
        <f>IF((COUNTA(CurriculumDetail!P240:P247) &gt; 0), "x", "")</f>
        <v/>
      </c>
      <c r="Q35" t="str">
        <f>IF((COUNTA(CurriculumDetail!Q240:Q247) &gt; 0), "x", "")</f>
        <v/>
      </c>
      <c r="R35" t="str">
        <f>IF((COUNTA(CurriculumDetail!R240:R247) &gt; 0), "x", "")</f>
        <v/>
      </c>
      <c r="S35" t="str">
        <f>IF((COUNTA(CurriculumDetail!S240:S247) &gt; 0), "x", "")</f>
        <v/>
      </c>
      <c r="T35" t="str">
        <f>IF((COUNTA(CurriculumDetail!T240:T247) &gt; 0), "x", "")</f>
        <v/>
      </c>
      <c r="U35" t="str">
        <f>IF((COUNTA(CurriculumDetail!U240:U247) &gt; 0), "x", "")</f>
        <v/>
      </c>
      <c r="V35" t="str">
        <f>IF((COUNTA(CurriculumDetail!V240:V247) &gt; 0), "x", "")</f>
        <v/>
      </c>
      <c r="W35" t="str">
        <f>IF((COUNTA(CurriculumDetail!W240:W247) &gt; 0), "x", "")</f>
        <v/>
      </c>
      <c r="X35" t="str">
        <f>IF((COUNTA(CurriculumDetail!X240:X247) &gt; 0), "x", "")</f>
        <v/>
      </c>
      <c r="Y35" t="str">
        <f>IF((COUNTA(CurriculumDetail!Y240:Y247) &gt; 0), "x", "")</f>
        <v/>
      </c>
      <c r="Z35" t="str">
        <f>IF((COUNTA(CurriculumDetail!Z240:Z247) &gt; 0), "x", "")</f>
        <v/>
      </c>
      <c r="AA35" t="str">
        <f>IF((COUNTA(CurriculumDetail!AA240:AA247) &gt; 0), "x", "")</f>
        <v/>
      </c>
      <c r="AB35" t="str">
        <f>IF((COUNTA(CurriculumDetail!AB240:AB247) &gt; 0), "x", "")</f>
        <v/>
      </c>
      <c r="AC35" t="str">
        <f>IF((COUNTA(CurriculumDetail!AC240:AC247) &gt; 0), "x", "")</f>
        <v/>
      </c>
      <c r="AD35" t="str">
        <f>IF((COUNTA(CurriculumDetail!AD240:AD247) &gt; 0), "x", "")</f>
        <v/>
      </c>
      <c r="AE35" t="str">
        <f>IF((COUNTA(CurriculumDetail!AE240:AE247) &gt; 0), "x", "")</f>
        <v/>
      </c>
      <c r="AF35" t="str">
        <f>IF((COUNTA(CurriculumDetail!AF240:AF247) &gt; 0), "x", "")</f>
        <v/>
      </c>
      <c r="AG35" t="str">
        <f>IF((COUNTA(CurriculumDetail!AG240:AG247) &gt; 0), "x", "")</f>
        <v/>
      </c>
      <c r="AH35" t="str">
        <f>IF((COUNTA(CurriculumDetail!AH240:AH247) &gt; 0), "x", "")</f>
        <v/>
      </c>
      <c r="AI35" t="str">
        <f>IF((COUNTA(CurriculumDetail!AI240:AI247) &gt; 0), "x", "")</f>
        <v/>
      </c>
      <c r="AJ35" t="str">
        <f>IF((COUNTA(CurriculumDetail!AJ240:AJ247) &gt; 0), "x", "")</f>
        <v/>
      </c>
    </row>
    <row r="37" spans="1:36" x14ac:dyDescent="0.2">
      <c r="A37" t="s">
        <v>61</v>
      </c>
      <c r="B37" t="s">
        <v>62</v>
      </c>
      <c r="C37">
        <v>2</v>
      </c>
      <c r="D37">
        <v>1</v>
      </c>
      <c r="E37" t="b">
        <f>AND(OR(CurriculumDetail!F250&gt;0,CurriculumDetail!C250&lt;&gt;1),OR(CurriculumDetail!F251&gt;0,CurriculumDetail!C251&lt;&gt;1),OR(CurriculumDetail!F252&gt;0,CurriculumDetail!C252&lt;&gt;1),OR(CurriculumDetail!F253&gt;0,CurriculumDetail!C253&lt;&gt;1),OR(CurriculumDetail!F254&gt;0,CurriculumDetail!C254&lt;&gt;1),OR(CurriculumDetail!F255&gt;0,CurriculumDetail!C255&lt;&gt;1),OR(CurriculumDetail!F256&gt;0,CurriculumDetail!C256&lt;&gt;1),OR(CurriculumDetail!F257&gt;0,CurriculumDetail!C257&lt;&gt;1),OR(CurriculumDetail!F258&gt;0,CurriculumDetail!C258&lt;&gt;1))</f>
        <v>0</v>
      </c>
      <c r="F37" t="b">
        <f>AND(OR(CurriculumDetail!F250&gt;0,CurriculumDetail!C250&lt;&gt;2),OR(CurriculumDetail!F251&gt;0,CurriculumDetail!C251&lt;&gt;2),OR(CurriculumDetail!F252&gt;0,CurriculumDetail!C252&lt;&gt;2),OR(CurriculumDetail!F253&gt;0,CurriculumDetail!C253&lt;&gt;2),OR(CurriculumDetail!F254&gt;0,CurriculumDetail!C254&lt;&gt;2),OR(CurriculumDetail!F255&gt;0,CurriculumDetail!C255&lt;&gt;2),OR(CurriculumDetail!F256&gt;0,CurriculumDetail!C256&lt;&gt;2),OR(CurriculumDetail!F257&gt;0,CurriculumDetail!C257&lt;&gt;2),OR(CurriculumDetail!F258&gt;0,CurriculumDetail!C258&lt;&gt;2))</f>
        <v>0</v>
      </c>
      <c r="G37" t="str">
        <f>IF((COUNTA(CurriculumDetail!G249:G258) &gt; 0), "x", "")</f>
        <v/>
      </c>
      <c r="H37" t="str">
        <f>IF((COUNTA(CurriculumDetail!H249:H258) &gt; 0), "x", "")</f>
        <v/>
      </c>
      <c r="I37" t="str">
        <f>IF((COUNTA(CurriculumDetail!I249:I258) &gt; 0), "x", "")</f>
        <v/>
      </c>
      <c r="J37" t="str">
        <f>IF((COUNTA(CurriculumDetail!J249:J258) &gt; 0), "x", "")</f>
        <v/>
      </c>
      <c r="K37" t="str">
        <f>IF((COUNTA(CurriculumDetail!K249:K258) &gt; 0), "x", "")</f>
        <v/>
      </c>
      <c r="L37" t="str">
        <f>IF((COUNTA(CurriculumDetail!L249:L258) &gt; 0), "x", "")</f>
        <v/>
      </c>
      <c r="M37" t="str">
        <f>IF((COUNTA(CurriculumDetail!M249:M258) &gt; 0), "x", "")</f>
        <v/>
      </c>
      <c r="N37" t="str">
        <f>IF((COUNTA(CurriculumDetail!N249:N258) &gt; 0), "x", "")</f>
        <v/>
      </c>
      <c r="O37" t="str">
        <f>IF((COUNTA(CurriculumDetail!O249:O258) &gt; 0), "x", "")</f>
        <v/>
      </c>
      <c r="P37" t="str">
        <f>IF((COUNTA(CurriculumDetail!P249:P258) &gt; 0), "x", "")</f>
        <v/>
      </c>
      <c r="Q37" t="str">
        <f>IF((COUNTA(CurriculumDetail!Q249:Q258) &gt; 0), "x", "")</f>
        <v/>
      </c>
      <c r="R37" t="str">
        <f>IF((COUNTA(CurriculumDetail!R249:R258) &gt; 0), "x", "")</f>
        <v/>
      </c>
      <c r="S37" t="str">
        <f>IF((COUNTA(CurriculumDetail!S249:S258) &gt; 0), "x", "")</f>
        <v/>
      </c>
      <c r="T37" t="str">
        <f>IF((COUNTA(CurriculumDetail!T249:T258) &gt; 0), "x", "")</f>
        <v/>
      </c>
      <c r="U37" t="str">
        <f>IF((COUNTA(CurriculumDetail!U249:U258) &gt; 0), "x", "")</f>
        <v/>
      </c>
      <c r="V37" t="str">
        <f>IF((COUNTA(CurriculumDetail!V249:V258) &gt; 0), "x", "")</f>
        <v/>
      </c>
      <c r="W37" t="str">
        <f>IF((COUNTA(CurriculumDetail!W249:W258) &gt; 0), "x", "")</f>
        <v/>
      </c>
      <c r="X37" t="str">
        <f>IF((COUNTA(CurriculumDetail!X249:X258) &gt; 0), "x", "")</f>
        <v/>
      </c>
      <c r="Y37" t="str">
        <f>IF((COUNTA(CurriculumDetail!Y249:Y258) &gt; 0), "x", "")</f>
        <v/>
      </c>
      <c r="Z37" t="str">
        <f>IF((COUNTA(CurriculumDetail!Z249:Z258) &gt; 0), "x", "")</f>
        <v/>
      </c>
      <c r="AA37" t="str">
        <f>IF((COUNTA(CurriculumDetail!AA249:AA258) &gt; 0), "x", "")</f>
        <v/>
      </c>
      <c r="AB37" t="str">
        <f>IF((COUNTA(CurriculumDetail!AB249:AB258) &gt; 0), "x", "")</f>
        <v/>
      </c>
      <c r="AC37" t="str">
        <f>IF((COUNTA(CurriculumDetail!AC249:AC258) &gt; 0), "x", "")</f>
        <v/>
      </c>
      <c r="AD37" t="str">
        <f>IF((COUNTA(CurriculumDetail!AD249:AD258) &gt; 0), "x", "")</f>
        <v/>
      </c>
      <c r="AE37" t="str">
        <f>IF((COUNTA(CurriculumDetail!AE249:AE258) &gt; 0), "x", "")</f>
        <v/>
      </c>
      <c r="AF37" t="str">
        <f>IF((COUNTA(CurriculumDetail!AF249:AF258) &gt; 0), "x", "")</f>
        <v/>
      </c>
      <c r="AG37" t="str">
        <f>IF((COUNTA(CurriculumDetail!AG249:AG258) &gt; 0), "x", "")</f>
        <v/>
      </c>
      <c r="AH37" t="str">
        <f>IF((COUNTA(CurriculumDetail!AH249:AH258) &gt; 0), "x", "")</f>
        <v/>
      </c>
      <c r="AI37" t="str">
        <f>IF((COUNTA(CurriculumDetail!AI249:AI258) &gt; 0), "x", "")</f>
        <v/>
      </c>
      <c r="AJ37" t="str">
        <f>IF((COUNTA(CurriculumDetail!AJ249:AJ258) &gt; 0), "x", "")</f>
        <v/>
      </c>
    </row>
    <row r="38" spans="1:36" x14ac:dyDescent="0.2">
      <c r="A38" t="s">
        <v>61</v>
      </c>
      <c r="B38" t="s">
        <v>63</v>
      </c>
      <c r="C38">
        <v>0</v>
      </c>
      <c r="D38">
        <v>0</v>
      </c>
      <c r="E38" t="b">
        <f>AND(OR(CurriculumDetail!F261&gt;0,CurriculumDetail!C261&lt;&gt;1),OR(CurriculumDetail!F262&gt;0,CurriculumDetail!C262&lt;&gt;1),OR(CurriculumDetail!F263&gt;0,CurriculumDetail!C263&lt;&gt;1),OR(CurriculumDetail!F264&gt;0,CurriculumDetail!C264&lt;&gt;1),OR(CurriculumDetail!F265&gt;0,CurriculumDetail!C265&lt;&gt;1),OR(CurriculumDetail!F266&gt;0,CurriculumDetail!C266&lt;&gt;1),OR(CurriculumDetail!F267&gt;0,CurriculumDetail!C267&lt;&gt;1),OR(CurriculumDetail!F268&gt;0,CurriculumDetail!C268&lt;&gt;1),OR(CurriculumDetail!F269&gt;0,CurriculumDetail!C269&lt;&gt;1),OR(CurriculumDetail!F270&gt;0,CurriculumDetail!C270&lt;&gt;1),OR(CurriculumDetail!F271&gt;0,CurriculumDetail!C271&lt;&gt;1),OR(CurriculumDetail!F272&gt;0,CurriculumDetail!C272&lt;&gt;1),OR(CurriculumDetail!F273&gt;0,CurriculumDetail!C273&lt;&gt;1),OR(CurriculumDetail!F274&gt;0,CurriculumDetail!C274&lt;&gt;1))</f>
        <v>1</v>
      </c>
      <c r="F38" t="b">
        <f>AND(OR(CurriculumDetail!F261&gt;0,CurriculumDetail!C261&lt;&gt;2),OR(CurriculumDetail!F262&gt;0,CurriculumDetail!C262&lt;&gt;2),OR(CurriculumDetail!F263&gt;0,CurriculumDetail!C263&lt;&gt;2),OR(CurriculumDetail!F264&gt;0,CurriculumDetail!C264&lt;&gt;2),OR(CurriculumDetail!F265&gt;0,CurriculumDetail!C265&lt;&gt;2),OR(CurriculumDetail!F266&gt;0,CurriculumDetail!C266&lt;&gt;2),OR(CurriculumDetail!F267&gt;0,CurriculumDetail!C267&lt;&gt;2),OR(CurriculumDetail!F268&gt;0,CurriculumDetail!C268&lt;&gt;2),OR(CurriculumDetail!F269&gt;0,CurriculumDetail!C269&lt;&gt;2),OR(CurriculumDetail!F270&gt;0,CurriculumDetail!C270&lt;&gt;2),OR(CurriculumDetail!F271&gt;0,CurriculumDetail!C271&lt;&gt;2),OR(CurriculumDetail!F272&gt;0,CurriculumDetail!C272&lt;&gt;2),OR(CurriculumDetail!F273&gt;0,CurriculumDetail!C273&lt;&gt;2),OR(CurriculumDetail!F274&gt;0,CurriculumDetail!C274&lt;&gt;2))</f>
        <v>1</v>
      </c>
      <c r="G38" t="str">
        <f>IF((COUNTA(CurriculumDetail!G260:G274) &gt; 0), "x", "")</f>
        <v/>
      </c>
      <c r="H38" t="str">
        <f>IF((COUNTA(CurriculumDetail!H260:H274) &gt; 0), "x", "")</f>
        <v/>
      </c>
      <c r="I38" t="str">
        <f>IF((COUNTA(CurriculumDetail!I260:I274) &gt; 0), "x", "")</f>
        <v/>
      </c>
      <c r="J38" t="str">
        <f>IF((COUNTA(CurriculumDetail!J260:J274) &gt; 0), "x", "")</f>
        <v/>
      </c>
      <c r="K38" t="str">
        <f>IF((COUNTA(CurriculumDetail!K260:K274) &gt; 0), "x", "")</f>
        <v/>
      </c>
      <c r="L38" t="str">
        <f>IF((COUNTA(CurriculumDetail!L260:L274) &gt; 0), "x", "")</f>
        <v/>
      </c>
      <c r="M38" t="str">
        <f>IF((COUNTA(CurriculumDetail!M260:M274) &gt; 0), "x", "")</f>
        <v/>
      </c>
      <c r="N38" t="str">
        <f>IF((COUNTA(CurriculumDetail!N260:N274) &gt; 0), "x", "")</f>
        <v/>
      </c>
      <c r="O38" t="str">
        <f>IF((COUNTA(CurriculumDetail!O260:O274) &gt; 0), "x", "")</f>
        <v/>
      </c>
      <c r="P38" t="str">
        <f>IF((COUNTA(CurriculumDetail!P260:P274) &gt; 0), "x", "")</f>
        <v/>
      </c>
      <c r="Q38" t="str">
        <f>IF((COUNTA(CurriculumDetail!Q260:Q274) &gt; 0), "x", "")</f>
        <v/>
      </c>
      <c r="R38" t="str">
        <f>IF((COUNTA(CurriculumDetail!R260:R274) &gt; 0), "x", "")</f>
        <v/>
      </c>
      <c r="S38" t="str">
        <f>IF((COUNTA(CurriculumDetail!S260:S274) &gt; 0), "x", "")</f>
        <v/>
      </c>
      <c r="T38" t="str">
        <f>IF((COUNTA(CurriculumDetail!T260:T274) &gt; 0), "x", "")</f>
        <v/>
      </c>
      <c r="U38" t="str">
        <f>IF((COUNTA(CurriculumDetail!U260:U274) &gt; 0), "x", "")</f>
        <v/>
      </c>
      <c r="V38" t="str">
        <f>IF((COUNTA(CurriculumDetail!V260:V274) &gt; 0), "x", "")</f>
        <v/>
      </c>
      <c r="W38" t="str">
        <f>IF((COUNTA(CurriculumDetail!W260:W274) &gt; 0), "x", "")</f>
        <v/>
      </c>
      <c r="X38" t="str">
        <f>IF((COUNTA(CurriculumDetail!X260:X274) &gt; 0), "x", "")</f>
        <v/>
      </c>
      <c r="Y38" t="str">
        <f>IF((COUNTA(CurriculumDetail!Y260:Y274) &gt; 0), "x", "")</f>
        <v/>
      </c>
      <c r="Z38" t="str">
        <f>IF((COUNTA(CurriculumDetail!Z260:Z274) &gt; 0), "x", "")</f>
        <v/>
      </c>
      <c r="AA38" t="str">
        <f>IF((COUNTA(CurriculumDetail!AA260:AA274) &gt; 0), "x", "")</f>
        <v/>
      </c>
      <c r="AB38" t="str">
        <f>IF((COUNTA(CurriculumDetail!AB260:AB274) &gt; 0), "x", "")</f>
        <v/>
      </c>
      <c r="AC38" t="str">
        <f>IF((COUNTA(CurriculumDetail!AC260:AC274) &gt; 0), "x", "")</f>
        <v/>
      </c>
      <c r="AD38" t="str">
        <f>IF((COUNTA(CurriculumDetail!AD260:AD274) &gt; 0), "x", "")</f>
        <v/>
      </c>
      <c r="AE38" t="str">
        <f>IF((COUNTA(CurriculumDetail!AE260:AE274) &gt; 0), "x", "")</f>
        <v/>
      </c>
      <c r="AF38" t="str">
        <f>IF((COUNTA(CurriculumDetail!AF260:AF274) &gt; 0), "x", "")</f>
        <v/>
      </c>
      <c r="AG38" t="str">
        <f>IF((COUNTA(CurriculumDetail!AG260:AG274) &gt; 0), "x", "")</f>
        <v/>
      </c>
      <c r="AH38" t="str">
        <f>IF((COUNTA(CurriculumDetail!AH260:AH274) &gt; 0), "x", "")</f>
        <v/>
      </c>
      <c r="AI38" t="str">
        <f>IF((COUNTA(CurriculumDetail!AI260:AI274) &gt; 0), "x", "")</f>
        <v/>
      </c>
      <c r="AJ38" t="str">
        <f>IF((COUNTA(CurriculumDetail!AJ260:AJ274) &gt; 0), "x", "")</f>
        <v/>
      </c>
    </row>
    <row r="39" spans="1:36" x14ac:dyDescent="0.2">
      <c r="A39" t="s">
        <v>61</v>
      </c>
      <c r="B39" t="s">
        <v>64</v>
      </c>
      <c r="C39">
        <v>0</v>
      </c>
      <c r="D39">
        <v>0</v>
      </c>
      <c r="E39" t="b">
        <f>AND(OR(CurriculumDetail!F277&gt;0,CurriculumDetail!C277&lt;&gt;1),OR(CurriculumDetail!F278&gt;0,CurriculumDetail!C278&lt;&gt;1),OR(CurriculumDetail!F279&gt;0,CurriculumDetail!C279&lt;&gt;1),OR(CurriculumDetail!F280&gt;0,CurriculumDetail!C280&lt;&gt;1),OR(CurriculumDetail!F281&gt;0,CurriculumDetail!C281&lt;&gt;1),OR(CurriculumDetail!F282&gt;0,CurriculumDetail!C282&lt;&gt;1),OR(CurriculumDetail!F283&gt;0,CurriculumDetail!C283&lt;&gt;1))</f>
        <v>1</v>
      </c>
      <c r="F39" t="b">
        <f>AND(OR(CurriculumDetail!F277&gt;0,CurriculumDetail!C277&lt;&gt;2),OR(CurriculumDetail!F278&gt;0,CurriculumDetail!C278&lt;&gt;2),OR(CurriculumDetail!F279&gt;0,CurriculumDetail!C279&lt;&gt;2),OR(CurriculumDetail!F280&gt;0,CurriculumDetail!C280&lt;&gt;2),OR(CurriculumDetail!F281&gt;0,CurriculumDetail!C281&lt;&gt;2),OR(CurriculumDetail!F282&gt;0,CurriculumDetail!C282&lt;&gt;2),OR(CurriculumDetail!F283&gt;0,CurriculumDetail!C283&lt;&gt;2))</f>
        <v>1</v>
      </c>
      <c r="G39" t="str">
        <f>IF((COUNTA(CurriculumDetail!G276:G283) &gt; 0), "x", "")</f>
        <v/>
      </c>
      <c r="H39" t="str">
        <f>IF((COUNTA(CurriculumDetail!H276:H283) &gt; 0), "x", "")</f>
        <v/>
      </c>
      <c r="I39" t="str">
        <f>IF((COUNTA(CurriculumDetail!I276:I283) &gt; 0), "x", "")</f>
        <v/>
      </c>
      <c r="J39" t="str">
        <f>IF((COUNTA(CurriculumDetail!J276:J283) &gt; 0), "x", "")</f>
        <v/>
      </c>
      <c r="K39" t="str">
        <f>IF((COUNTA(CurriculumDetail!K276:K283) &gt; 0), "x", "")</f>
        <v/>
      </c>
      <c r="L39" t="str">
        <f>IF((COUNTA(CurriculumDetail!L276:L283) &gt; 0), "x", "")</f>
        <v/>
      </c>
      <c r="M39" t="str">
        <f>IF((COUNTA(CurriculumDetail!M276:M283) &gt; 0), "x", "")</f>
        <v/>
      </c>
      <c r="N39" t="str">
        <f>IF((COUNTA(CurriculumDetail!N276:N283) &gt; 0), "x", "")</f>
        <v/>
      </c>
      <c r="O39" t="str">
        <f>IF((COUNTA(CurriculumDetail!O276:O283) &gt; 0), "x", "")</f>
        <v/>
      </c>
      <c r="P39" t="str">
        <f>IF((COUNTA(CurriculumDetail!P276:P283) &gt; 0), "x", "")</f>
        <v/>
      </c>
      <c r="Q39" t="str">
        <f>IF((COUNTA(CurriculumDetail!Q276:Q283) &gt; 0), "x", "")</f>
        <v/>
      </c>
      <c r="R39" t="str">
        <f>IF((COUNTA(CurriculumDetail!R276:R283) &gt; 0), "x", "")</f>
        <v/>
      </c>
      <c r="S39" t="str">
        <f>IF((COUNTA(CurriculumDetail!S276:S283) &gt; 0), "x", "")</f>
        <v/>
      </c>
      <c r="T39" t="str">
        <f>IF((COUNTA(CurriculumDetail!T276:T283) &gt; 0), "x", "")</f>
        <v/>
      </c>
      <c r="U39" t="str">
        <f>IF((COUNTA(CurriculumDetail!U276:U283) &gt; 0), "x", "")</f>
        <v/>
      </c>
      <c r="V39" t="str">
        <f>IF((COUNTA(CurriculumDetail!V276:V283) &gt; 0), "x", "")</f>
        <v/>
      </c>
      <c r="W39" t="str">
        <f>IF((COUNTA(CurriculumDetail!W276:W283) &gt; 0), "x", "")</f>
        <v/>
      </c>
      <c r="X39" t="str">
        <f>IF((COUNTA(CurriculumDetail!X276:X283) &gt; 0), "x", "")</f>
        <v/>
      </c>
      <c r="Y39" t="str">
        <f>IF((COUNTA(CurriculumDetail!Y276:Y283) &gt; 0), "x", "")</f>
        <v/>
      </c>
      <c r="Z39" t="str">
        <f>IF((COUNTA(CurriculumDetail!Z276:Z283) &gt; 0), "x", "")</f>
        <v/>
      </c>
      <c r="AA39" t="str">
        <f>IF((COUNTA(CurriculumDetail!AA276:AA283) &gt; 0), "x", "")</f>
        <v/>
      </c>
      <c r="AB39" t="str">
        <f>IF((COUNTA(CurriculumDetail!AB276:AB283) &gt; 0), "x", "")</f>
        <v/>
      </c>
      <c r="AC39" t="str">
        <f>IF((COUNTA(CurriculumDetail!AC276:AC283) &gt; 0), "x", "")</f>
        <v/>
      </c>
      <c r="AD39" t="str">
        <f>IF((COUNTA(CurriculumDetail!AD276:AD283) &gt; 0), "x", "")</f>
        <v/>
      </c>
      <c r="AE39" t="str">
        <f>IF((COUNTA(CurriculumDetail!AE276:AE283) &gt; 0), "x", "")</f>
        <v/>
      </c>
      <c r="AF39" t="str">
        <f>IF((COUNTA(CurriculumDetail!AF276:AF283) &gt; 0), "x", "")</f>
        <v/>
      </c>
      <c r="AG39" t="str">
        <f>IF((COUNTA(CurriculumDetail!AG276:AG283) &gt; 0), "x", "")</f>
        <v/>
      </c>
      <c r="AH39" t="str">
        <f>IF((COUNTA(CurriculumDetail!AH276:AH283) &gt; 0), "x", "")</f>
        <v/>
      </c>
      <c r="AI39" t="str">
        <f>IF((COUNTA(CurriculumDetail!AI276:AI283) &gt; 0), "x", "")</f>
        <v/>
      </c>
      <c r="AJ39" t="str">
        <f>IF((COUNTA(CurriculumDetail!AJ276:AJ283) &gt; 0), "x", "")</f>
        <v/>
      </c>
    </row>
    <row r="40" spans="1:36" x14ac:dyDescent="0.2">
      <c r="A40" t="s">
        <v>61</v>
      </c>
      <c r="B40" t="s">
        <v>65</v>
      </c>
      <c r="C40">
        <v>0</v>
      </c>
      <c r="D40">
        <v>0</v>
      </c>
      <c r="E40" t="b">
        <f>AND(OR(CurriculumDetail!F286&gt;0,CurriculumDetail!C286&lt;&gt;1),OR(CurriculumDetail!F287&gt;0,CurriculumDetail!C287&lt;&gt;1),OR(CurriculumDetail!F288&gt;0,CurriculumDetail!C288&lt;&gt;1),OR(CurriculumDetail!F289&gt;0,CurriculumDetail!C289&lt;&gt;1),OR(CurriculumDetail!F290&gt;0,CurriculumDetail!C290&lt;&gt;1),OR(CurriculumDetail!F291&gt;0,CurriculumDetail!C291&lt;&gt;1),OR(CurriculumDetail!F292&gt;0,CurriculumDetail!C292&lt;&gt;1),OR(CurriculumDetail!F293&gt;0,CurriculumDetail!C293&lt;&gt;1))</f>
        <v>1</v>
      </c>
      <c r="F40" t="b">
        <f>AND(OR(CurriculumDetail!F286&gt;0,CurriculumDetail!C286&lt;&gt;2),OR(CurriculumDetail!F287&gt;0,CurriculumDetail!C287&lt;&gt;2),OR(CurriculumDetail!F288&gt;0,CurriculumDetail!C288&lt;&gt;2),OR(CurriculumDetail!F289&gt;0,CurriculumDetail!C289&lt;&gt;2),OR(CurriculumDetail!F290&gt;0,CurriculumDetail!C290&lt;&gt;2),OR(CurriculumDetail!F291&gt;0,CurriculumDetail!C291&lt;&gt;2),OR(CurriculumDetail!F292&gt;0,CurriculumDetail!C292&lt;&gt;2),OR(CurriculumDetail!F293&gt;0,CurriculumDetail!C293&lt;&gt;2))</f>
        <v>1</v>
      </c>
      <c r="G40" t="str">
        <f>IF((COUNTA(CurriculumDetail!G285:G293) &gt; 0), "x", "")</f>
        <v/>
      </c>
      <c r="H40" t="str">
        <f>IF((COUNTA(CurriculumDetail!H285:H293) &gt; 0), "x", "")</f>
        <v/>
      </c>
      <c r="I40" t="str">
        <f>IF((COUNTA(CurriculumDetail!I285:I293) &gt; 0), "x", "")</f>
        <v/>
      </c>
      <c r="J40" t="str">
        <f>IF((COUNTA(CurriculumDetail!J285:J293) &gt; 0), "x", "")</f>
        <v/>
      </c>
      <c r="K40" t="str">
        <f>IF((COUNTA(CurriculumDetail!K285:K293) &gt; 0), "x", "")</f>
        <v/>
      </c>
      <c r="L40" t="str">
        <f>IF((COUNTA(CurriculumDetail!L285:L293) &gt; 0), "x", "")</f>
        <v/>
      </c>
      <c r="M40" t="str">
        <f>IF((COUNTA(CurriculumDetail!M285:M293) &gt; 0), "x", "")</f>
        <v/>
      </c>
      <c r="N40" t="str">
        <f>IF((COUNTA(CurriculumDetail!N285:N293) &gt; 0), "x", "")</f>
        <v/>
      </c>
      <c r="O40" t="str">
        <f>IF((COUNTA(CurriculumDetail!O285:O293) &gt; 0), "x", "")</f>
        <v/>
      </c>
      <c r="P40" t="str">
        <f>IF((COUNTA(CurriculumDetail!P285:P293) &gt; 0), "x", "")</f>
        <v/>
      </c>
      <c r="Q40" t="str">
        <f>IF((COUNTA(CurriculumDetail!Q285:Q293) &gt; 0), "x", "")</f>
        <v/>
      </c>
      <c r="R40" t="str">
        <f>IF((COUNTA(CurriculumDetail!R285:R293) &gt; 0), "x", "")</f>
        <v/>
      </c>
      <c r="S40" t="str">
        <f>IF((COUNTA(CurriculumDetail!S285:S293) &gt; 0), "x", "")</f>
        <v/>
      </c>
      <c r="T40" t="str">
        <f>IF((COUNTA(CurriculumDetail!T285:T293) &gt; 0), "x", "")</f>
        <v/>
      </c>
      <c r="U40" t="str">
        <f>IF((COUNTA(CurriculumDetail!U285:U293) &gt; 0), "x", "")</f>
        <v/>
      </c>
      <c r="V40" t="str">
        <f>IF((COUNTA(CurriculumDetail!V285:V293) &gt; 0), "x", "")</f>
        <v/>
      </c>
      <c r="W40" t="str">
        <f>IF((COUNTA(CurriculumDetail!W285:W293) &gt; 0), "x", "")</f>
        <v/>
      </c>
      <c r="X40" t="str">
        <f>IF((COUNTA(CurriculumDetail!X285:X293) &gt; 0), "x", "")</f>
        <v/>
      </c>
      <c r="Y40" t="str">
        <f>IF((COUNTA(CurriculumDetail!Y285:Y293) &gt; 0), "x", "")</f>
        <v/>
      </c>
      <c r="Z40" t="str">
        <f>IF((COUNTA(CurriculumDetail!Z285:Z293) &gt; 0), "x", "")</f>
        <v/>
      </c>
      <c r="AA40" t="str">
        <f>IF((COUNTA(CurriculumDetail!AA285:AA293) &gt; 0), "x", "")</f>
        <v/>
      </c>
      <c r="AB40" t="str">
        <f>IF((COUNTA(CurriculumDetail!AB285:AB293) &gt; 0), "x", "")</f>
        <v/>
      </c>
      <c r="AC40" t="str">
        <f>IF((COUNTA(CurriculumDetail!AC285:AC293) &gt; 0), "x", "")</f>
        <v/>
      </c>
      <c r="AD40" t="str">
        <f>IF((COUNTA(CurriculumDetail!AD285:AD293) &gt; 0), "x", "")</f>
        <v/>
      </c>
      <c r="AE40" t="str">
        <f>IF((COUNTA(CurriculumDetail!AE285:AE293) &gt; 0), "x", "")</f>
        <v/>
      </c>
      <c r="AF40" t="str">
        <f>IF((COUNTA(CurriculumDetail!AF285:AF293) &gt; 0), "x", "")</f>
        <v/>
      </c>
      <c r="AG40" t="str">
        <f>IF((COUNTA(CurriculumDetail!AG285:AG293) &gt; 0), "x", "")</f>
        <v/>
      </c>
      <c r="AH40" t="str">
        <f>IF((COUNTA(CurriculumDetail!AH285:AH293) &gt; 0), "x", "")</f>
        <v/>
      </c>
      <c r="AI40" t="str">
        <f>IF((COUNTA(CurriculumDetail!AI285:AI293) &gt; 0), "x", "")</f>
        <v/>
      </c>
      <c r="AJ40" t="str">
        <f>IF((COUNTA(CurriculumDetail!AJ285:AJ293) &gt; 0), "x", "")</f>
        <v/>
      </c>
    </row>
    <row r="41" spans="1:36" x14ac:dyDescent="0.2">
      <c r="A41" t="s">
        <v>61</v>
      </c>
      <c r="B41" t="s">
        <v>66</v>
      </c>
      <c r="C41">
        <v>0</v>
      </c>
      <c r="D41">
        <v>0</v>
      </c>
      <c r="E41" t="b">
        <f>AND(OR(CurriculumDetail!F296&gt;0,CurriculumDetail!C296&lt;&gt;1),OR(CurriculumDetail!F297&gt;0,CurriculumDetail!C297&lt;&gt;1),OR(CurriculumDetail!F298&gt;0,CurriculumDetail!C298&lt;&gt;1),OR(CurriculumDetail!F299&gt;0,CurriculumDetail!C299&lt;&gt;1),OR(CurriculumDetail!F300&gt;0,CurriculumDetail!C300&lt;&gt;1),OR(CurriculumDetail!F301&gt;0,CurriculumDetail!C301&lt;&gt;1),OR(CurriculumDetail!F302&gt;0,CurriculumDetail!C302&lt;&gt;1))</f>
        <v>1</v>
      </c>
      <c r="F41" t="b">
        <f>AND(OR(CurriculumDetail!F296&gt;0,CurriculumDetail!C296&lt;&gt;2),OR(CurriculumDetail!F297&gt;0,CurriculumDetail!C297&lt;&gt;2),OR(CurriculumDetail!F298&gt;0,CurriculumDetail!C298&lt;&gt;2),OR(CurriculumDetail!F299&gt;0,CurriculumDetail!C299&lt;&gt;2),OR(CurriculumDetail!F300&gt;0,CurriculumDetail!C300&lt;&gt;2),OR(CurriculumDetail!F301&gt;0,CurriculumDetail!C301&lt;&gt;2),OR(CurriculumDetail!F302&gt;0,CurriculumDetail!C302&lt;&gt;2))</f>
        <v>1</v>
      </c>
      <c r="G41" t="str">
        <f>IF((COUNTA(CurriculumDetail!G295:G302) &gt; 0), "x", "")</f>
        <v/>
      </c>
      <c r="H41" t="str">
        <f>IF((COUNTA(CurriculumDetail!H295:H302) &gt; 0), "x", "")</f>
        <v/>
      </c>
      <c r="I41" t="str">
        <f>IF((COUNTA(CurriculumDetail!I295:I302) &gt; 0), "x", "")</f>
        <v/>
      </c>
      <c r="J41" t="str">
        <f>IF((COUNTA(CurriculumDetail!J295:J302) &gt; 0), "x", "")</f>
        <v/>
      </c>
      <c r="K41" t="str">
        <f>IF((COUNTA(CurriculumDetail!K295:K302) &gt; 0), "x", "")</f>
        <v/>
      </c>
      <c r="L41" t="str">
        <f>IF((COUNTA(CurriculumDetail!L295:L302) &gt; 0), "x", "")</f>
        <v/>
      </c>
      <c r="M41" t="str">
        <f>IF((COUNTA(CurriculumDetail!M295:M302) &gt; 0), "x", "")</f>
        <v/>
      </c>
      <c r="N41" t="str">
        <f>IF((COUNTA(CurriculumDetail!N295:N302) &gt; 0), "x", "")</f>
        <v/>
      </c>
      <c r="O41" t="str">
        <f>IF((COUNTA(CurriculumDetail!O295:O302) &gt; 0), "x", "")</f>
        <v/>
      </c>
      <c r="P41" t="str">
        <f>IF((COUNTA(CurriculumDetail!P295:P302) &gt; 0), "x", "")</f>
        <v/>
      </c>
      <c r="Q41" t="str">
        <f>IF((COUNTA(CurriculumDetail!Q295:Q302) &gt; 0), "x", "")</f>
        <v/>
      </c>
      <c r="R41" t="str">
        <f>IF((COUNTA(CurriculumDetail!R295:R302) &gt; 0), "x", "")</f>
        <v/>
      </c>
      <c r="S41" t="str">
        <f>IF((COUNTA(CurriculumDetail!S295:S302) &gt; 0), "x", "")</f>
        <v/>
      </c>
      <c r="T41" t="str">
        <f>IF((COUNTA(CurriculumDetail!T295:T302) &gt; 0), "x", "")</f>
        <v/>
      </c>
      <c r="U41" t="str">
        <f>IF((COUNTA(CurriculumDetail!U295:U302) &gt; 0), "x", "")</f>
        <v/>
      </c>
      <c r="V41" t="str">
        <f>IF((COUNTA(CurriculumDetail!V295:V302) &gt; 0), "x", "")</f>
        <v/>
      </c>
      <c r="W41" t="str">
        <f>IF((COUNTA(CurriculumDetail!W295:W302) &gt; 0), "x", "")</f>
        <v/>
      </c>
      <c r="X41" t="str">
        <f>IF((COUNTA(CurriculumDetail!X295:X302) &gt; 0), "x", "")</f>
        <v/>
      </c>
      <c r="Y41" t="str">
        <f>IF((COUNTA(CurriculumDetail!Y295:Y302) &gt; 0), "x", "")</f>
        <v/>
      </c>
      <c r="Z41" t="str">
        <f>IF((COUNTA(CurriculumDetail!Z295:Z302) &gt; 0), "x", "")</f>
        <v/>
      </c>
      <c r="AA41" t="str">
        <f>IF((COUNTA(CurriculumDetail!AA295:AA302) &gt; 0), "x", "")</f>
        <v/>
      </c>
      <c r="AB41" t="str">
        <f>IF((COUNTA(CurriculumDetail!AB295:AB302) &gt; 0), "x", "")</f>
        <v/>
      </c>
      <c r="AC41" t="str">
        <f>IF((COUNTA(CurriculumDetail!AC295:AC302) &gt; 0), "x", "")</f>
        <v/>
      </c>
      <c r="AD41" t="str">
        <f>IF((COUNTA(CurriculumDetail!AD295:AD302) &gt; 0), "x", "")</f>
        <v/>
      </c>
      <c r="AE41" t="str">
        <f>IF((COUNTA(CurriculumDetail!AE295:AE302) &gt; 0), "x", "")</f>
        <v/>
      </c>
      <c r="AF41" t="str">
        <f>IF((COUNTA(CurriculumDetail!AF295:AF302) &gt; 0), "x", "")</f>
        <v/>
      </c>
      <c r="AG41" t="str">
        <f>IF((COUNTA(CurriculumDetail!AG295:AG302) &gt; 0), "x", "")</f>
        <v/>
      </c>
      <c r="AH41" t="str">
        <f>IF((COUNTA(CurriculumDetail!AH295:AH302) &gt; 0), "x", "")</f>
        <v/>
      </c>
      <c r="AI41" t="str">
        <f>IF((COUNTA(CurriculumDetail!AI295:AI302) &gt; 0), "x", "")</f>
        <v/>
      </c>
      <c r="AJ41" t="str">
        <f>IF((COUNTA(CurriculumDetail!AJ295:AJ302) &gt; 0), "x", "")</f>
        <v/>
      </c>
    </row>
    <row r="42" spans="1:36" x14ac:dyDescent="0.2">
      <c r="A42" t="s">
        <v>61</v>
      </c>
      <c r="B42" t="s">
        <v>67</v>
      </c>
      <c r="C42">
        <v>0</v>
      </c>
      <c r="D42">
        <v>0</v>
      </c>
      <c r="E42" t="b">
        <f>AND(OR(CurriculumDetail!F305&gt;0,CurriculumDetail!C305&lt;&gt;1),OR(CurriculumDetail!F306&gt;0,CurriculumDetail!C306&lt;&gt;1),OR(CurriculumDetail!F307&gt;0,CurriculumDetail!C307&lt;&gt;1),OR(CurriculumDetail!F308&gt;0,CurriculumDetail!C308&lt;&gt;1),OR(CurriculumDetail!F309&gt;0,CurriculumDetail!C309&lt;&gt;1),OR(CurriculumDetail!F310&gt;0,CurriculumDetail!C310&lt;&gt;1))</f>
        <v>1</v>
      </c>
      <c r="F42" t="b">
        <f>AND(OR(CurriculumDetail!F305&gt;0,CurriculumDetail!C305&lt;&gt;2),OR(CurriculumDetail!F306&gt;0,CurriculumDetail!C306&lt;&gt;2),OR(CurriculumDetail!F307&gt;0,CurriculumDetail!C307&lt;&gt;2),OR(CurriculumDetail!F308&gt;0,CurriculumDetail!C308&lt;&gt;2),OR(CurriculumDetail!F309&gt;0,CurriculumDetail!C309&lt;&gt;2),OR(CurriculumDetail!F310&gt;0,CurriculumDetail!C310&lt;&gt;2))</f>
        <v>1</v>
      </c>
      <c r="G42" t="str">
        <f>IF((COUNTA(CurriculumDetail!G304:G310) &gt; 0), "x", "")</f>
        <v/>
      </c>
      <c r="H42" t="str">
        <f>IF((COUNTA(CurriculumDetail!H304:H310) &gt; 0), "x", "")</f>
        <v/>
      </c>
      <c r="I42" t="str">
        <f>IF((COUNTA(CurriculumDetail!I304:I310) &gt; 0), "x", "")</f>
        <v/>
      </c>
      <c r="J42" t="str">
        <f>IF((COUNTA(CurriculumDetail!J304:J310) &gt; 0), "x", "")</f>
        <v/>
      </c>
      <c r="K42" t="str">
        <f>IF((COUNTA(CurriculumDetail!K304:K310) &gt; 0), "x", "")</f>
        <v/>
      </c>
      <c r="L42" t="str">
        <f>IF((COUNTA(CurriculumDetail!L304:L310) &gt; 0), "x", "")</f>
        <v/>
      </c>
      <c r="M42" t="str">
        <f>IF((COUNTA(CurriculumDetail!M304:M310) &gt; 0), "x", "")</f>
        <v/>
      </c>
      <c r="N42" t="str">
        <f>IF((COUNTA(CurriculumDetail!N304:N310) &gt; 0), "x", "")</f>
        <v/>
      </c>
      <c r="O42" t="str">
        <f>IF((COUNTA(CurriculumDetail!O304:O310) &gt; 0), "x", "")</f>
        <v/>
      </c>
      <c r="P42" t="str">
        <f>IF((COUNTA(CurriculumDetail!P304:P310) &gt; 0), "x", "")</f>
        <v/>
      </c>
      <c r="Q42" t="str">
        <f>IF((COUNTA(CurriculumDetail!Q304:Q310) &gt; 0), "x", "")</f>
        <v/>
      </c>
      <c r="R42" t="str">
        <f>IF((COUNTA(CurriculumDetail!R304:R310) &gt; 0), "x", "")</f>
        <v/>
      </c>
      <c r="S42" t="str">
        <f>IF((COUNTA(CurriculumDetail!S304:S310) &gt; 0), "x", "")</f>
        <v/>
      </c>
      <c r="T42" t="str">
        <f>IF((COUNTA(CurriculumDetail!T304:T310) &gt; 0), "x", "")</f>
        <v/>
      </c>
      <c r="U42" t="str">
        <f>IF((COUNTA(CurriculumDetail!U304:U310) &gt; 0), "x", "")</f>
        <v/>
      </c>
      <c r="V42" t="str">
        <f>IF((COUNTA(CurriculumDetail!V304:V310) &gt; 0), "x", "")</f>
        <v/>
      </c>
      <c r="W42" t="str">
        <f>IF((COUNTA(CurriculumDetail!W304:W310) &gt; 0), "x", "")</f>
        <v/>
      </c>
      <c r="X42" t="str">
        <f>IF((COUNTA(CurriculumDetail!X304:X310) &gt; 0), "x", "")</f>
        <v/>
      </c>
      <c r="Y42" t="str">
        <f>IF((COUNTA(CurriculumDetail!Y304:Y310) &gt; 0), "x", "")</f>
        <v/>
      </c>
      <c r="Z42" t="str">
        <f>IF((COUNTA(CurriculumDetail!Z304:Z310) &gt; 0), "x", "")</f>
        <v/>
      </c>
      <c r="AA42" t="str">
        <f>IF((COUNTA(CurriculumDetail!AA304:AA310) &gt; 0), "x", "")</f>
        <v/>
      </c>
      <c r="AB42" t="str">
        <f>IF((COUNTA(CurriculumDetail!AB304:AB310) &gt; 0), "x", "")</f>
        <v/>
      </c>
      <c r="AC42" t="str">
        <f>IF((COUNTA(CurriculumDetail!AC304:AC310) &gt; 0), "x", "")</f>
        <v/>
      </c>
      <c r="AD42" t="str">
        <f>IF((COUNTA(CurriculumDetail!AD304:AD310) &gt; 0), "x", "")</f>
        <v/>
      </c>
      <c r="AE42" t="str">
        <f>IF((COUNTA(CurriculumDetail!AE304:AE310) &gt; 0), "x", "")</f>
        <v/>
      </c>
      <c r="AF42" t="str">
        <f>IF((COUNTA(CurriculumDetail!AF304:AF310) &gt; 0), "x", "")</f>
        <v/>
      </c>
      <c r="AG42" t="str">
        <f>IF((COUNTA(CurriculumDetail!AG304:AG310) &gt; 0), "x", "")</f>
        <v/>
      </c>
      <c r="AH42" t="str">
        <f>IF((COUNTA(CurriculumDetail!AH304:AH310) &gt; 0), "x", "")</f>
        <v/>
      </c>
      <c r="AI42" t="str">
        <f>IF((COUNTA(CurriculumDetail!AI304:AI310) &gt; 0), "x", "")</f>
        <v/>
      </c>
      <c r="AJ42" t="str">
        <f>IF((COUNTA(CurriculumDetail!AJ304:AJ310) &gt; 0), "x", "")</f>
        <v/>
      </c>
    </row>
    <row r="44" spans="1:36" x14ac:dyDescent="0.2">
      <c r="A44" t="s">
        <v>68</v>
      </c>
      <c r="B44" t="s">
        <v>69</v>
      </c>
      <c r="C44">
        <v>4</v>
      </c>
      <c r="D44">
        <v>0</v>
      </c>
      <c r="E44" t="b">
        <f>AND(OR(CurriculumDetail!F313&gt;0,CurriculumDetail!C313&lt;&gt;1),OR(CurriculumDetail!F314&gt;0,CurriculumDetail!C314&lt;&gt;1),OR(CurriculumDetail!F315&gt;0,CurriculumDetail!C315&lt;&gt;1),OR(CurriculumDetail!F316&gt;0,CurriculumDetail!C316&lt;&gt;1),OR(CurriculumDetail!F317&gt;0,CurriculumDetail!C317&lt;&gt;1))</f>
        <v>0</v>
      </c>
      <c r="F44" t="b">
        <f>AND(OR(CurriculumDetail!F313&gt;0,CurriculumDetail!C313&lt;&gt;2),OR(CurriculumDetail!F314&gt;0,CurriculumDetail!C314&lt;&gt;2),OR(CurriculumDetail!F315&gt;0,CurriculumDetail!C315&lt;&gt;2),OR(CurriculumDetail!F316&gt;0,CurriculumDetail!C316&lt;&gt;2),OR(CurriculumDetail!F317&gt;0,CurriculumDetail!C317&lt;&gt;2))</f>
        <v>1</v>
      </c>
      <c r="G44" t="str">
        <f>IF((COUNTA(CurriculumDetail!G312:G317) &gt; 0), "x", "")</f>
        <v/>
      </c>
      <c r="H44" t="str">
        <f>IF((COUNTA(CurriculumDetail!H312:H317) &gt; 0), "x", "")</f>
        <v/>
      </c>
      <c r="I44" t="str">
        <f>IF((COUNTA(CurriculumDetail!I312:I317) &gt; 0), "x", "")</f>
        <v/>
      </c>
      <c r="J44" t="str">
        <f>IF((COUNTA(CurriculumDetail!J312:J317) &gt; 0), "x", "")</f>
        <v/>
      </c>
      <c r="K44" t="str">
        <f>IF((COUNTA(CurriculumDetail!K312:K317) &gt; 0), "x", "")</f>
        <v/>
      </c>
      <c r="L44" t="str">
        <f>IF((COUNTA(CurriculumDetail!L312:L317) &gt; 0), "x", "")</f>
        <v/>
      </c>
      <c r="M44" t="str">
        <f>IF((COUNTA(CurriculumDetail!M312:M317) &gt; 0), "x", "")</f>
        <v/>
      </c>
      <c r="N44" t="str">
        <f>IF((COUNTA(CurriculumDetail!N312:N317) &gt; 0), "x", "")</f>
        <v/>
      </c>
      <c r="O44" t="str">
        <f>IF((COUNTA(CurriculumDetail!O312:O317) &gt; 0), "x", "")</f>
        <v/>
      </c>
      <c r="P44" t="str">
        <f>IF((COUNTA(CurriculumDetail!P312:P317) &gt; 0), "x", "")</f>
        <v/>
      </c>
      <c r="Q44" t="str">
        <f>IF((COUNTA(CurriculumDetail!Q312:Q317) &gt; 0), "x", "")</f>
        <v/>
      </c>
      <c r="R44" t="str">
        <f>IF((COUNTA(CurriculumDetail!R312:R317) &gt; 0), "x", "")</f>
        <v/>
      </c>
      <c r="S44" t="str">
        <f>IF((COUNTA(CurriculumDetail!S312:S317) &gt; 0), "x", "")</f>
        <v/>
      </c>
      <c r="T44" t="str">
        <f>IF((COUNTA(CurriculumDetail!T312:T317) &gt; 0), "x", "")</f>
        <v/>
      </c>
      <c r="U44" t="str">
        <f>IF((COUNTA(CurriculumDetail!U312:U317) &gt; 0), "x", "")</f>
        <v/>
      </c>
      <c r="V44" t="str">
        <f>IF((COUNTA(CurriculumDetail!V312:V317) &gt; 0), "x", "")</f>
        <v/>
      </c>
      <c r="W44" t="str">
        <f>IF((COUNTA(CurriculumDetail!W312:W317) &gt; 0), "x", "")</f>
        <v/>
      </c>
      <c r="X44" t="str">
        <f>IF((COUNTA(CurriculumDetail!X312:X317) &gt; 0), "x", "")</f>
        <v/>
      </c>
      <c r="Y44" t="str">
        <f>IF((COUNTA(CurriculumDetail!Y312:Y317) &gt; 0), "x", "")</f>
        <v/>
      </c>
      <c r="Z44" t="str">
        <f>IF((COUNTA(CurriculumDetail!Z312:Z317) &gt; 0), "x", "")</f>
        <v/>
      </c>
      <c r="AA44" t="str">
        <f>IF((COUNTA(CurriculumDetail!AA312:AA317) &gt; 0), "x", "")</f>
        <v/>
      </c>
      <c r="AB44" t="str">
        <f>IF((COUNTA(CurriculumDetail!AB312:AB317) &gt; 0), "x", "")</f>
        <v/>
      </c>
      <c r="AC44" t="str">
        <f>IF((COUNTA(CurriculumDetail!AC312:AC317) &gt; 0), "x", "")</f>
        <v/>
      </c>
      <c r="AD44" t="str">
        <f>IF((COUNTA(CurriculumDetail!AD312:AD317) &gt; 0), "x", "")</f>
        <v/>
      </c>
      <c r="AE44" t="str">
        <f>IF((COUNTA(CurriculumDetail!AE312:AE317) &gt; 0), "x", "")</f>
        <v/>
      </c>
      <c r="AF44" t="str">
        <f>IF((COUNTA(CurriculumDetail!AF312:AF317) &gt; 0), "x", "")</f>
        <v/>
      </c>
      <c r="AG44" t="str">
        <f>IF((COUNTA(CurriculumDetail!AG312:AG317) &gt; 0), "x", "")</f>
        <v/>
      </c>
      <c r="AH44" t="str">
        <f>IF((COUNTA(CurriculumDetail!AH312:AH317) &gt; 0), "x", "")</f>
        <v/>
      </c>
      <c r="AI44" t="str">
        <f>IF((COUNTA(CurriculumDetail!AI312:AI317) &gt; 0), "x", "")</f>
        <v/>
      </c>
      <c r="AJ44" t="str">
        <f>IF((COUNTA(CurriculumDetail!AJ312:AJ317) &gt; 0), "x", "")</f>
        <v/>
      </c>
    </row>
    <row r="45" spans="1:36" x14ac:dyDescent="0.2">
      <c r="A45" t="s">
        <v>68</v>
      </c>
      <c r="B45" t="s">
        <v>70</v>
      </c>
      <c r="C45">
        <v>0</v>
      </c>
      <c r="D45">
        <v>4</v>
      </c>
      <c r="E45" t="b">
        <f>AND(OR(CurriculumDetail!F320&gt;0,CurriculumDetail!C320&lt;&gt;1),OR(CurriculumDetail!F321&gt;0,CurriculumDetail!C321&lt;&gt;1),OR(CurriculumDetail!F322&gt;0,CurriculumDetail!C322&lt;&gt;1),OR(CurriculumDetail!F323&gt;0,CurriculumDetail!C323&lt;&gt;1))</f>
        <v>1</v>
      </c>
      <c r="F45" t="b">
        <f>AND(OR(CurriculumDetail!F320&gt;0,CurriculumDetail!C320&lt;&gt;2),OR(CurriculumDetail!F321&gt;0,CurriculumDetail!C321&lt;&gt;2),OR(CurriculumDetail!F322&gt;0,CurriculumDetail!C322&lt;&gt;2),OR(CurriculumDetail!F323&gt;0,CurriculumDetail!C323&lt;&gt;2))</f>
        <v>0</v>
      </c>
      <c r="G45" t="str">
        <f>IF((COUNTA(CurriculumDetail!G319:G323) &gt; 0), "x", "")</f>
        <v/>
      </c>
      <c r="H45" t="str">
        <f>IF((COUNTA(CurriculumDetail!H319:H323) &gt; 0), "x", "")</f>
        <v/>
      </c>
      <c r="I45" t="str">
        <f>IF((COUNTA(CurriculumDetail!I319:I323) &gt; 0), "x", "")</f>
        <v/>
      </c>
      <c r="J45" t="str">
        <f>IF((COUNTA(CurriculumDetail!J319:J323) &gt; 0), "x", "")</f>
        <v/>
      </c>
      <c r="K45" t="str">
        <f>IF((COUNTA(CurriculumDetail!K319:K323) &gt; 0), "x", "")</f>
        <v/>
      </c>
      <c r="L45" t="str">
        <f>IF((COUNTA(CurriculumDetail!L319:L323) &gt; 0), "x", "")</f>
        <v/>
      </c>
      <c r="M45" t="str">
        <f>IF((COUNTA(CurriculumDetail!M319:M323) &gt; 0), "x", "")</f>
        <v/>
      </c>
      <c r="N45" t="str">
        <f>IF((COUNTA(CurriculumDetail!N319:N323) &gt; 0), "x", "")</f>
        <v/>
      </c>
      <c r="O45" t="str">
        <f>IF((COUNTA(CurriculumDetail!O319:O323) &gt; 0), "x", "")</f>
        <v/>
      </c>
      <c r="P45" t="str">
        <f>IF((COUNTA(CurriculumDetail!P319:P323) &gt; 0), "x", "")</f>
        <v/>
      </c>
      <c r="Q45" t="str">
        <f>IF((COUNTA(CurriculumDetail!Q319:Q323) &gt; 0), "x", "")</f>
        <v/>
      </c>
      <c r="R45" t="str">
        <f>IF((COUNTA(CurriculumDetail!R319:R323) &gt; 0), "x", "")</f>
        <v/>
      </c>
      <c r="S45" t="str">
        <f>IF((COUNTA(CurriculumDetail!S319:S323) &gt; 0), "x", "")</f>
        <v/>
      </c>
      <c r="T45" t="str">
        <f>IF((COUNTA(CurriculumDetail!T319:T323) &gt; 0), "x", "")</f>
        <v/>
      </c>
      <c r="U45" t="str">
        <f>IF((COUNTA(CurriculumDetail!U319:U323) &gt; 0), "x", "")</f>
        <v/>
      </c>
      <c r="V45" t="str">
        <f>IF((COUNTA(CurriculumDetail!V319:V323) &gt; 0), "x", "")</f>
        <v/>
      </c>
      <c r="W45" t="str">
        <f>IF((COUNTA(CurriculumDetail!W319:W323) &gt; 0), "x", "")</f>
        <v/>
      </c>
      <c r="X45" t="str">
        <f>IF((COUNTA(CurriculumDetail!X319:X323) &gt; 0), "x", "")</f>
        <v/>
      </c>
      <c r="Y45" t="str">
        <f>IF((COUNTA(CurriculumDetail!Y319:Y323) &gt; 0), "x", "")</f>
        <v/>
      </c>
      <c r="Z45" t="str">
        <f>IF((COUNTA(CurriculumDetail!Z319:Z323) &gt; 0), "x", "")</f>
        <v/>
      </c>
      <c r="AA45" t="str">
        <f>IF((COUNTA(CurriculumDetail!AA319:AA323) &gt; 0), "x", "")</f>
        <v/>
      </c>
      <c r="AB45" t="str">
        <f>IF((COUNTA(CurriculumDetail!AB319:AB323) &gt; 0), "x", "")</f>
        <v/>
      </c>
      <c r="AC45" t="str">
        <f>IF((COUNTA(CurriculumDetail!AC319:AC323) &gt; 0), "x", "")</f>
        <v/>
      </c>
      <c r="AD45" t="str">
        <f>IF((COUNTA(CurriculumDetail!AD319:AD323) &gt; 0), "x", "")</f>
        <v/>
      </c>
      <c r="AE45" t="str">
        <f>IF((COUNTA(CurriculumDetail!AE319:AE323) &gt; 0), "x", "")</f>
        <v/>
      </c>
      <c r="AF45" t="str">
        <f>IF((COUNTA(CurriculumDetail!AF319:AF323) &gt; 0), "x", "")</f>
        <v/>
      </c>
      <c r="AG45" t="str">
        <f>IF((COUNTA(CurriculumDetail!AG319:AG323) &gt; 0), "x", "")</f>
        <v/>
      </c>
      <c r="AH45" t="str">
        <f>IF((COUNTA(CurriculumDetail!AH319:AH323) &gt; 0), "x", "")</f>
        <v/>
      </c>
      <c r="AI45" t="str">
        <f>IF((COUNTA(CurriculumDetail!AI319:AI323) &gt; 0), "x", "")</f>
        <v/>
      </c>
      <c r="AJ45" t="str">
        <f>IF((COUNTA(CurriculumDetail!AJ319:AJ323) &gt; 0), "x", "")</f>
        <v/>
      </c>
    </row>
    <row r="46" spans="1:36" x14ac:dyDescent="0.2">
      <c r="A46" t="s">
        <v>68</v>
      </c>
      <c r="B46" t="s">
        <v>71</v>
      </c>
      <c r="C46">
        <v>0</v>
      </c>
      <c r="D46">
        <v>0</v>
      </c>
      <c r="E46" t="b">
        <f>AND(OR(CurriculumDetail!F326&gt;0,CurriculumDetail!C326&lt;&gt;1),OR(CurriculumDetail!F327&gt;0,CurriculumDetail!C327&lt;&gt;1),OR(CurriculumDetail!F328&gt;0,CurriculumDetail!C328&lt;&gt;1),OR(CurriculumDetail!F329&gt;0,CurriculumDetail!C329&lt;&gt;1))</f>
        <v>1</v>
      </c>
      <c r="F46" t="b">
        <f>AND(OR(CurriculumDetail!F326&gt;0,CurriculumDetail!C326&lt;&gt;2),OR(CurriculumDetail!F327&gt;0,CurriculumDetail!C327&lt;&gt;2),OR(CurriculumDetail!F328&gt;0,CurriculumDetail!C328&lt;&gt;2),OR(CurriculumDetail!F329&gt;0,CurriculumDetail!C329&lt;&gt;2))</f>
        <v>1</v>
      </c>
      <c r="G46" t="str">
        <f>IF((COUNTA(CurriculumDetail!G325:G329) &gt; 0), "x", "")</f>
        <v/>
      </c>
      <c r="H46" t="str">
        <f>IF((COUNTA(CurriculumDetail!H325:H329) &gt; 0), "x", "")</f>
        <v/>
      </c>
      <c r="I46" t="str">
        <f>IF((COUNTA(CurriculumDetail!I325:I329) &gt; 0), "x", "")</f>
        <v/>
      </c>
      <c r="J46" t="str">
        <f>IF((COUNTA(CurriculumDetail!J325:J329) &gt; 0), "x", "")</f>
        <v/>
      </c>
      <c r="K46" t="str">
        <f>IF((COUNTA(CurriculumDetail!K325:K329) &gt; 0), "x", "")</f>
        <v/>
      </c>
      <c r="L46" t="str">
        <f>IF((COUNTA(CurriculumDetail!L325:L329) &gt; 0), "x", "")</f>
        <v/>
      </c>
      <c r="M46" t="str">
        <f>IF((COUNTA(CurriculumDetail!M325:M329) &gt; 0), "x", "")</f>
        <v/>
      </c>
      <c r="N46" t="str">
        <f>IF((COUNTA(CurriculumDetail!N325:N329) &gt; 0), "x", "")</f>
        <v/>
      </c>
      <c r="O46" t="str">
        <f>IF((COUNTA(CurriculumDetail!O325:O329) &gt; 0), "x", "")</f>
        <v/>
      </c>
      <c r="P46" t="str">
        <f>IF((COUNTA(CurriculumDetail!P325:P329) &gt; 0), "x", "")</f>
        <v/>
      </c>
      <c r="Q46" t="str">
        <f>IF((COUNTA(CurriculumDetail!Q325:Q329) &gt; 0), "x", "")</f>
        <v/>
      </c>
      <c r="R46" t="str">
        <f>IF((COUNTA(CurriculumDetail!R325:R329) &gt; 0), "x", "")</f>
        <v/>
      </c>
      <c r="S46" t="str">
        <f>IF((COUNTA(CurriculumDetail!S325:S329) &gt; 0), "x", "")</f>
        <v/>
      </c>
      <c r="T46" t="str">
        <f>IF((COUNTA(CurriculumDetail!T325:T329) &gt; 0), "x", "")</f>
        <v/>
      </c>
      <c r="U46" t="str">
        <f>IF((COUNTA(CurriculumDetail!U325:U329) &gt; 0), "x", "")</f>
        <v/>
      </c>
      <c r="V46" t="str">
        <f>IF((COUNTA(CurriculumDetail!V325:V329) &gt; 0), "x", "")</f>
        <v/>
      </c>
      <c r="W46" t="str">
        <f>IF((COUNTA(CurriculumDetail!W325:W329) &gt; 0), "x", "")</f>
        <v/>
      </c>
      <c r="X46" t="str">
        <f>IF((COUNTA(CurriculumDetail!X325:X329) &gt; 0), "x", "")</f>
        <v/>
      </c>
      <c r="Y46" t="str">
        <f>IF((COUNTA(CurriculumDetail!Y325:Y329) &gt; 0), "x", "")</f>
        <v/>
      </c>
      <c r="Z46" t="str">
        <f>IF((COUNTA(CurriculumDetail!Z325:Z329) &gt; 0), "x", "")</f>
        <v/>
      </c>
      <c r="AA46" t="str">
        <f>IF((COUNTA(CurriculumDetail!AA325:AA329) &gt; 0), "x", "")</f>
        <v/>
      </c>
      <c r="AB46" t="str">
        <f>IF((COUNTA(CurriculumDetail!AB325:AB329) &gt; 0), "x", "")</f>
        <v/>
      </c>
      <c r="AC46" t="str">
        <f>IF((COUNTA(CurriculumDetail!AC325:AC329) &gt; 0), "x", "")</f>
        <v/>
      </c>
      <c r="AD46" t="str">
        <f>IF((COUNTA(CurriculumDetail!AD325:AD329) &gt; 0), "x", "")</f>
        <v/>
      </c>
      <c r="AE46" t="str">
        <f>IF((COUNTA(CurriculumDetail!AE325:AE329) &gt; 0), "x", "")</f>
        <v/>
      </c>
      <c r="AF46" t="str">
        <f>IF((COUNTA(CurriculumDetail!AF325:AF329) &gt; 0), "x", "")</f>
        <v/>
      </c>
      <c r="AG46" t="str">
        <f>IF((COUNTA(CurriculumDetail!AG325:AG329) &gt; 0), "x", "")</f>
        <v/>
      </c>
      <c r="AH46" t="str">
        <f>IF((COUNTA(CurriculumDetail!AH325:AH329) &gt; 0), "x", "")</f>
        <v/>
      </c>
      <c r="AI46" t="str">
        <f>IF((COUNTA(CurriculumDetail!AI325:AI329) &gt; 0), "x", "")</f>
        <v/>
      </c>
      <c r="AJ46" t="str">
        <f>IF((COUNTA(CurriculumDetail!AJ325:AJ329) &gt; 0), "x", "")</f>
        <v/>
      </c>
    </row>
    <row r="47" spans="1:36" x14ac:dyDescent="0.2">
      <c r="A47" t="s">
        <v>68</v>
      </c>
      <c r="B47" t="s">
        <v>72</v>
      </c>
      <c r="C47">
        <v>0</v>
      </c>
      <c r="D47">
        <v>0</v>
      </c>
      <c r="E47" t="b">
        <f>AND(OR(CurriculumDetail!F332&gt;0,CurriculumDetail!C332&lt;&gt;1),OR(CurriculumDetail!F333&gt;0,CurriculumDetail!C333&lt;&gt;1),OR(CurriculumDetail!F334&gt;0,CurriculumDetail!C334&lt;&gt;1),OR(CurriculumDetail!F335&gt;0,CurriculumDetail!C335&lt;&gt;1),OR(CurriculumDetail!F336&gt;0,CurriculumDetail!C336&lt;&gt;1))</f>
        <v>1</v>
      </c>
      <c r="F47" t="b">
        <f>AND(OR(CurriculumDetail!F332&gt;0,CurriculumDetail!C332&lt;&gt;2),OR(CurriculumDetail!F333&gt;0,CurriculumDetail!C333&lt;&gt;2),OR(CurriculumDetail!F334&gt;0,CurriculumDetail!C334&lt;&gt;2),OR(CurriculumDetail!F335&gt;0,CurriculumDetail!C335&lt;&gt;2),OR(CurriculumDetail!F336&gt;0,CurriculumDetail!C336&lt;&gt;2))</f>
        <v>1</v>
      </c>
      <c r="G47" t="str">
        <f>IF((COUNTA(CurriculumDetail!G331:G336) &gt; 0), "x", "")</f>
        <v/>
      </c>
      <c r="H47" t="str">
        <f>IF((COUNTA(CurriculumDetail!H331:H336) &gt; 0), "x", "")</f>
        <v/>
      </c>
      <c r="I47" t="str">
        <f>IF((COUNTA(CurriculumDetail!I331:I336) &gt; 0), "x", "")</f>
        <v/>
      </c>
      <c r="J47" t="str">
        <f>IF((COUNTA(CurriculumDetail!J331:J336) &gt; 0), "x", "")</f>
        <v/>
      </c>
      <c r="K47" t="str">
        <f>IF((COUNTA(CurriculumDetail!K331:K336) &gt; 0), "x", "")</f>
        <v/>
      </c>
      <c r="L47" t="str">
        <f>IF((COUNTA(CurriculumDetail!L331:L336) &gt; 0), "x", "")</f>
        <v/>
      </c>
      <c r="M47" t="str">
        <f>IF((COUNTA(CurriculumDetail!M331:M336) &gt; 0), "x", "")</f>
        <v/>
      </c>
      <c r="N47" t="str">
        <f>IF((COUNTA(CurriculumDetail!N331:N336) &gt; 0), "x", "")</f>
        <v/>
      </c>
      <c r="O47" t="str">
        <f>IF((COUNTA(CurriculumDetail!O331:O336) &gt; 0), "x", "")</f>
        <v/>
      </c>
      <c r="P47" t="str">
        <f>IF((COUNTA(CurriculumDetail!P331:P336) &gt; 0), "x", "")</f>
        <v/>
      </c>
      <c r="Q47" t="str">
        <f>IF((COUNTA(CurriculumDetail!Q331:Q336) &gt; 0), "x", "")</f>
        <v/>
      </c>
      <c r="R47" t="str">
        <f>IF((COUNTA(CurriculumDetail!R331:R336) &gt; 0), "x", "")</f>
        <v/>
      </c>
      <c r="S47" t="str">
        <f>IF((COUNTA(CurriculumDetail!S331:S336) &gt; 0), "x", "")</f>
        <v/>
      </c>
      <c r="T47" t="str">
        <f>IF((COUNTA(CurriculumDetail!T331:T336) &gt; 0), "x", "")</f>
        <v/>
      </c>
      <c r="U47" t="str">
        <f>IF((COUNTA(CurriculumDetail!U331:U336) &gt; 0), "x", "")</f>
        <v/>
      </c>
      <c r="V47" t="str">
        <f>IF((COUNTA(CurriculumDetail!V331:V336) &gt; 0), "x", "")</f>
        <v/>
      </c>
      <c r="W47" t="str">
        <f>IF((COUNTA(CurriculumDetail!W331:W336) &gt; 0), "x", "")</f>
        <v/>
      </c>
      <c r="X47" t="str">
        <f>IF((COUNTA(CurriculumDetail!X331:X336) &gt; 0), "x", "")</f>
        <v/>
      </c>
      <c r="Y47" t="str">
        <f>IF((COUNTA(CurriculumDetail!Y331:Y336) &gt; 0), "x", "")</f>
        <v/>
      </c>
      <c r="Z47" t="str">
        <f>IF((COUNTA(CurriculumDetail!Z331:Z336) &gt; 0), "x", "")</f>
        <v/>
      </c>
      <c r="AA47" t="str">
        <f>IF((COUNTA(CurriculumDetail!AA331:AA336) &gt; 0), "x", "")</f>
        <v/>
      </c>
      <c r="AB47" t="str">
        <f>IF((COUNTA(CurriculumDetail!AB331:AB336) &gt; 0), "x", "")</f>
        <v/>
      </c>
      <c r="AC47" t="str">
        <f>IF((COUNTA(CurriculumDetail!AC331:AC336) &gt; 0), "x", "")</f>
        <v/>
      </c>
      <c r="AD47" t="str">
        <f>IF((COUNTA(CurriculumDetail!AD331:AD336) &gt; 0), "x", "")</f>
        <v/>
      </c>
      <c r="AE47" t="str">
        <f>IF((COUNTA(CurriculumDetail!AE331:AE336) &gt; 0), "x", "")</f>
        <v/>
      </c>
      <c r="AF47" t="str">
        <f>IF((COUNTA(CurriculumDetail!AF331:AF336) &gt; 0), "x", "")</f>
        <v/>
      </c>
      <c r="AG47" t="str">
        <f>IF((COUNTA(CurriculumDetail!AG331:AG336) &gt; 0), "x", "")</f>
        <v/>
      </c>
      <c r="AH47" t="str">
        <f>IF((COUNTA(CurriculumDetail!AH331:AH336) &gt; 0), "x", "")</f>
        <v/>
      </c>
      <c r="AI47" t="str">
        <f>IF((COUNTA(CurriculumDetail!AI331:AI336) &gt; 0), "x", "")</f>
        <v/>
      </c>
      <c r="AJ47" t="str">
        <f>IF((COUNTA(CurriculumDetail!AJ331:AJ336) &gt; 0), "x", "")</f>
        <v/>
      </c>
    </row>
    <row r="48" spans="1:36" x14ac:dyDescent="0.2">
      <c r="A48" t="s">
        <v>68</v>
      </c>
      <c r="B48" t="s">
        <v>73</v>
      </c>
      <c r="C48">
        <v>0</v>
      </c>
      <c r="D48">
        <v>0</v>
      </c>
      <c r="E48" t="b">
        <f>AND(OR(CurriculumDetail!F339&gt;0,CurriculumDetail!C339&lt;&gt;1),OR(CurriculumDetail!F340&gt;0,CurriculumDetail!C340&lt;&gt;1),OR(CurriculumDetail!F341&gt;0,CurriculumDetail!C341&lt;&gt;1))</f>
        <v>1</v>
      </c>
      <c r="F48" t="b">
        <f>AND(OR(CurriculumDetail!F339&gt;0,CurriculumDetail!C339&lt;&gt;2),OR(CurriculumDetail!F340&gt;0,CurriculumDetail!C340&lt;&gt;2),OR(CurriculumDetail!F341&gt;0,CurriculumDetail!C341&lt;&gt;2))</f>
        <v>1</v>
      </c>
      <c r="G48" t="str">
        <f>IF((COUNTA(CurriculumDetail!G338:G341) &gt; 0), "x", "")</f>
        <v/>
      </c>
      <c r="H48" t="str">
        <f>IF((COUNTA(CurriculumDetail!H338:H341) &gt; 0), "x", "")</f>
        <v/>
      </c>
      <c r="I48" t="str">
        <f>IF((COUNTA(CurriculumDetail!I338:I341) &gt; 0), "x", "")</f>
        <v/>
      </c>
      <c r="J48" t="str">
        <f>IF((COUNTA(CurriculumDetail!J338:J341) &gt; 0), "x", "")</f>
        <v/>
      </c>
      <c r="K48" t="str">
        <f>IF((COUNTA(CurriculumDetail!K338:K341) &gt; 0), "x", "")</f>
        <v/>
      </c>
      <c r="L48" t="str">
        <f>IF((COUNTA(CurriculumDetail!L338:L341) &gt; 0), "x", "")</f>
        <v/>
      </c>
      <c r="M48" t="str">
        <f>IF((COUNTA(CurriculumDetail!M338:M341) &gt; 0), "x", "")</f>
        <v/>
      </c>
      <c r="N48" t="str">
        <f>IF((COUNTA(CurriculumDetail!N338:N341) &gt; 0), "x", "")</f>
        <v/>
      </c>
      <c r="O48" t="str">
        <f>IF((COUNTA(CurriculumDetail!O338:O341) &gt; 0), "x", "")</f>
        <v/>
      </c>
      <c r="P48" t="str">
        <f>IF((COUNTA(CurriculumDetail!P338:P341) &gt; 0), "x", "")</f>
        <v/>
      </c>
      <c r="Q48" t="str">
        <f>IF((COUNTA(CurriculumDetail!Q338:Q341) &gt; 0), "x", "")</f>
        <v/>
      </c>
      <c r="R48" t="str">
        <f>IF((COUNTA(CurriculumDetail!R338:R341) &gt; 0), "x", "")</f>
        <v/>
      </c>
      <c r="S48" t="str">
        <f>IF((COUNTA(CurriculumDetail!S338:S341) &gt; 0), "x", "")</f>
        <v/>
      </c>
      <c r="T48" t="str">
        <f>IF((COUNTA(CurriculumDetail!T338:T341) &gt; 0), "x", "")</f>
        <v/>
      </c>
      <c r="U48" t="str">
        <f>IF((COUNTA(CurriculumDetail!U338:U341) &gt; 0), "x", "")</f>
        <v/>
      </c>
      <c r="V48" t="str">
        <f>IF((COUNTA(CurriculumDetail!V338:V341) &gt; 0), "x", "")</f>
        <v/>
      </c>
      <c r="W48" t="str">
        <f>IF((COUNTA(CurriculumDetail!W338:W341) &gt; 0), "x", "")</f>
        <v/>
      </c>
      <c r="X48" t="str">
        <f>IF((COUNTA(CurriculumDetail!X338:X341) &gt; 0), "x", "")</f>
        <v/>
      </c>
      <c r="Y48" t="str">
        <f>IF((COUNTA(CurriculumDetail!Y338:Y341) &gt; 0), "x", "")</f>
        <v/>
      </c>
      <c r="Z48" t="str">
        <f>IF((COUNTA(CurriculumDetail!Z338:Z341) &gt; 0), "x", "")</f>
        <v/>
      </c>
      <c r="AA48" t="str">
        <f>IF((COUNTA(CurriculumDetail!AA338:AA341) &gt; 0), "x", "")</f>
        <v/>
      </c>
      <c r="AB48" t="str">
        <f>IF((COUNTA(CurriculumDetail!AB338:AB341) &gt; 0), "x", "")</f>
        <v/>
      </c>
      <c r="AC48" t="str">
        <f>IF((COUNTA(CurriculumDetail!AC338:AC341) &gt; 0), "x", "")</f>
        <v/>
      </c>
      <c r="AD48" t="str">
        <f>IF((COUNTA(CurriculumDetail!AD338:AD341) &gt; 0), "x", "")</f>
        <v/>
      </c>
      <c r="AE48" t="str">
        <f>IF((COUNTA(CurriculumDetail!AE338:AE341) &gt; 0), "x", "")</f>
        <v/>
      </c>
      <c r="AF48" t="str">
        <f>IF((COUNTA(CurriculumDetail!AF338:AF341) &gt; 0), "x", "")</f>
        <v/>
      </c>
      <c r="AG48" t="str">
        <f>IF((COUNTA(CurriculumDetail!AG338:AG341) &gt; 0), "x", "")</f>
        <v/>
      </c>
      <c r="AH48" t="str">
        <f>IF((COUNTA(CurriculumDetail!AH338:AH341) &gt; 0), "x", "")</f>
        <v/>
      </c>
      <c r="AI48" t="str">
        <f>IF((COUNTA(CurriculumDetail!AI338:AI341) &gt; 0), "x", "")</f>
        <v/>
      </c>
      <c r="AJ48" t="str">
        <f>IF((COUNTA(CurriculumDetail!AJ338:AJ341) &gt; 0), "x", "")</f>
        <v/>
      </c>
    </row>
    <row r="49" spans="1:36" x14ac:dyDescent="0.2">
      <c r="A49" t="s">
        <v>68</v>
      </c>
      <c r="B49" t="s">
        <v>74</v>
      </c>
      <c r="C49">
        <v>0</v>
      </c>
      <c r="D49">
        <v>0</v>
      </c>
      <c r="E49" t="b">
        <f>AND(OR(CurriculumDetail!F344&gt;0,CurriculumDetail!C344&lt;&gt;1),OR(CurriculumDetail!F345&gt;0,CurriculumDetail!C345&lt;&gt;1),OR(CurriculumDetail!F346&gt;0,CurriculumDetail!C346&lt;&gt;1),OR(CurriculumDetail!F347&gt;0,CurriculumDetail!C347&lt;&gt;1))</f>
        <v>1</v>
      </c>
      <c r="F49" t="b">
        <f>AND(OR(CurriculumDetail!F344&gt;0,CurriculumDetail!C344&lt;&gt;2),OR(CurriculumDetail!F345&gt;0,CurriculumDetail!C345&lt;&gt;2),OR(CurriculumDetail!F346&gt;0,CurriculumDetail!C346&lt;&gt;2),OR(CurriculumDetail!F347&gt;0,CurriculumDetail!C347&lt;&gt;2))</f>
        <v>1</v>
      </c>
      <c r="G49" t="str">
        <f>IF((COUNTA(CurriculumDetail!G343:G347) &gt; 0), "x", "")</f>
        <v/>
      </c>
      <c r="H49" t="str">
        <f>IF((COUNTA(CurriculumDetail!H343:H347) &gt; 0), "x", "")</f>
        <v/>
      </c>
      <c r="I49" t="str">
        <f>IF((COUNTA(CurriculumDetail!I343:I347) &gt; 0), "x", "")</f>
        <v/>
      </c>
      <c r="J49" t="str">
        <f>IF((COUNTA(CurriculumDetail!J343:J347) &gt; 0), "x", "")</f>
        <v/>
      </c>
      <c r="K49" t="str">
        <f>IF((COUNTA(CurriculumDetail!K343:K347) &gt; 0), "x", "")</f>
        <v/>
      </c>
      <c r="L49" t="str">
        <f>IF((COUNTA(CurriculumDetail!L343:L347) &gt; 0), "x", "")</f>
        <v/>
      </c>
      <c r="M49" t="str">
        <f>IF((COUNTA(CurriculumDetail!M343:M347) &gt; 0), "x", "")</f>
        <v/>
      </c>
      <c r="N49" t="str">
        <f>IF((COUNTA(CurriculumDetail!N343:N347) &gt; 0), "x", "")</f>
        <v/>
      </c>
      <c r="O49" t="str">
        <f>IF((COUNTA(CurriculumDetail!O343:O347) &gt; 0), "x", "")</f>
        <v/>
      </c>
      <c r="P49" t="str">
        <f>IF((COUNTA(CurriculumDetail!P343:P347) &gt; 0), "x", "")</f>
        <v/>
      </c>
      <c r="Q49" t="str">
        <f>IF((COUNTA(CurriculumDetail!Q343:Q347) &gt; 0), "x", "")</f>
        <v/>
      </c>
      <c r="R49" t="str">
        <f>IF((COUNTA(CurriculumDetail!R343:R347) &gt; 0), "x", "")</f>
        <v/>
      </c>
      <c r="S49" t="str">
        <f>IF((COUNTA(CurriculumDetail!S343:S347) &gt; 0), "x", "")</f>
        <v/>
      </c>
      <c r="T49" t="str">
        <f>IF((COUNTA(CurriculumDetail!T343:T347) &gt; 0), "x", "")</f>
        <v/>
      </c>
      <c r="U49" t="str">
        <f>IF((COUNTA(CurriculumDetail!U343:U347) &gt; 0), "x", "")</f>
        <v/>
      </c>
      <c r="V49" t="str">
        <f>IF((COUNTA(CurriculumDetail!V343:V347) &gt; 0), "x", "")</f>
        <v/>
      </c>
      <c r="W49" t="str">
        <f>IF((COUNTA(CurriculumDetail!W343:W347) &gt; 0), "x", "")</f>
        <v/>
      </c>
      <c r="X49" t="str">
        <f>IF((COUNTA(CurriculumDetail!X343:X347) &gt; 0), "x", "")</f>
        <v/>
      </c>
      <c r="Y49" t="str">
        <f>IF((COUNTA(CurriculumDetail!Y343:Y347) &gt; 0), "x", "")</f>
        <v/>
      </c>
      <c r="Z49" t="str">
        <f>IF((COUNTA(CurriculumDetail!Z343:Z347) &gt; 0), "x", "")</f>
        <v/>
      </c>
      <c r="AA49" t="str">
        <f>IF((COUNTA(CurriculumDetail!AA343:AA347) &gt; 0), "x", "")</f>
        <v/>
      </c>
      <c r="AB49" t="str">
        <f>IF((COUNTA(CurriculumDetail!AB343:AB347) &gt; 0), "x", "")</f>
        <v/>
      </c>
      <c r="AC49" t="str">
        <f>IF((COUNTA(CurriculumDetail!AC343:AC347) &gt; 0), "x", "")</f>
        <v/>
      </c>
      <c r="AD49" t="str">
        <f>IF((COUNTA(CurriculumDetail!AD343:AD347) &gt; 0), "x", "")</f>
        <v/>
      </c>
      <c r="AE49" t="str">
        <f>IF((COUNTA(CurriculumDetail!AE343:AE347) &gt; 0), "x", "")</f>
        <v/>
      </c>
      <c r="AF49" t="str">
        <f>IF((COUNTA(CurriculumDetail!AF343:AF347) &gt; 0), "x", "")</f>
        <v/>
      </c>
      <c r="AG49" t="str">
        <f>IF((COUNTA(CurriculumDetail!AG343:AG347) &gt; 0), "x", "")</f>
        <v/>
      </c>
      <c r="AH49" t="str">
        <f>IF((COUNTA(CurriculumDetail!AH343:AH347) &gt; 0), "x", "")</f>
        <v/>
      </c>
      <c r="AI49" t="str">
        <f>IF((COUNTA(CurriculumDetail!AI343:AI347) &gt; 0), "x", "")</f>
        <v/>
      </c>
      <c r="AJ49" t="str">
        <f>IF((COUNTA(CurriculumDetail!AJ343:AJ347) &gt; 0), "x", "")</f>
        <v/>
      </c>
    </row>
    <row r="50" spans="1:36" x14ac:dyDescent="0.2">
      <c r="A50" t="s">
        <v>68</v>
      </c>
      <c r="B50" t="s">
        <v>75</v>
      </c>
      <c r="C50">
        <v>0</v>
      </c>
      <c r="D50">
        <v>0</v>
      </c>
      <c r="E50" t="b">
        <f>AND(OR(CurriculumDetail!F350&gt;0,CurriculumDetail!C350&lt;&gt;1),OR(CurriculumDetail!F351&gt;0,CurriculumDetail!C351&lt;&gt;1),OR(CurriculumDetail!F352&gt;0,CurriculumDetail!C352&lt;&gt;1),OR(CurriculumDetail!F353&gt;0,CurriculumDetail!C353&lt;&gt;1))</f>
        <v>1</v>
      </c>
      <c r="F50" t="b">
        <f>AND(OR(CurriculumDetail!F350&gt;0,CurriculumDetail!C350&lt;&gt;2),OR(CurriculumDetail!F351&gt;0,CurriculumDetail!C351&lt;&gt;2),OR(CurriculumDetail!F352&gt;0,CurriculumDetail!C352&lt;&gt;2),OR(CurriculumDetail!F353&gt;0,CurriculumDetail!C353&lt;&gt;2))</f>
        <v>1</v>
      </c>
      <c r="G50" t="str">
        <f>IF((COUNTA(CurriculumDetail!G349:G353) &gt; 0), "x", "")</f>
        <v/>
      </c>
      <c r="H50" t="str">
        <f>IF((COUNTA(CurriculumDetail!H349:H353) &gt; 0), "x", "")</f>
        <v/>
      </c>
      <c r="I50" t="str">
        <f>IF((COUNTA(CurriculumDetail!I349:I353) &gt; 0), "x", "")</f>
        <v/>
      </c>
      <c r="J50" t="str">
        <f>IF((COUNTA(CurriculumDetail!J349:J353) &gt; 0), "x", "")</f>
        <v/>
      </c>
      <c r="K50" t="str">
        <f>IF((COUNTA(CurriculumDetail!K349:K353) &gt; 0), "x", "")</f>
        <v/>
      </c>
      <c r="L50" t="str">
        <f>IF((COUNTA(CurriculumDetail!L349:L353) &gt; 0), "x", "")</f>
        <v/>
      </c>
      <c r="M50" t="str">
        <f>IF((COUNTA(CurriculumDetail!M349:M353) &gt; 0), "x", "")</f>
        <v/>
      </c>
      <c r="N50" t="str">
        <f>IF((COUNTA(CurriculumDetail!N349:N353) &gt; 0), "x", "")</f>
        <v/>
      </c>
      <c r="O50" t="str">
        <f>IF((COUNTA(CurriculumDetail!O349:O353) &gt; 0), "x", "")</f>
        <v/>
      </c>
      <c r="P50" t="str">
        <f>IF((COUNTA(CurriculumDetail!P349:P353) &gt; 0), "x", "")</f>
        <v/>
      </c>
      <c r="Q50" t="str">
        <f>IF((COUNTA(CurriculumDetail!Q349:Q353) &gt; 0), "x", "")</f>
        <v/>
      </c>
      <c r="R50" t="str">
        <f>IF((COUNTA(CurriculumDetail!R349:R353) &gt; 0), "x", "")</f>
        <v/>
      </c>
      <c r="S50" t="str">
        <f>IF((COUNTA(CurriculumDetail!S349:S353) &gt; 0), "x", "")</f>
        <v/>
      </c>
      <c r="T50" t="str">
        <f>IF((COUNTA(CurriculumDetail!T349:T353) &gt; 0), "x", "")</f>
        <v/>
      </c>
      <c r="U50" t="str">
        <f>IF((COUNTA(CurriculumDetail!U349:U353) &gt; 0), "x", "")</f>
        <v/>
      </c>
      <c r="V50" t="str">
        <f>IF((COUNTA(CurriculumDetail!V349:V353) &gt; 0), "x", "")</f>
        <v/>
      </c>
      <c r="W50" t="str">
        <f>IF((COUNTA(CurriculumDetail!W349:W353) &gt; 0), "x", "")</f>
        <v/>
      </c>
      <c r="X50" t="str">
        <f>IF((COUNTA(CurriculumDetail!X349:X353) &gt; 0), "x", "")</f>
        <v/>
      </c>
      <c r="Y50" t="str">
        <f>IF((COUNTA(CurriculumDetail!Y349:Y353) &gt; 0), "x", "")</f>
        <v/>
      </c>
      <c r="Z50" t="str">
        <f>IF((COUNTA(CurriculumDetail!Z349:Z353) &gt; 0), "x", "")</f>
        <v/>
      </c>
      <c r="AA50" t="str">
        <f>IF((COUNTA(CurriculumDetail!AA349:AA353) &gt; 0), "x", "")</f>
        <v/>
      </c>
      <c r="AB50" t="str">
        <f>IF((COUNTA(CurriculumDetail!AB349:AB353) &gt; 0), "x", "")</f>
        <v/>
      </c>
      <c r="AC50" t="str">
        <f>IF((COUNTA(CurriculumDetail!AC349:AC353) &gt; 0), "x", "")</f>
        <v/>
      </c>
      <c r="AD50" t="str">
        <f>IF((COUNTA(CurriculumDetail!AD349:AD353) &gt; 0), "x", "")</f>
        <v/>
      </c>
      <c r="AE50" t="str">
        <f>IF((COUNTA(CurriculumDetail!AE349:AE353) &gt; 0), "x", "")</f>
        <v/>
      </c>
      <c r="AF50" t="str">
        <f>IF((COUNTA(CurriculumDetail!AF349:AF353) &gt; 0), "x", "")</f>
        <v/>
      </c>
      <c r="AG50" t="str">
        <f>IF((COUNTA(CurriculumDetail!AG349:AG353) &gt; 0), "x", "")</f>
        <v/>
      </c>
      <c r="AH50" t="str">
        <f>IF((COUNTA(CurriculumDetail!AH349:AH353) &gt; 0), "x", "")</f>
        <v/>
      </c>
      <c r="AI50" t="str">
        <f>IF((COUNTA(CurriculumDetail!AI349:AI353) &gt; 0), "x", "")</f>
        <v/>
      </c>
      <c r="AJ50" t="str">
        <f>IF((COUNTA(CurriculumDetail!AJ349:AJ353) &gt; 0), "x", "")</f>
        <v/>
      </c>
    </row>
    <row r="51" spans="1:36" x14ac:dyDescent="0.2">
      <c r="A51" t="s">
        <v>68</v>
      </c>
      <c r="B51" t="s">
        <v>76</v>
      </c>
      <c r="C51">
        <v>0</v>
      </c>
      <c r="D51">
        <v>0</v>
      </c>
      <c r="E51" t="b">
        <f>AND(OR(CurriculumDetail!F356&gt;0,CurriculumDetail!C356&lt;&gt;1),OR(CurriculumDetail!F357&gt;0,CurriculumDetail!C357&lt;&gt;1),OR(CurriculumDetail!F358&gt;0,CurriculumDetail!C358&lt;&gt;1),OR(CurriculumDetail!F359&gt;0,CurriculumDetail!C359&lt;&gt;1),OR(CurriculumDetail!F360&gt;0,CurriculumDetail!C360&lt;&gt;1))</f>
        <v>1</v>
      </c>
      <c r="F51" t="b">
        <f>AND(OR(CurriculumDetail!F356&gt;0,CurriculumDetail!C356&lt;&gt;2),OR(CurriculumDetail!F357&gt;0,CurriculumDetail!C357&lt;&gt;2),OR(CurriculumDetail!F358&gt;0,CurriculumDetail!C358&lt;&gt;2),OR(CurriculumDetail!F359&gt;0,CurriculumDetail!C359&lt;&gt;2),OR(CurriculumDetail!F360&gt;0,CurriculumDetail!C360&lt;&gt;2))</f>
        <v>1</v>
      </c>
      <c r="G51" t="str">
        <f>IF((COUNTA(CurriculumDetail!G355:G360) &gt; 0), "x", "")</f>
        <v/>
      </c>
      <c r="H51" t="str">
        <f>IF((COUNTA(CurriculumDetail!H355:H360) &gt; 0), "x", "")</f>
        <v/>
      </c>
      <c r="I51" t="str">
        <f>IF((COUNTA(CurriculumDetail!I355:I360) &gt; 0), "x", "")</f>
        <v/>
      </c>
      <c r="J51" t="str">
        <f>IF((COUNTA(CurriculumDetail!J355:J360) &gt; 0), "x", "")</f>
        <v/>
      </c>
      <c r="K51" t="str">
        <f>IF((COUNTA(CurriculumDetail!K355:K360) &gt; 0), "x", "")</f>
        <v/>
      </c>
      <c r="L51" t="str">
        <f>IF((COUNTA(CurriculumDetail!L355:L360) &gt; 0), "x", "")</f>
        <v/>
      </c>
      <c r="M51" t="str">
        <f>IF((COUNTA(CurriculumDetail!M355:M360) &gt; 0), "x", "")</f>
        <v/>
      </c>
      <c r="N51" t="str">
        <f>IF((COUNTA(CurriculumDetail!N355:N360) &gt; 0), "x", "")</f>
        <v/>
      </c>
      <c r="O51" t="str">
        <f>IF((COUNTA(CurriculumDetail!O355:O360) &gt; 0), "x", "")</f>
        <v/>
      </c>
      <c r="P51" t="str">
        <f>IF((COUNTA(CurriculumDetail!P355:P360) &gt; 0), "x", "")</f>
        <v/>
      </c>
      <c r="Q51" t="str">
        <f>IF((COUNTA(CurriculumDetail!Q355:Q360) &gt; 0), "x", "")</f>
        <v/>
      </c>
      <c r="R51" t="str">
        <f>IF((COUNTA(CurriculumDetail!R355:R360) &gt; 0), "x", "")</f>
        <v/>
      </c>
      <c r="S51" t="str">
        <f>IF((COUNTA(CurriculumDetail!S355:S360) &gt; 0), "x", "")</f>
        <v/>
      </c>
      <c r="T51" t="str">
        <f>IF((COUNTA(CurriculumDetail!T355:T360) &gt; 0), "x", "")</f>
        <v/>
      </c>
      <c r="U51" t="str">
        <f>IF((COUNTA(CurriculumDetail!U355:U360) &gt; 0), "x", "")</f>
        <v/>
      </c>
      <c r="V51" t="str">
        <f>IF((COUNTA(CurriculumDetail!V355:V360) &gt; 0), "x", "")</f>
        <v/>
      </c>
      <c r="W51" t="str">
        <f>IF((COUNTA(CurriculumDetail!W355:W360) &gt; 0), "x", "")</f>
        <v/>
      </c>
      <c r="X51" t="str">
        <f>IF((COUNTA(CurriculumDetail!X355:X360) &gt; 0), "x", "")</f>
        <v/>
      </c>
      <c r="Y51" t="str">
        <f>IF((COUNTA(CurriculumDetail!Y355:Y360) &gt; 0), "x", "")</f>
        <v/>
      </c>
      <c r="Z51" t="str">
        <f>IF((COUNTA(CurriculumDetail!Z355:Z360) &gt; 0), "x", "")</f>
        <v/>
      </c>
      <c r="AA51" t="str">
        <f>IF((COUNTA(CurriculumDetail!AA355:AA360) &gt; 0), "x", "")</f>
        <v/>
      </c>
      <c r="AB51" t="str">
        <f>IF((COUNTA(CurriculumDetail!AB355:AB360) &gt; 0), "x", "")</f>
        <v/>
      </c>
      <c r="AC51" t="str">
        <f>IF((COUNTA(CurriculumDetail!AC355:AC360) &gt; 0), "x", "")</f>
        <v/>
      </c>
      <c r="AD51" t="str">
        <f>IF((COUNTA(CurriculumDetail!AD355:AD360) &gt; 0), "x", "")</f>
        <v/>
      </c>
      <c r="AE51" t="str">
        <f>IF((COUNTA(CurriculumDetail!AE355:AE360) &gt; 0), "x", "")</f>
        <v/>
      </c>
      <c r="AF51" t="str">
        <f>IF((COUNTA(CurriculumDetail!AF355:AF360) &gt; 0), "x", "")</f>
        <v/>
      </c>
      <c r="AG51" t="str">
        <f>IF((COUNTA(CurriculumDetail!AG355:AG360) &gt; 0), "x", "")</f>
        <v/>
      </c>
      <c r="AH51" t="str">
        <f>IF((COUNTA(CurriculumDetail!AH355:AH360) &gt; 0), "x", "")</f>
        <v/>
      </c>
      <c r="AI51" t="str">
        <f>IF((COUNTA(CurriculumDetail!AI355:AI360) &gt; 0), "x", "")</f>
        <v/>
      </c>
      <c r="AJ51" t="str">
        <f>IF((COUNTA(CurriculumDetail!AJ355:AJ360) &gt; 0), "x", "")</f>
        <v/>
      </c>
    </row>
    <row r="52" spans="1:36" x14ac:dyDescent="0.2">
      <c r="A52" t="s">
        <v>68</v>
      </c>
      <c r="B52" t="s">
        <v>77</v>
      </c>
      <c r="C52">
        <v>0</v>
      </c>
      <c r="D52">
        <v>0</v>
      </c>
      <c r="E52" t="b">
        <f>AND(OR(CurriculumDetail!F363&gt;0,CurriculumDetail!C363&lt;&gt;1),OR(CurriculumDetail!F364&gt;0,CurriculumDetail!C364&lt;&gt;1),OR(CurriculumDetail!F365&gt;0,CurriculumDetail!C365&lt;&gt;1))</f>
        <v>1</v>
      </c>
      <c r="F52" t="b">
        <f>AND(OR(CurriculumDetail!F363&gt;0,CurriculumDetail!C363&lt;&gt;2),OR(CurriculumDetail!F364&gt;0,CurriculumDetail!C364&lt;&gt;2),OR(CurriculumDetail!F365&gt;0,CurriculumDetail!C365&lt;&gt;2))</f>
        <v>1</v>
      </c>
      <c r="G52" t="str">
        <f>IF((COUNTA(CurriculumDetail!G362:G365) &gt; 0), "x", "")</f>
        <v/>
      </c>
      <c r="H52" t="str">
        <f>IF((COUNTA(CurriculumDetail!H362:H365) &gt; 0), "x", "")</f>
        <v/>
      </c>
      <c r="I52" t="str">
        <f>IF((COUNTA(CurriculumDetail!I362:I365) &gt; 0), "x", "")</f>
        <v/>
      </c>
      <c r="J52" t="str">
        <f>IF((COUNTA(CurriculumDetail!J362:J365) &gt; 0), "x", "")</f>
        <v/>
      </c>
      <c r="K52" t="str">
        <f>IF((COUNTA(CurriculumDetail!K362:K365) &gt; 0), "x", "")</f>
        <v/>
      </c>
      <c r="L52" t="str">
        <f>IF((COUNTA(CurriculumDetail!L362:L365) &gt; 0), "x", "")</f>
        <v/>
      </c>
      <c r="M52" t="str">
        <f>IF((COUNTA(CurriculumDetail!M362:M365) &gt; 0), "x", "")</f>
        <v/>
      </c>
      <c r="N52" t="str">
        <f>IF((COUNTA(CurriculumDetail!N362:N365) &gt; 0), "x", "")</f>
        <v/>
      </c>
      <c r="O52" t="str">
        <f>IF((COUNTA(CurriculumDetail!O362:O365) &gt; 0), "x", "")</f>
        <v/>
      </c>
      <c r="P52" t="str">
        <f>IF((COUNTA(CurriculumDetail!P362:P365) &gt; 0), "x", "")</f>
        <v/>
      </c>
      <c r="Q52" t="str">
        <f>IF((COUNTA(CurriculumDetail!Q362:Q365) &gt; 0), "x", "")</f>
        <v/>
      </c>
      <c r="R52" t="str">
        <f>IF((COUNTA(CurriculumDetail!R362:R365) &gt; 0), "x", "")</f>
        <v/>
      </c>
      <c r="S52" t="str">
        <f>IF((COUNTA(CurriculumDetail!S362:S365) &gt; 0), "x", "")</f>
        <v/>
      </c>
      <c r="T52" t="str">
        <f>IF((COUNTA(CurriculumDetail!T362:T365) &gt; 0), "x", "")</f>
        <v/>
      </c>
      <c r="U52" t="str">
        <f>IF((COUNTA(CurriculumDetail!U362:U365) &gt; 0), "x", "")</f>
        <v/>
      </c>
      <c r="V52" t="str">
        <f>IF((COUNTA(CurriculumDetail!V362:V365) &gt; 0), "x", "")</f>
        <v/>
      </c>
      <c r="W52" t="str">
        <f>IF((COUNTA(CurriculumDetail!W362:W365) &gt; 0), "x", "")</f>
        <v/>
      </c>
      <c r="X52" t="str">
        <f>IF((COUNTA(CurriculumDetail!X362:X365) &gt; 0), "x", "")</f>
        <v/>
      </c>
      <c r="Y52" t="str">
        <f>IF((COUNTA(CurriculumDetail!Y362:Y365) &gt; 0), "x", "")</f>
        <v/>
      </c>
      <c r="Z52" t="str">
        <f>IF((COUNTA(CurriculumDetail!Z362:Z365) &gt; 0), "x", "")</f>
        <v/>
      </c>
      <c r="AA52" t="str">
        <f>IF((COUNTA(CurriculumDetail!AA362:AA365) &gt; 0), "x", "")</f>
        <v/>
      </c>
      <c r="AB52" t="str">
        <f>IF((COUNTA(CurriculumDetail!AB362:AB365) &gt; 0), "x", "")</f>
        <v/>
      </c>
      <c r="AC52" t="str">
        <f>IF((COUNTA(CurriculumDetail!AC362:AC365) &gt; 0), "x", "")</f>
        <v/>
      </c>
      <c r="AD52" t="str">
        <f>IF((COUNTA(CurriculumDetail!AD362:AD365) &gt; 0), "x", "")</f>
        <v/>
      </c>
      <c r="AE52" t="str">
        <f>IF((COUNTA(CurriculumDetail!AE362:AE365) &gt; 0), "x", "")</f>
        <v/>
      </c>
      <c r="AF52" t="str">
        <f>IF((COUNTA(CurriculumDetail!AF362:AF365) &gt; 0), "x", "")</f>
        <v/>
      </c>
      <c r="AG52" t="str">
        <f>IF((COUNTA(CurriculumDetail!AG362:AG365) &gt; 0), "x", "")</f>
        <v/>
      </c>
      <c r="AH52" t="str">
        <f>IF((COUNTA(CurriculumDetail!AH362:AH365) &gt; 0), "x", "")</f>
        <v/>
      </c>
      <c r="AI52" t="str">
        <f>IF((COUNTA(CurriculumDetail!AI362:AI365) &gt; 0), "x", "")</f>
        <v/>
      </c>
      <c r="AJ52" t="str">
        <f>IF((COUNTA(CurriculumDetail!AJ362:AJ365) &gt; 0), "x", "")</f>
        <v/>
      </c>
    </row>
    <row r="53" spans="1:36" x14ac:dyDescent="0.2">
      <c r="A53" t="s">
        <v>68</v>
      </c>
      <c r="B53" t="s">
        <v>78</v>
      </c>
      <c r="C53">
        <v>0</v>
      </c>
      <c r="D53">
        <v>0</v>
      </c>
      <c r="E53" t="b">
        <f>AND(OR(CurriculumDetail!F368&gt;0,CurriculumDetail!C368&lt;&gt;1),OR(CurriculumDetail!F369&gt;0,CurriculumDetail!C369&lt;&gt;1),OR(CurriculumDetail!F370&gt;0,CurriculumDetail!C370&lt;&gt;1),OR(CurriculumDetail!F371&gt;0,CurriculumDetail!C371&lt;&gt;1),OR(CurriculumDetail!F372&gt;0,CurriculumDetail!C372&lt;&gt;1),OR(CurriculumDetail!F373&gt;0,CurriculumDetail!C373&lt;&gt;1))</f>
        <v>1</v>
      </c>
      <c r="F53" t="b">
        <f>AND(OR(CurriculumDetail!F368&gt;0,CurriculumDetail!C368&lt;&gt;2),OR(CurriculumDetail!F369&gt;0,CurriculumDetail!C369&lt;&gt;2),OR(CurriculumDetail!F370&gt;0,CurriculumDetail!C370&lt;&gt;2),OR(CurriculumDetail!F371&gt;0,CurriculumDetail!C371&lt;&gt;2),OR(CurriculumDetail!F372&gt;0,CurriculumDetail!C372&lt;&gt;2),OR(CurriculumDetail!F373&gt;0,CurriculumDetail!C373&lt;&gt;2))</f>
        <v>1</v>
      </c>
      <c r="G53" t="str">
        <f>IF((COUNTA(CurriculumDetail!G367:G373) &gt; 0), "x", "")</f>
        <v/>
      </c>
      <c r="H53" t="str">
        <f>IF((COUNTA(CurriculumDetail!H367:H373) &gt; 0), "x", "")</f>
        <v/>
      </c>
      <c r="I53" t="str">
        <f>IF((COUNTA(CurriculumDetail!I367:I373) &gt; 0), "x", "")</f>
        <v/>
      </c>
      <c r="J53" t="str">
        <f>IF((COUNTA(CurriculumDetail!J367:J373) &gt; 0), "x", "")</f>
        <v/>
      </c>
      <c r="K53" t="str">
        <f>IF((COUNTA(CurriculumDetail!K367:K373) &gt; 0), "x", "")</f>
        <v/>
      </c>
      <c r="L53" t="str">
        <f>IF((COUNTA(CurriculumDetail!L367:L373) &gt; 0), "x", "")</f>
        <v/>
      </c>
      <c r="M53" t="str">
        <f>IF((COUNTA(CurriculumDetail!M367:M373) &gt; 0), "x", "")</f>
        <v/>
      </c>
      <c r="N53" t="str">
        <f>IF((COUNTA(CurriculumDetail!N367:N373) &gt; 0), "x", "")</f>
        <v/>
      </c>
      <c r="O53" t="str">
        <f>IF((COUNTA(CurriculumDetail!O367:O373) &gt; 0), "x", "")</f>
        <v/>
      </c>
      <c r="P53" t="str">
        <f>IF((COUNTA(CurriculumDetail!P367:P373) &gt; 0), "x", "")</f>
        <v/>
      </c>
      <c r="Q53" t="str">
        <f>IF((COUNTA(CurriculumDetail!Q367:Q373) &gt; 0), "x", "")</f>
        <v/>
      </c>
      <c r="R53" t="str">
        <f>IF((COUNTA(CurriculumDetail!R367:R373) &gt; 0), "x", "")</f>
        <v/>
      </c>
      <c r="S53" t="str">
        <f>IF((COUNTA(CurriculumDetail!S367:S373) &gt; 0), "x", "")</f>
        <v/>
      </c>
      <c r="T53" t="str">
        <f>IF((COUNTA(CurriculumDetail!T367:T373) &gt; 0), "x", "")</f>
        <v/>
      </c>
      <c r="U53" t="str">
        <f>IF((COUNTA(CurriculumDetail!U367:U373) &gt; 0), "x", "")</f>
        <v/>
      </c>
      <c r="V53" t="str">
        <f>IF((COUNTA(CurriculumDetail!V367:V373) &gt; 0), "x", "")</f>
        <v/>
      </c>
      <c r="W53" t="str">
        <f>IF((COUNTA(CurriculumDetail!W367:W373) &gt; 0), "x", "")</f>
        <v/>
      </c>
      <c r="X53" t="str">
        <f>IF((COUNTA(CurriculumDetail!X367:X373) &gt; 0), "x", "")</f>
        <v/>
      </c>
      <c r="Y53" t="str">
        <f>IF((COUNTA(CurriculumDetail!Y367:Y373) &gt; 0), "x", "")</f>
        <v/>
      </c>
      <c r="Z53" t="str">
        <f>IF((COUNTA(CurriculumDetail!Z367:Z373) &gt; 0), "x", "")</f>
        <v/>
      </c>
      <c r="AA53" t="str">
        <f>IF((COUNTA(CurriculumDetail!AA367:AA373) &gt; 0), "x", "")</f>
        <v/>
      </c>
      <c r="AB53" t="str">
        <f>IF((COUNTA(CurriculumDetail!AB367:AB373) &gt; 0), "x", "")</f>
        <v/>
      </c>
      <c r="AC53" t="str">
        <f>IF((COUNTA(CurriculumDetail!AC367:AC373) &gt; 0), "x", "")</f>
        <v/>
      </c>
      <c r="AD53" t="str">
        <f>IF((COUNTA(CurriculumDetail!AD367:AD373) &gt; 0), "x", "")</f>
        <v/>
      </c>
      <c r="AE53" t="str">
        <f>IF((COUNTA(CurriculumDetail!AE367:AE373) &gt; 0), "x", "")</f>
        <v/>
      </c>
      <c r="AF53" t="str">
        <f>IF((COUNTA(CurriculumDetail!AF367:AF373) &gt; 0), "x", "")</f>
        <v/>
      </c>
      <c r="AG53" t="str">
        <f>IF((COUNTA(CurriculumDetail!AG367:AG373) &gt; 0), "x", "")</f>
        <v/>
      </c>
      <c r="AH53" t="str">
        <f>IF((COUNTA(CurriculumDetail!AH367:AH373) &gt; 0), "x", "")</f>
        <v/>
      </c>
      <c r="AI53" t="str">
        <f>IF((COUNTA(CurriculumDetail!AI367:AI373) &gt; 0), "x", "")</f>
        <v/>
      </c>
      <c r="AJ53" t="str">
        <f>IF((COUNTA(CurriculumDetail!AJ367:AJ373) &gt; 0), "x", "")</f>
        <v/>
      </c>
    </row>
    <row r="55" spans="1:36" x14ac:dyDescent="0.2">
      <c r="A55" t="s">
        <v>79</v>
      </c>
      <c r="B55" t="s">
        <v>80</v>
      </c>
      <c r="C55">
        <v>1</v>
      </c>
      <c r="D55">
        <v>2</v>
      </c>
      <c r="E55" t="b">
        <f>AND(OR(CurriculumDetail!F376&gt;0,CurriculumDetail!C376&lt;&gt;1),OR(CurriculumDetail!F377&gt;0,CurriculumDetail!C377&lt;&gt;1),OR(CurriculumDetail!F378&gt;0,CurriculumDetail!C378&lt;&gt;1),OR(CurriculumDetail!F379&gt;0,CurriculumDetail!C379&lt;&gt;1),OR(CurriculumDetail!F380&gt;0,CurriculumDetail!C380&lt;&gt;1))</f>
        <v>0</v>
      </c>
      <c r="F55" t="b">
        <f>AND(OR(CurriculumDetail!F376&gt;0,CurriculumDetail!C376&lt;&gt;2),OR(CurriculumDetail!F377&gt;0,CurriculumDetail!C377&lt;&gt;2),OR(CurriculumDetail!F378&gt;0,CurriculumDetail!C378&lt;&gt;2),OR(CurriculumDetail!F379&gt;0,CurriculumDetail!C379&lt;&gt;2),OR(CurriculumDetail!F380&gt;0,CurriculumDetail!C380&lt;&gt;2))</f>
        <v>1</v>
      </c>
      <c r="G55" t="str">
        <f>IF((COUNTA(CurriculumDetail!G375:G380) &gt; 0), "x", "")</f>
        <v/>
      </c>
      <c r="H55" t="str">
        <f>IF((COUNTA(CurriculumDetail!H375:H380) &gt; 0), "x", "")</f>
        <v/>
      </c>
      <c r="I55" t="str">
        <f>IF((COUNTA(CurriculumDetail!I375:I380) &gt; 0), "x", "")</f>
        <v/>
      </c>
      <c r="J55" t="str">
        <f>IF((COUNTA(CurriculumDetail!J375:J380) &gt; 0), "x", "")</f>
        <v/>
      </c>
      <c r="K55" t="str">
        <f>IF((COUNTA(CurriculumDetail!K375:K380) &gt; 0), "x", "")</f>
        <v/>
      </c>
      <c r="L55" t="str">
        <f>IF((COUNTA(CurriculumDetail!L375:L380) &gt; 0), "x", "")</f>
        <v/>
      </c>
      <c r="M55" t="str">
        <f>IF((COUNTA(CurriculumDetail!M375:M380) &gt; 0), "x", "")</f>
        <v/>
      </c>
      <c r="N55" t="str">
        <f>IF((COUNTA(CurriculumDetail!N375:N380) &gt; 0), "x", "")</f>
        <v/>
      </c>
      <c r="O55" t="str">
        <f>IF((COUNTA(CurriculumDetail!O375:O380) &gt; 0), "x", "")</f>
        <v/>
      </c>
      <c r="P55" t="str">
        <f>IF((COUNTA(CurriculumDetail!P375:P380) &gt; 0), "x", "")</f>
        <v/>
      </c>
      <c r="Q55" t="str">
        <f>IF((COUNTA(CurriculumDetail!Q375:Q380) &gt; 0), "x", "")</f>
        <v/>
      </c>
      <c r="R55" t="str">
        <f>IF((COUNTA(CurriculumDetail!R375:R380) &gt; 0), "x", "")</f>
        <v/>
      </c>
      <c r="S55" t="str">
        <f>IF((COUNTA(CurriculumDetail!S375:S380) &gt; 0), "x", "")</f>
        <v/>
      </c>
      <c r="T55" t="str">
        <f>IF((COUNTA(CurriculumDetail!T375:T380) &gt; 0), "x", "")</f>
        <v/>
      </c>
      <c r="U55" t="str">
        <f>IF((COUNTA(CurriculumDetail!U375:U380) &gt; 0), "x", "")</f>
        <v/>
      </c>
      <c r="V55" t="str">
        <f>IF((COUNTA(CurriculumDetail!V375:V380) &gt; 0), "x", "")</f>
        <v/>
      </c>
      <c r="W55" t="str">
        <f>IF((COUNTA(CurriculumDetail!W375:W380) &gt; 0), "x", "")</f>
        <v/>
      </c>
      <c r="X55" t="str">
        <f>IF((COUNTA(CurriculumDetail!X375:X380) &gt; 0), "x", "")</f>
        <v/>
      </c>
      <c r="Y55" t="str">
        <f>IF((COUNTA(CurriculumDetail!Y375:Y380) &gt; 0), "x", "")</f>
        <v/>
      </c>
      <c r="Z55" t="str">
        <f>IF((COUNTA(CurriculumDetail!Z375:Z380) &gt; 0), "x", "")</f>
        <v/>
      </c>
      <c r="AA55" t="str">
        <f>IF((COUNTA(CurriculumDetail!AA375:AA380) &gt; 0), "x", "")</f>
        <v/>
      </c>
      <c r="AB55" t="str">
        <f>IF((COUNTA(CurriculumDetail!AB375:AB380) &gt; 0), "x", "")</f>
        <v/>
      </c>
      <c r="AC55" t="str">
        <f>IF((COUNTA(CurriculumDetail!AC375:AC380) &gt; 0), "x", "")</f>
        <v/>
      </c>
      <c r="AD55" t="str">
        <f>IF((COUNTA(CurriculumDetail!AD375:AD380) &gt; 0), "x", "")</f>
        <v/>
      </c>
      <c r="AE55" t="str">
        <f>IF((COUNTA(CurriculumDetail!AE375:AE380) &gt; 0), "x", "")</f>
        <v/>
      </c>
      <c r="AF55" t="str">
        <f>IF((COUNTA(CurriculumDetail!AF375:AF380) &gt; 0), "x", "")</f>
        <v/>
      </c>
      <c r="AG55" t="str">
        <f>IF((COUNTA(CurriculumDetail!AG375:AG380) &gt; 0), "x", "")</f>
        <v/>
      </c>
      <c r="AH55" t="str">
        <f>IF((COUNTA(CurriculumDetail!AH375:AH380) &gt; 0), "x", "")</f>
        <v/>
      </c>
      <c r="AI55" t="str">
        <f>IF((COUNTA(CurriculumDetail!AI375:AI380) &gt; 0), "x", "")</f>
        <v/>
      </c>
      <c r="AJ55" t="str">
        <f>IF((COUNTA(CurriculumDetail!AJ375:AJ380) &gt; 0), "x", "")</f>
        <v/>
      </c>
    </row>
    <row r="56" spans="1:36" x14ac:dyDescent="0.2">
      <c r="A56" t="s">
        <v>79</v>
      </c>
      <c r="B56" t="s">
        <v>81</v>
      </c>
      <c r="C56">
        <v>1</v>
      </c>
      <c r="D56">
        <v>2</v>
      </c>
      <c r="E56" t="b">
        <f>AND(OR(CurriculumDetail!F383&gt;0,CurriculumDetail!C383&lt;&gt;1),OR(CurriculumDetail!F384&gt;0,CurriculumDetail!C384&lt;&gt;1),OR(CurriculumDetail!F385&gt;0,CurriculumDetail!C385&lt;&gt;1),OR(CurriculumDetail!F386&gt;0,CurriculumDetail!C386&lt;&gt;1),OR(CurriculumDetail!F387&gt;0,CurriculumDetail!C387&lt;&gt;1),OR(CurriculumDetail!F388&gt;0,CurriculumDetail!C388&lt;&gt;1),OR(CurriculumDetail!F389&gt;0,CurriculumDetail!C389&lt;&gt;1),OR(CurriculumDetail!F390&gt;0,CurriculumDetail!C390&lt;&gt;1),OR(CurriculumDetail!F391&gt;0,CurriculumDetail!C391&lt;&gt;1),OR(CurriculumDetail!F392&gt;0,CurriculumDetail!C392&lt;&gt;1),OR(CurriculumDetail!F393&gt;0,CurriculumDetail!C393&lt;&gt;1),OR(CurriculumDetail!F394&gt;0,CurriculumDetail!C394&lt;&gt;1),OR(CurriculumDetail!F395&gt;0,CurriculumDetail!C395&lt;&gt;1))</f>
        <v>0</v>
      </c>
      <c r="F56" t="b">
        <f>AND(OR(CurriculumDetail!F383&gt;0,CurriculumDetail!C383&lt;&gt;2),OR(CurriculumDetail!F384&gt;0,CurriculumDetail!C384&lt;&gt;2),OR(CurriculumDetail!F385&gt;0,CurriculumDetail!C385&lt;&gt;2),OR(CurriculumDetail!F386&gt;0,CurriculumDetail!C386&lt;&gt;2),OR(CurriculumDetail!F387&gt;0,CurriculumDetail!C387&lt;&gt;2),OR(CurriculumDetail!F388&gt;0,CurriculumDetail!C388&lt;&gt;2),OR(CurriculumDetail!F389&gt;0,CurriculumDetail!C389&lt;&gt;2),OR(CurriculumDetail!F390&gt;0,CurriculumDetail!C390&lt;&gt;2),OR(CurriculumDetail!F391&gt;0,CurriculumDetail!C391&lt;&gt;2),OR(CurriculumDetail!F392&gt;0,CurriculumDetail!C392&lt;&gt;2),OR(CurriculumDetail!F393&gt;0,CurriculumDetail!C393&lt;&gt;2),OR(CurriculumDetail!F394&gt;0,CurriculumDetail!C394&lt;&gt;2),OR(CurriculumDetail!F395&gt;0,CurriculumDetail!C395&lt;&gt;2))</f>
        <v>0</v>
      </c>
      <c r="G56" t="str">
        <f>IF((COUNTA(CurriculumDetail!G382:G395) &gt; 0), "x", "")</f>
        <v/>
      </c>
      <c r="H56" t="str">
        <f>IF((COUNTA(CurriculumDetail!H382:H395) &gt; 0), "x", "")</f>
        <v/>
      </c>
      <c r="I56" t="str">
        <f>IF((COUNTA(CurriculumDetail!I382:I395) &gt; 0), "x", "")</f>
        <v/>
      </c>
      <c r="J56" t="str">
        <f>IF((COUNTA(CurriculumDetail!J382:J395) &gt; 0), "x", "")</f>
        <v/>
      </c>
      <c r="K56" t="str">
        <f>IF((COUNTA(CurriculumDetail!K382:K395) &gt; 0), "x", "")</f>
        <v/>
      </c>
      <c r="L56" t="str">
        <f>IF((COUNTA(CurriculumDetail!L382:L395) &gt; 0), "x", "")</f>
        <v/>
      </c>
      <c r="M56" t="str">
        <f>IF((COUNTA(CurriculumDetail!M382:M395) &gt; 0), "x", "")</f>
        <v/>
      </c>
      <c r="N56" t="str">
        <f>IF((COUNTA(CurriculumDetail!N382:N395) &gt; 0), "x", "")</f>
        <v/>
      </c>
      <c r="O56" t="str">
        <f>IF((COUNTA(CurriculumDetail!O382:O395) &gt; 0), "x", "")</f>
        <v/>
      </c>
      <c r="P56" t="str">
        <f>IF((COUNTA(CurriculumDetail!P382:P395) &gt; 0), "x", "")</f>
        <v/>
      </c>
      <c r="Q56" t="str">
        <f>IF((COUNTA(CurriculumDetail!Q382:Q395) &gt; 0), "x", "")</f>
        <v/>
      </c>
      <c r="R56" t="str">
        <f>IF((COUNTA(CurriculumDetail!R382:R395) &gt; 0), "x", "")</f>
        <v/>
      </c>
      <c r="S56" t="str">
        <f>IF((COUNTA(CurriculumDetail!S382:S395) &gt; 0), "x", "")</f>
        <v/>
      </c>
      <c r="T56" t="str">
        <f>IF((COUNTA(CurriculumDetail!T382:T395) &gt; 0), "x", "")</f>
        <v/>
      </c>
      <c r="U56" t="str">
        <f>IF((COUNTA(CurriculumDetail!U382:U395) &gt; 0), "x", "")</f>
        <v/>
      </c>
      <c r="V56" t="str">
        <f>IF((COUNTA(CurriculumDetail!V382:V395) &gt; 0), "x", "")</f>
        <v/>
      </c>
      <c r="W56" t="str">
        <f>IF((COUNTA(CurriculumDetail!W382:W395) &gt; 0), "x", "")</f>
        <v/>
      </c>
      <c r="X56" t="str">
        <f>IF((COUNTA(CurriculumDetail!X382:X395) &gt; 0), "x", "")</f>
        <v/>
      </c>
      <c r="Y56" t="str">
        <f>IF((COUNTA(CurriculumDetail!Y382:Y395) &gt; 0), "x", "")</f>
        <v/>
      </c>
      <c r="Z56" t="str">
        <f>IF((COUNTA(CurriculumDetail!Z382:Z395) &gt; 0), "x", "")</f>
        <v/>
      </c>
      <c r="AA56" t="str">
        <f>IF((COUNTA(CurriculumDetail!AA382:AA395) &gt; 0), "x", "")</f>
        <v/>
      </c>
      <c r="AB56" t="str">
        <f>IF((COUNTA(CurriculumDetail!AB382:AB395) &gt; 0), "x", "")</f>
        <v/>
      </c>
      <c r="AC56" t="str">
        <f>IF((COUNTA(CurriculumDetail!AC382:AC395) &gt; 0), "x", "")</f>
        <v/>
      </c>
      <c r="AD56" t="str">
        <f>IF((COUNTA(CurriculumDetail!AD382:AD395) &gt; 0), "x", "")</f>
        <v/>
      </c>
      <c r="AE56" t="str">
        <f>IF((COUNTA(CurriculumDetail!AE382:AE395) &gt; 0), "x", "")</f>
        <v/>
      </c>
      <c r="AF56" t="str">
        <f>IF((COUNTA(CurriculumDetail!AF382:AF395) &gt; 0), "x", "")</f>
        <v/>
      </c>
      <c r="AG56" t="str">
        <f>IF((COUNTA(CurriculumDetail!AG382:AG395) &gt; 0), "x", "")</f>
        <v/>
      </c>
      <c r="AH56" t="str">
        <f>IF((COUNTA(CurriculumDetail!AH382:AH395) &gt; 0), "x", "")</f>
        <v/>
      </c>
      <c r="AI56" t="str">
        <f>IF((COUNTA(CurriculumDetail!AI382:AI395) &gt; 0), "x", "")</f>
        <v/>
      </c>
      <c r="AJ56" t="str">
        <f>IF((COUNTA(CurriculumDetail!AJ382:AJ395) &gt; 0), "x", "")</f>
        <v/>
      </c>
    </row>
    <row r="57" spans="1:36" x14ac:dyDescent="0.2">
      <c r="A57" t="s">
        <v>79</v>
      </c>
      <c r="B57" t="s">
        <v>82</v>
      </c>
      <c r="C57">
        <v>1</v>
      </c>
      <c r="D57">
        <v>2</v>
      </c>
      <c r="E57" t="b">
        <f>AND(OR(CurriculumDetail!F398&gt;0,CurriculumDetail!C398&lt;&gt;1),OR(CurriculumDetail!F399&gt;0,CurriculumDetail!C399&lt;&gt;1),OR(CurriculumDetail!F400&gt;0,CurriculumDetail!C400&lt;&gt;1),OR(CurriculumDetail!F401&gt;0,CurriculumDetail!C401&lt;&gt;1),OR(CurriculumDetail!F402&gt;0,CurriculumDetail!C402&lt;&gt;1),OR(CurriculumDetail!F403&gt;0,CurriculumDetail!C403&lt;&gt;1),OR(CurriculumDetail!F404&gt;0,CurriculumDetail!C404&lt;&gt;1),OR(CurriculumDetail!F405&gt;0,CurriculumDetail!C405&lt;&gt;1),OR(CurriculumDetail!F406&gt;0,CurriculumDetail!C406&lt;&gt;1),OR(CurriculumDetail!F407&gt;0,CurriculumDetail!C407&lt;&gt;1),OR(CurriculumDetail!F408&gt;0,CurriculumDetail!C408&lt;&gt;1),OR(CurriculumDetail!F409&gt;0,CurriculumDetail!C409&lt;&gt;1),OR(CurriculumDetail!F410&gt;0,CurriculumDetail!C410&lt;&gt;1))</f>
        <v>0</v>
      </c>
      <c r="F57" t="b">
        <f>AND(OR(CurriculumDetail!F398&gt;0,CurriculumDetail!C398&lt;&gt;2),OR(CurriculumDetail!F399&gt;0,CurriculumDetail!C399&lt;&gt;2),OR(CurriculumDetail!F400&gt;0,CurriculumDetail!C400&lt;&gt;2),OR(CurriculumDetail!F401&gt;0,CurriculumDetail!C401&lt;&gt;2),OR(CurriculumDetail!F402&gt;0,CurriculumDetail!C402&lt;&gt;2),OR(CurriculumDetail!F403&gt;0,CurriculumDetail!C403&lt;&gt;2),OR(CurriculumDetail!F404&gt;0,CurriculumDetail!C404&lt;&gt;2),OR(CurriculumDetail!F405&gt;0,CurriculumDetail!C405&lt;&gt;2),OR(CurriculumDetail!F406&gt;0,CurriculumDetail!C406&lt;&gt;2),OR(CurriculumDetail!F407&gt;0,CurriculumDetail!C407&lt;&gt;2),OR(CurriculumDetail!F408&gt;0,CurriculumDetail!C408&lt;&gt;2),OR(CurriculumDetail!F409&gt;0,CurriculumDetail!C409&lt;&gt;2),OR(CurriculumDetail!F410&gt;0,CurriculumDetail!C410&lt;&gt;2))</f>
        <v>0</v>
      </c>
      <c r="G57" t="str">
        <f>IF((COUNTA(CurriculumDetail!G397:G410) &gt; 0), "x", "")</f>
        <v/>
      </c>
      <c r="H57" t="str">
        <f>IF((COUNTA(CurriculumDetail!H397:H410) &gt; 0), "x", "")</f>
        <v/>
      </c>
      <c r="I57" t="str">
        <f>IF((COUNTA(CurriculumDetail!I397:I410) &gt; 0), "x", "")</f>
        <v/>
      </c>
      <c r="J57" t="str">
        <f>IF((COUNTA(CurriculumDetail!J397:J410) &gt; 0), "x", "")</f>
        <v/>
      </c>
      <c r="K57" t="str">
        <f>IF((COUNTA(CurriculumDetail!K397:K410) &gt; 0), "x", "")</f>
        <v/>
      </c>
      <c r="L57" t="str">
        <f>IF((COUNTA(CurriculumDetail!L397:L410) &gt; 0), "x", "")</f>
        <v/>
      </c>
      <c r="M57" t="str">
        <f>IF((COUNTA(CurriculumDetail!M397:M410) &gt; 0), "x", "")</f>
        <v/>
      </c>
      <c r="N57" t="str">
        <f>IF((COUNTA(CurriculumDetail!N397:N410) &gt; 0), "x", "")</f>
        <v/>
      </c>
      <c r="O57" t="str">
        <f>IF((COUNTA(CurriculumDetail!O397:O410) &gt; 0), "x", "")</f>
        <v/>
      </c>
      <c r="P57" t="str">
        <f>IF((COUNTA(CurriculumDetail!P397:P410) &gt; 0), "x", "")</f>
        <v/>
      </c>
      <c r="Q57" t="str">
        <f>IF((COUNTA(CurriculumDetail!Q397:Q410) &gt; 0), "x", "")</f>
        <v/>
      </c>
      <c r="R57" t="str">
        <f>IF((COUNTA(CurriculumDetail!R397:R410) &gt; 0), "x", "")</f>
        <v/>
      </c>
      <c r="S57" t="str">
        <f>IF((COUNTA(CurriculumDetail!S397:S410) &gt; 0), "x", "")</f>
        <v/>
      </c>
      <c r="T57" t="str">
        <f>IF((COUNTA(CurriculumDetail!T397:T410) &gt; 0), "x", "")</f>
        <v/>
      </c>
      <c r="U57" t="str">
        <f>IF((COUNTA(CurriculumDetail!U397:U410) &gt; 0), "x", "")</f>
        <v/>
      </c>
      <c r="V57" t="str">
        <f>IF((COUNTA(CurriculumDetail!V397:V410) &gt; 0), "x", "")</f>
        <v/>
      </c>
      <c r="W57" t="str">
        <f>IF((COUNTA(CurriculumDetail!W397:W410) &gt; 0), "x", "")</f>
        <v/>
      </c>
      <c r="X57" t="str">
        <f>IF((COUNTA(CurriculumDetail!X397:X410) &gt; 0), "x", "")</f>
        <v/>
      </c>
      <c r="Y57" t="str">
        <f>IF((COUNTA(CurriculumDetail!Y397:Y410) &gt; 0), "x", "")</f>
        <v/>
      </c>
      <c r="Z57" t="str">
        <f>IF((COUNTA(CurriculumDetail!Z397:Z410) &gt; 0), "x", "")</f>
        <v/>
      </c>
      <c r="AA57" t="str">
        <f>IF((COUNTA(CurriculumDetail!AA397:AA410) &gt; 0), "x", "")</f>
        <v/>
      </c>
      <c r="AB57" t="str">
        <f>IF((COUNTA(CurriculumDetail!AB397:AB410) &gt; 0), "x", "")</f>
        <v/>
      </c>
      <c r="AC57" t="str">
        <f>IF((COUNTA(CurriculumDetail!AC397:AC410) &gt; 0), "x", "")</f>
        <v/>
      </c>
      <c r="AD57" t="str">
        <f>IF((COUNTA(CurriculumDetail!AD397:AD410) &gt; 0), "x", "")</f>
        <v/>
      </c>
      <c r="AE57" t="str">
        <f>IF((COUNTA(CurriculumDetail!AE397:AE410) &gt; 0), "x", "")</f>
        <v/>
      </c>
      <c r="AF57" t="str">
        <f>IF((COUNTA(CurriculumDetail!AF397:AF410) &gt; 0), "x", "")</f>
        <v/>
      </c>
      <c r="AG57" t="str">
        <f>IF((COUNTA(CurriculumDetail!AG397:AG410) &gt; 0), "x", "")</f>
        <v/>
      </c>
      <c r="AH57" t="str">
        <f>IF((COUNTA(CurriculumDetail!AH397:AH410) &gt; 0), "x", "")</f>
        <v/>
      </c>
      <c r="AI57" t="str">
        <f>IF((COUNTA(CurriculumDetail!AI397:AI410) &gt; 0), "x", "")</f>
        <v/>
      </c>
      <c r="AJ57" t="str">
        <f>IF((COUNTA(CurriculumDetail!AJ397:AJ410) &gt; 0), "x", "")</f>
        <v/>
      </c>
    </row>
    <row r="58" spans="1:36" x14ac:dyDescent="0.2">
      <c r="A58" t="s">
        <v>79</v>
      </c>
      <c r="B58" t="s">
        <v>83</v>
      </c>
      <c r="C58">
        <v>0</v>
      </c>
      <c r="D58">
        <v>1</v>
      </c>
      <c r="E58" t="b">
        <f>AND(OR(CurriculumDetail!F413&gt;0,CurriculumDetail!C413&lt;&gt;1),OR(CurriculumDetail!F414&gt;0,CurriculumDetail!C414&lt;&gt;1),OR(CurriculumDetail!F415&gt;0,CurriculumDetail!C415&lt;&gt;1),OR(CurriculumDetail!F416&gt;0,CurriculumDetail!C416&lt;&gt;1),OR(CurriculumDetail!F417&gt;0,CurriculumDetail!C417&lt;&gt;1),OR(CurriculumDetail!F418&gt;0,CurriculumDetail!C418&lt;&gt;1))</f>
        <v>1</v>
      </c>
      <c r="F58" t="b">
        <f>AND(OR(CurriculumDetail!F413&gt;0,CurriculumDetail!C413&lt;&gt;2),OR(CurriculumDetail!F414&gt;0,CurriculumDetail!C414&lt;&gt;2),OR(CurriculumDetail!F415&gt;0,CurriculumDetail!C415&lt;&gt;2),OR(CurriculumDetail!F416&gt;0,CurriculumDetail!C416&lt;&gt;2),OR(CurriculumDetail!F417&gt;0,CurriculumDetail!C417&lt;&gt;2),OR(CurriculumDetail!F418&gt;0,CurriculumDetail!C418&lt;&gt;2))</f>
        <v>0</v>
      </c>
      <c r="G58" t="str">
        <f>IF((COUNTA(CurriculumDetail!G412:G418) &gt; 0), "x", "")</f>
        <v/>
      </c>
      <c r="H58" t="str">
        <f>IF((COUNTA(CurriculumDetail!H412:H418) &gt; 0), "x", "")</f>
        <v/>
      </c>
      <c r="I58" t="str">
        <f>IF((COUNTA(CurriculumDetail!I412:I418) &gt; 0), "x", "")</f>
        <v/>
      </c>
      <c r="J58" t="str">
        <f>IF((COUNTA(CurriculumDetail!J412:J418) &gt; 0), "x", "")</f>
        <v/>
      </c>
      <c r="K58" t="str">
        <f>IF((COUNTA(CurriculumDetail!K412:K418) &gt; 0), "x", "")</f>
        <v/>
      </c>
      <c r="L58" t="str">
        <f>IF((COUNTA(CurriculumDetail!L412:L418) &gt; 0), "x", "")</f>
        <v/>
      </c>
      <c r="M58" t="str">
        <f>IF((COUNTA(CurriculumDetail!M412:M418) &gt; 0), "x", "")</f>
        <v/>
      </c>
      <c r="N58" t="str">
        <f>IF((COUNTA(CurriculumDetail!N412:N418) &gt; 0), "x", "")</f>
        <v/>
      </c>
      <c r="O58" t="str">
        <f>IF((COUNTA(CurriculumDetail!O412:O418) &gt; 0), "x", "")</f>
        <v/>
      </c>
      <c r="P58" t="str">
        <f>IF((COUNTA(CurriculumDetail!P412:P418) &gt; 0), "x", "")</f>
        <v/>
      </c>
      <c r="Q58" t="str">
        <f>IF((COUNTA(CurriculumDetail!Q412:Q418) &gt; 0), "x", "")</f>
        <v/>
      </c>
      <c r="R58" t="str">
        <f>IF((COUNTA(CurriculumDetail!R412:R418) &gt; 0), "x", "")</f>
        <v/>
      </c>
      <c r="S58" t="str">
        <f>IF((COUNTA(CurriculumDetail!S412:S418) &gt; 0), "x", "")</f>
        <v/>
      </c>
      <c r="T58" t="str">
        <f>IF((COUNTA(CurriculumDetail!T412:T418) &gt; 0), "x", "")</f>
        <v/>
      </c>
      <c r="U58" t="str">
        <f>IF((COUNTA(CurriculumDetail!U412:U418) &gt; 0), "x", "")</f>
        <v/>
      </c>
      <c r="V58" t="str">
        <f>IF((COUNTA(CurriculumDetail!V412:V418) &gt; 0), "x", "")</f>
        <v/>
      </c>
      <c r="W58" t="str">
        <f>IF((COUNTA(CurriculumDetail!W412:W418) &gt; 0), "x", "")</f>
        <v/>
      </c>
      <c r="X58" t="str">
        <f>IF((COUNTA(CurriculumDetail!X412:X418) &gt; 0), "x", "")</f>
        <v/>
      </c>
      <c r="Y58" t="str">
        <f>IF((COUNTA(CurriculumDetail!Y412:Y418) &gt; 0), "x", "")</f>
        <v/>
      </c>
      <c r="Z58" t="str">
        <f>IF((COUNTA(CurriculumDetail!Z412:Z418) &gt; 0), "x", "")</f>
        <v/>
      </c>
      <c r="AA58" t="str">
        <f>IF((COUNTA(CurriculumDetail!AA412:AA418) &gt; 0), "x", "")</f>
        <v/>
      </c>
      <c r="AB58" t="str">
        <f>IF((COUNTA(CurriculumDetail!AB412:AB418) &gt; 0), "x", "")</f>
        <v/>
      </c>
      <c r="AC58" t="str">
        <f>IF((COUNTA(CurriculumDetail!AC412:AC418) &gt; 0), "x", "")</f>
        <v/>
      </c>
      <c r="AD58" t="str">
        <f>IF((COUNTA(CurriculumDetail!AD412:AD418) &gt; 0), "x", "")</f>
        <v/>
      </c>
      <c r="AE58" t="str">
        <f>IF((COUNTA(CurriculumDetail!AE412:AE418) &gt; 0), "x", "")</f>
        <v/>
      </c>
      <c r="AF58" t="str">
        <f>IF((COUNTA(CurriculumDetail!AF412:AF418) &gt; 0), "x", "")</f>
        <v/>
      </c>
      <c r="AG58" t="str">
        <f>IF((COUNTA(CurriculumDetail!AG412:AG418) &gt; 0), "x", "")</f>
        <v/>
      </c>
      <c r="AH58" t="str">
        <f>IF((COUNTA(CurriculumDetail!AH412:AH418) &gt; 0), "x", "")</f>
        <v/>
      </c>
      <c r="AI58" t="str">
        <f>IF((COUNTA(CurriculumDetail!AI412:AI418) &gt; 0), "x", "")</f>
        <v/>
      </c>
      <c r="AJ58" t="str">
        <f>IF((COUNTA(CurriculumDetail!AJ412:AJ418) &gt; 0), "x", "")</f>
        <v/>
      </c>
    </row>
    <row r="59" spans="1:36" x14ac:dyDescent="0.2">
      <c r="A59" t="s">
        <v>79</v>
      </c>
      <c r="B59" t="s">
        <v>84</v>
      </c>
      <c r="C59">
        <v>0</v>
      </c>
      <c r="D59">
        <v>2</v>
      </c>
      <c r="E59" t="b">
        <f>AND(OR(CurriculumDetail!F421&gt;0,CurriculumDetail!C421&lt;&gt;1),OR(CurriculumDetail!F422&gt;0,CurriculumDetail!C422&lt;&gt;1),OR(CurriculumDetail!F423&gt;0,CurriculumDetail!C423&lt;&gt;1),OR(CurriculumDetail!F424&gt;0,CurriculumDetail!C424&lt;&gt;1),OR(CurriculumDetail!F425&gt;0,CurriculumDetail!C425&lt;&gt;1),OR(CurriculumDetail!F426&gt;0,CurriculumDetail!C426&lt;&gt;1),OR(CurriculumDetail!F427&gt;0,CurriculumDetail!C427&lt;&gt;1),OR(CurriculumDetail!F428&gt;0,CurriculumDetail!C428&lt;&gt;1),OR(CurriculumDetail!F429&gt;0,CurriculumDetail!C429&lt;&gt;1))</f>
        <v>1</v>
      </c>
      <c r="F59" t="b">
        <f>AND(OR(CurriculumDetail!F421&gt;0,CurriculumDetail!C421&lt;&gt;2),OR(CurriculumDetail!F422&gt;0,CurriculumDetail!C422&lt;&gt;2),OR(CurriculumDetail!F423&gt;0,CurriculumDetail!C423&lt;&gt;2),OR(CurriculumDetail!F424&gt;0,CurriculumDetail!C424&lt;&gt;2),OR(CurriculumDetail!F425&gt;0,CurriculumDetail!C425&lt;&gt;2),OR(CurriculumDetail!F426&gt;0,CurriculumDetail!C426&lt;&gt;2),OR(CurriculumDetail!F427&gt;0,CurriculumDetail!C427&lt;&gt;2),OR(CurriculumDetail!F428&gt;0,CurriculumDetail!C428&lt;&gt;2),OR(CurriculumDetail!F429&gt;0,CurriculumDetail!C429&lt;&gt;2))</f>
        <v>0</v>
      </c>
      <c r="G59" t="str">
        <f>IF((COUNTA(CurriculumDetail!G420:G429) &gt; 0), "x", "")</f>
        <v/>
      </c>
      <c r="H59" t="str">
        <f>IF((COUNTA(CurriculumDetail!H420:H429) &gt; 0), "x", "")</f>
        <v/>
      </c>
      <c r="I59" t="str">
        <f>IF((COUNTA(CurriculumDetail!I420:I429) &gt; 0), "x", "")</f>
        <v/>
      </c>
      <c r="J59" t="str">
        <f>IF((COUNTA(CurriculumDetail!J420:J429) &gt; 0), "x", "")</f>
        <v/>
      </c>
      <c r="K59" t="str">
        <f>IF((COUNTA(CurriculumDetail!K420:K429) &gt; 0), "x", "")</f>
        <v/>
      </c>
      <c r="L59" t="str">
        <f>IF((COUNTA(CurriculumDetail!L420:L429) &gt; 0), "x", "")</f>
        <v/>
      </c>
      <c r="M59" t="str">
        <f>IF((COUNTA(CurriculumDetail!M420:M429) &gt; 0), "x", "")</f>
        <v/>
      </c>
      <c r="N59" t="str">
        <f>IF((COUNTA(CurriculumDetail!N420:N429) &gt; 0), "x", "")</f>
        <v/>
      </c>
      <c r="O59" t="str">
        <f>IF((COUNTA(CurriculumDetail!O420:O429) &gt; 0), "x", "")</f>
        <v/>
      </c>
      <c r="P59" t="str">
        <f>IF((COUNTA(CurriculumDetail!P420:P429) &gt; 0), "x", "")</f>
        <v/>
      </c>
      <c r="Q59" t="str">
        <f>IF((COUNTA(CurriculumDetail!Q420:Q429) &gt; 0), "x", "")</f>
        <v/>
      </c>
      <c r="R59" t="str">
        <f>IF((COUNTA(CurriculumDetail!R420:R429) &gt; 0), "x", "")</f>
        <v/>
      </c>
      <c r="S59" t="str">
        <f>IF((COUNTA(CurriculumDetail!S420:S429) &gt; 0), "x", "")</f>
        <v/>
      </c>
      <c r="T59" t="str">
        <f>IF((COUNTA(CurriculumDetail!T420:T429) &gt; 0), "x", "")</f>
        <v/>
      </c>
      <c r="U59" t="str">
        <f>IF((COUNTA(CurriculumDetail!U420:U429) &gt; 0), "x", "")</f>
        <v/>
      </c>
      <c r="V59" t="str">
        <f>IF((COUNTA(CurriculumDetail!V420:V429) &gt; 0), "x", "")</f>
        <v/>
      </c>
      <c r="W59" t="str">
        <f>IF((COUNTA(CurriculumDetail!W420:W429) &gt; 0), "x", "")</f>
        <v/>
      </c>
      <c r="X59" t="str">
        <f>IF((COUNTA(CurriculumDetail!X420:X429) &gt; 0), "x", "")</f>
        <v/>
      </c>
      <c r="Y59" t="str">
        <f>IF((COUNTA(CurriculumDetail!Y420:Y429) &gt; 0), "x", "")</f>
        <v/>
      </c>
      <c r="Z59" t="str">
        <f>IF((COUNTA(CurriculumDetail!Z420:Z429) &gt; 0), "x", "")</f>
        <v/>
      </c>
      <c r="AA59" t="str">
        <f>IF((COUNTA(CurriculumDetail!AA420:AA429) &gt; 0), "x", "")</f>
        <v/>
      </c>
      <c r="AB59" t="str">
        <f>IF((COUNTA(CurriculumDetail!AB420:AB429) &gt; 0), "x", "")</f>
        <v/>
      </c>
      <c r="AC59" t="str">
        <f>IF((COUNTA(CurriculumDetail!AC420:AC429) &gt; 0), "x", "")</f>
        <v/>
      </c>
      <c r="AD59" t="str">
        <f>IF((COUNTA(CurriculumDetail!AD420:AD429) &gt; 0), "x", "")</f>
        <v/>
      </c>
      <c r="AE59" t="str">
        <f>IF((COUNTA(CurriculumDetail!AE420:AE429) &gt; 0), "x", "")</f>
        <v/>
      </c>
      <c r="AF59" t="str">
        <f>IF((COUNTA(CurriculumDetail!AF420:AF429) &gt; 0), "x", "")</f>
        <v/>
      </c>
      <c r="AG59" t="str">
        <f>IF((COUNTA(CurriculumDetail!AG420:AG429) &gt; 0), "x", "")</f>
        <v/>
      </c>
      <c r="AH59" t="str">
        <f>IF((COUNTA(CurriculumDetail!AH420:AH429) &gt; 0), "x", "")</f>
        <v/>
      </c>
      <c r="AI59" t="str">
        <f>IF((COUNTA(CurriculumDetail!AI420:AI429) &gt; 0), "x", "")</f>
        <v/>
      </c>
      <c r="AJ59" t="str">
        <f>IF((COUNTA(CurriculumDetail!AJ420:AJ429) &gt; 0), "x", "")</f>
        <v/>
      </c>
    </row>
    <row r="60" spans="1:36" x14ac:dyDescent="0.2">
      <c r="A60" t="s">
        <v>79</v>
      </c>
      <c r="B60" t="s">
        <v>85</v>
      </c>
      <c r="C60">
        <v>0</v>
      </c>
      <c r="D60">
        <v>1</v>
      </c>
      <c r="E60" t="b">
        <f>AND(OR(CurriculumDetail!F432&gt;0,CurriculumDetail!C432&lt;&gt;1),OR(CurriculumDetail!F433&gt;0,CurriculumDetail!C433&lt;&gt;1),OR(CurriculumDetail!F434&gt;0,CurriculumDetail!C434&lt;&gt;1),OR(CurriculumDetail!F435&gt;0,CurriculumDetail!C435&lt;&gt;1),OR(CurriculumDetail!F436&gt;0,CurriculumDetail!C436&lt;&gt;1),OR(CurriculumDetail!F437&gt;0,CurriculumDetail!C437&lt;&gt;1),OR(CurriculumDetail!F438&gt;0,CurriculumDetail!C438&lt;&gt;1),OR(CurriculumDetail!F439&gt;0,CurriculumDetail!C439&lt;&gt;1),OR(CurriculumDetail!F440&gt;0,CurriculumDetail!C440&lt;&gt;1),OR(CurriculumDetail!F441&gt;0,CurriculumDetail!C441&lt;&gt;1),OR(CurriculumDetail!F442&gt;0,CurriculumDetail!C442&lt;&gt;1),OR(CurriculumDetail!F443&gt;0,CurriculumDetail!C443&lt;&gt;1),OR(CurriculumDetail!F444&gt;0,CurriculumDetail!C444&lt;&gt;1),OR(CurriculumDetail!F445&gt;0,CurriculumDetail!C445&lt;&gt;1))</f>
        <v>1</v>
      </c>
      <c r="F60" t="b">
        <f>AND(OR(CurriculumDetail!F432&gt;0,CurriculumDetail!C432&lt;&gt;2),OR(CurriculumDetail!F433&gt;0,CurriculumDetail!C433&lt;&gt;2),OR(CurriculumDetail!F434&gt;0,CurriculumDetail!C434&lt;&gt;2),OR(CurriculumDetail!F435&gt;0,CurriculumDetail!C435&lt;&gt;2),OR(CurriculumDetail!F436&gt;0,CurriculumDetail!C436&lt;&gt;2),OR(CurriculumDetail!F437&gt;0,CurriculumDetail!C437&lt;&gt;2),OR(CurriculumDetail!F438&gt;0,CurriculumDetail!C438&lt;&gt;2),OR(CurriculumDetail!F439&gt;0,CurriculumDetail!C439&lt;&gt;2),OR(CurriculumDetail!F440&gt;0,CurriculumDetail!C440&lt;&gt;2),OR(CurriculumDetail!F441&gt;0,CurriculumDetail!C441&lt;&gt;2),OR(CurriculumDetail!F442&gt;0,CurriculumDetail!C442&lt;&gt;2),OR(CurriculumDetail!F443&gt;0,CurriculumDetail!C443&lt;&gt;2),OR(CurriculumDetail!F444&gt;0,CurriculumDetail!C444&lt;&gt;2),OR(CurriculumDetail!F445&gt;0,CurriculumDetail!C445&lt;&gt;2))</f>
        <v>0</v>
      </c>
      <c r="G60" t="str">
        <f>IF((COUNTA(CurriculumDetail!G431:G445) &gt; 0), "x", "")</f>
        <v/>
      </c>
      <c r="H60" t="str">
        <f>IF((COUNTA(CurriculumDetail!H431:H445) &gt; 0), "x", "")</f>
        <v/>
      </c>
      <c r="I60" t="str">
        <f>IF((COUNTA(CurriculumDetail!I431:I445) &gt; 0), "x", "")</f>
        <v/>
      </c>
      <c r="J60" t="str">
        <f>IF((COUNTA(CurriculumDetail!J431:J445) &gt; 0), "x", "")</f>
        <v/>
      </c>
      <c r="K60" t="str">
        <f>IF((COUNTA(CurriculumDetail!K431:K445) &gt; 0), "x", "")</f>
        <v/>
      </c>
      <c r="L60" t="str">
        <f>IF((COUNTA(CurriculumDetail!L431:L445) &gt; 0), "x", "")</f>
        <v/>
      </c>
      <c r="M60" t="str">
        <f>IF((COUNTA(CurriculumDetail!M431:M445) &gt; 0), "x", "")</f>
        <v/>
      </c>
      <c r="N60" t="str">
        <f>IF((COUNTA(CurriculumDetail!N431:N445) &gt; 0), "x", "")</f>
        <v/>
      </c>
      <c r="O60" t="str">
        <f>IF((COUNTA(CurriculumDetail!O431:O445) &gt; 0), "x", "")</f>
        <v/>
      </c>
      <c r="P60" t="str">
        <f>IF((COUNTA(CurriculumDetail!P431:P445) &gt; 0), "x", "")</f>
        <v/>
      </c>
      <c r="Q60" t="str">
        <f>IF((COUNTA(CurriculumDetail!Q431:Q445) &gt; 0), "x", "")</f>
        <v/>
      </c>
      <c r="R60" t="str">
        <f>IF((COUNTA(CurriculumDetail!R431:R445) &gt; 0), "x", "")</f>
        <v/>
      </c>
      <c r="S60" t="str">
        <f>IF((COUNTA(CurriculumDetail!S431:S445) &gt; 0), "x", "")</f>
        <v/>
      </c>
      <c r="T60" t="str">
        <f>IF((COUNTA(CurriculumDetail!T431:T445) &gt; 0), "x", "")</f>
        <v/>
      </c>
      <c r="U60" t="str">
        <f>IF((COUNTA(CurriculumDetail!U431:U445) &gt; 0), "x", "")</f>
        <v/>
      </c>
      <c r="V60" t="str">
        <f>IF((COUNTA(CurriculumDetail!V431:V445) &gt; 0), "x", "")</f>
        <v/>
      </c>
      <c r="W60" t="str">
        <f>IF((COUNTA(CurriculumDetail!W431:W445) &gt; 0), "x", "")</f>
        <v/>
      </c>
      <c r="X60" t="str">
        <f>IF((COUNTA(CurriculumDetail!X431:X445) &gt; 0), "x", "")</f>
        <v/>
      </c>
      <c r="Y60" t="str">
        <f>IF((COUNTA(CurriculumDetail!Y431:Y445) &gt; 0), "x", "")</f>
        <v/>
      </c>
      <c r="Z60" t="str">
        <f>IF((COUNTA(CurriculumDetail!Z431:Z445) &gt; 0), "x", "")</f>
        <v/>
      </c>
      <c r="AA60" t="str">
        <f>IF((COUNTA(CurriculumDetail!AA431:AA445) &gt; 0), "x", "")</f>
        <v/>
      </c>
      <c r="AB60" t="str">
        <f>IF((COUNTA(CurriculumDetail!AB431:AB445) &gt; 0), "x", "")</f>
        <v/>
      </c>
      <c r="AC60" t="str">
        <f>IF((COUNTA(CurriculumDetail!AC431:AC445) &gt; 0), "x", "")</f>
        <v/>
      </c>
      <c r="AD60" t="str">
        <f>IF((COUNTA(CurriculumDetail!AD431:AD445) &gt; 0), "x", "")</f>
        <v/>
      </c>
      <c r="AE60" t="str">
        <f>IF((COUNTA(CurriculumDetail!AE431:AE445) &gt; 0), "x", "")</f>
        <v/>
      </c>
      <c r="AF60" t="str">
        <f>IF((COUNTA(CurriculumDetail!AF431:AF445) &gt; 0), "x", "")</f>
        <v/>
      </c>
      <c r="AG60" t="str">
        <f>IF((COUNTA(CurriculumDetail!AG431:AG445) &gt; 0), "x", "")</f>
        <v/>
      </c>
      <c r="AH60" t="str">
        <f>IF((COUNTA(CurriculumDetail!AH431:AH445) &gt; 0), "x", "")</f>
        <v/>
      </c>
      <c r="AI60" t="str">
        <f>IF((COUNTA(CurriculumDetail!AI431:AI445) &gt; 0), "x", "")</f>
        <v/>
      </c>
      <c r="AJ60" t="str">
        <f>IF((COUNTA(CurriculumDetail!AJ431:AJ445) &gt; 0), "x", "")</f>
        <v/>
      </c>
    </row>
    <row r="61" spans="1:36" x14ac:dyDescent="0.2">
      <c r="A61" t="s">
        <v>79</v>
      </c>
      <c r="B61" t="s">
        <v>87</v>
      </c>
      <c r="C61">
        <v>0</v>
      </c>
      <c r="D61">
        <v>0</v>
      </c>
      <c r="E61" t="b">
        <f>AND(OR(CurriculumDetail!F448&gt;0,CurriculumDetail!C448&lt;&gt;1),OR(CurriculumDetail!F449&gt;0,CurriculumDetail!C449&lt;&gt;1),OR(CurriculumDetail!F450&gt;0,CurriculumDetail!C450&lt;&gt;1),OR(CurriculumDetail!F451&gt;0,CurriculumDetail!C451&lt;&gt;1))</f>
        <v>1</v>
      </c>
      <c r="F61" t="b">
        <f>AND(OR(CurriculumDetail!F448&gt;0,CurriculumDetail!C448&lt;&gt;2),OR(CurriculumDetail!F449&gt;0,CurriculumDetail!C449&lt;&gt;2),OR(CurriculumDetail!F450&gt;0,CurriculumDetail!C450&lt;&gt;2),OR(CurriculumDetail!F451&gt;0,CurriculumDetail!C451&lt;&gt;2))</f>
        <v>1</v>
      </c>
      <c r="G61" t="str">
        <f>IF((COUNTA(CurriculumDetail!G447:G451) &gt; 0), "x", "")</f>
        <v/>
      </c>
      <c r="H61" t="str">
        <f>IF((COUNTA(CurriculumDetail!H447:H451) &gt; 0), "x", "")</f>
        <v/>
      </c>
      <c r="I61" t="str">
        <f>IF((COUNTA(CurriculumDetail!I447:I451) &gt; 0), "x", "")</f>
        <v/>
      </c>
      <c r="J61" t="str">
        <f>IF((COUNTA(CurriculumDetail!J447:J451) &gt; 0), "x", "")</f>
        <v/>
      </c>
      <c r="K61" t="str">
        <f>IF((COUNTA(CurriculumDetail!K447:K451) &gt; 0), "x", "")</f>
        <v/>
      </c>
      <c r="L61" t="str">
        <f>IF((COUNTA(CurriculumDetail!L447:L451) &gt; 0), "x", "")</f>
        <v/>
      </c>
      <c r="M61" t="str">
        <f>IF((COUNTA(CurriculumDetail!M447:M451) &gt; 0), "x", "")</f>
        <v/>
      </c>
      <c r="N61" t="str">
        <f>IF((COUNTA(CurriculumDetail!N447:N451) &gt; 0), "x", "")</f>
        <v/>
      </c>
      <c r="O61" t="str">
        <f>IF((COUNTA(CurriculumDetail!O447:O451) &gt; 0), "x", "")</f>
        <v/>
      </c>
      <c r="P61" t="str">
        <f>IF((COUNTA(CurriculumDetail!P447:P451) &gt; 0), "x", "")</f>
        <v/>
      </c>
      <c r="Q61" t="str">
        <f>IF((COUNTA(CurriculumDetail!Q447:Q451) &gt; 0), "x", "")</f>
        <v/>
      </c>
      <c r="R61" t="str">
        <f>IF((COUNTA(CurriculumDetail!R447:R451) &gt; 0), "x", "")</f>
        <v/>
      </c>
      <c r="S61" t="str">
        <f>IF((COUNTA(CurriculumDetail!S447:S451) &gt; 0), "x", "")</f>
        <v/>
      </c>
      <c r="T61" t="str">
        <f>IF((COUNTA(CurriculumDetail!T447:T451) &gt; 0), "x", "")</f>
        <v/>
      </c>
      <c r="U61" t="str">
        <f>IF((COUNTA(CurriculumDetail!U447:U451) &gt; 0), "x", "")</f>
        <v/>
      </c>
      <c r="V61" t="str">
        <f>IF((COUNTA(CurriculumDetail!V447:V451) &gt; 0), "x", "")</f>
        <v/>
      </c>
      <c r="W61" t="str">
        <f>IF((COUNTA(CurriculumDetail!W447:W451) &gt; 0), "x", "")</f>
        <v/>
      </c>
      <c r="X61" t="str">
        <f>IF((COUNTA(CurriculumDetail!X447:X451) &gt; 0), "x", "")</f>
        <v/>
      </c>
      <c r="Y61" t="str">
        <f>IF((COUNTA(CurriculumDetail!Y447:Y451) &gt; 0), "x", "")</f>
        <v/>
      </c>
      <c r="Z61" t="str">
        <f>IF((COUNTA(CurriculumDetail!Z447:Z451) &gt; 0), "x", "")</f>
        <v/>
      </c>
      <c r="AA61" t="str">
        <f>IF((COUNTA(CurriculumDetail!AA447:AA451) &gt; 0), "x", "")</f>
        <v/>
      </c>
      <c r="AB61" t="str">
        <f>IF((COUNTA(CurriculumDetail!AB447:AB451) &gt; 0), "x", "")</f>
        <v/>
      </c>
      <c r="AC61" t="str">
        <f>IF((COUNTA(CurriculumDetail!AC447:AC451) &gt; 0), "x", "")</f>
        <v/>
      </c>
      <c r="AD61" t="str">
        <f>IF((COUNTA(CurriculumDetail!AD447:AD451) &gt; 0), "x", "")</f>
        <v/>
      </c>
      <c r="AE61" t="str">
        <f>IF((COUNTA(CurriculumDetail!AE447:AE451) &gt; 0), "x", "")</f>
        <v/>
      </c>
      <c r="AF61" t="str">
        <f>IF((COUNTA(CurriculumDetail!AF447:AF451) &gt; 0), "x", "")</f>
        <v/>
      </c>
      <c r="AG61" t="str">
        <f>IF((COUNTA(CurriculumDetail!AG447:AG451) &gt; 0), "x", "")</f>
        <v/>
      </c>
      <c r="AH61" t="str">
        <f>IF((COUNTA(CurriculumDetail!AH447:AH451) &gt; 0), "x", "")</f>
        <v/>
      </c>
      <c r="AI61" t="str">
        <f>IF((COUNTA(CurriculumDetail!AI447:AI451) &gt; 0), "x", "")</f>
        <v/>
      </c>
      <c r="AJ61" t="str">
        <f>IF((COUNTA(CurriculumDetail!AJ447:AJ451) &gt; 0), "x", "")</f>
        <v/>
      </c>
    </row>
    <row r="62" spans="1:36" x14ac:dyDescent="0.2">
      <c r="A62" t="s">
        <v>79</v>
      </c>
      <c r="B62" t="s">
        <v>88</v>
      </c>
      <c r="C62">
        <v>0</v>
      </c>
      <c r="D62">
        <v>0</v>
      </c>
      <c r="E62" t="b">
        <f>AND(OR(CurriculumDetail!F454&gt;0,CurriculumDetail!C454&lt;&gt;1),OR(CurriculumDetail!F455&gt;0,CurriculumDetail!C455&lt;&gt;1),OR(CurriculumDetail!F456&gt;0,CurriculumDetail!C456&lt;&gt;1),OR(CurriculumDetail!F457&gt;0,CurriculumDetail!C457&lt;&gt;1),OR(CurriculumDetail!F458&gt;0,CurriculumDetail!C458&lt;&gt;1),OR(CurriculumDetail!F459&gt;0,CurriculumDetail!C459&lt;&gt;1),OR(CurriculumDetail!F460&gt;0,CurriculumDetail!C460&lt;&gt;1),OR(CurriculumDetail!F461&gt;0,CurriculumDetail!C461&lt;&gt;1))</f>
        <v>1</v>
      </c>
      <c r="F62" t="b">
        <f>AND(OR(CurriculumDetail!F454&gt;0,CurriculumDetail!C454&lt;&gt;2),OR(CurriculumDetail!F455&gt;0,CurriculumDetail!C455&lt;&gt;2),OR(CurriculumDetail!F456&gt;0,CurriculumDetail!C456&lt;&gt;2),OR(CurriculumDetail!F457&gt;0,CurriculumDetail!C457&lt;&gt;2),OR(CurriculumDetail!F458&gt;0,CurriculumDetail!C458&lt;&gt;2),OR(CurriculumDetail!F459&gt;0,CurriculumDetail!C459&lt;&gt;2),OR(CurriculumDetail!F460&gt;0,CurriculumDetail!C460&lt;&gt;2),OR(CurriculumDetail!F461&gt;0,CurriculumDetail!C461&lt;&gt;2))</f>
        <v>1</v>
      </c>
      <c r="G62" t="str">
        <f>IF((COUNTA(CurriculumDetail!G453:G461) &gt; 0), "x", "")</f>
        <v/>
      </c>
      <c r="H62" t="str">
        <f>IF((COUNTA(CurriculumDetail!H453:H461) &gt; 0), "x", "")</f>
        <v/>
      </c>
      <c r="I62" t="str">
        <f>IF((COUNTA(CurriculumDetail!I453:I461) &gt; 0), "x", "")</f>
        <v/>
      </c>
      <c r="J62" t="str">
        <f>IF((COUNTA(CurriculumDetail!J453:J461) &gt; 0), "x", "")</f>
        <v/>
      </c>
      <c r="K62" t="str">
        <f>IF((COUNTA(CurriculumDetail!K453:K461) &gt; 0), "x", "")</f>
        <v/>
      </c>
      <c r="L62" t="str">
        <f>IF((COUNTA(CurriculumDetail!L453:L461) &gt; 0), "x", "")</f>
        <v/>
      </c>
      <c r="M62" t="str">
        <f>IF((COUNTA(CurriculumDetail!M453:M461) &gt; 0), "x", "")</f>
        <v/>
      </c>
      <c r="N62" t="str">
        <f>IF((COUNTA(CurriculumDetail!N453:N461) &gt; 0), "x", "")</f>
        <v/>
      </c>
      <c r="O62" t="str">
        <f>IF((COUNTA(CurriculumDetail!O453:O461) &gt; 0), "x", "")</f>
        <v/>
      </c>
      <c r="P62" t="str">
        <f>IF((COUNTA(CurriculumDetail!P453:P461) &gt; 0), "x", "")</f>
        <v/>
      </c>
      <c r="Q62" t="str">
        <f>IF((COUNTA(CurriculumDetail!Q453:Q461) &gt; 0), "x", "")</f>
        <v/>
      </c>
      <c r="R62" t="str">
        <f>IF((COUNTA(CurriculumDetail!R453:R461) &gt; 0), "x", "")</f>
        <v/>
      </c>
      <c r="S62" t="str">
        <f>IF((COUNTA(CurriculumDetail!S453:S461) &gt; 0), "x", "")</f>
        <v/>
      </c>
      <c r="T62" t="str">
        <f>IF((COUNTA(CurriculumDetail!T453:T461) &gt; 0), "x", "")</f>
        <v/>
      </c>
      <c r="U62" t="str">
        <f>IF((COUNTA(CurriculumDetail!U453:U461) &gt; 0), "x", "")</f>
        <v/>
      </c>
      <c r="V62" t="str">
        <f>IF((COUNTA(CurriculumDetail!V453:V461) &gt; 0), "x", "")</f>
        <v/>
      </c>
      <c r="W62" t="str">
        <f>IF((COUNTA(CurriculumDetail!W453:W461) &gt; 0), "x", "")</f>
        <v/>
      </c>
      <c r="X62" t="str">
        <f>IF((COUNTA(CurriculumDetail!X453:X461) &gt; 0), "x", "")</f>
        <v/>
      </c>
      <c r="Y62" t="str">
        <f>IF((COUNTA(CurriculumDetail!Y453:Y461) &gt; 0), "x", "")</f>
        <v/>
      </c>
      <c r="Z62" t="str">
        <f>IF((COUNTA(CurriculumDetail!Z453:Z461) &gt; 0), "x", "")</f>
        <v/>
      </c>
      <c r="AA62" t="str">
        <f>IF((COUNTA(CurriculumDetail!AA453:AA461) &gt; 0), "x", "")</f>
        <v/>
      </c>
      <c r="AB62" t="str">
        <f>IF((COUNTA(CurriculumDetail!AB453:AB461) &gt; 0), "x", "")</f>
        <v/>
      </c>
      <c r="AC62" t="str">
        <f>IF((COUNTA(CurriculumDetail!AC453:AC461) &gt; 0), "x", "")</f>
        <v/>
      </c>
      <c r="AD62" t="str">
        <f>IF((COUNTA(CurriculumDetail!AD453:AD461) &gt; 0), "x", "")</f>
        <v/>
      </c>
      <c r="AE62" t="str">
        <f>IF((COUNTA(CurriculumDetail!AE453:AE461) &gt; 0), "x", "")</f>
        <v/>
      </c>
      <c r="AF62" t="str">
        <f>IF((COUNTA(CurriculumDetail!AF453:AF461) &gt; 0), "x", "")</f>
        <v/>
      </c>
      <c r="AG62" t="str">
        <f>IF((COUNTA(CurriculumDetail!AG453:AG461) &gt; 0), "x", "")</f>
        <v/>
      </c>
      <c r="AH62" t="str">
        <f>IF((COUNTA(CurriculumDetail!AH453:AH461) &gt; 0), "x", "")</f>
        <v/>
      </c>
      <c r="AI62" t="str">
        <f>IF((COUNTA(CurriculumDetail!AI453:AI461) &gt; 0), "x", "")</f>
        <v/>
      </c>
      <c r="AJ62" t="str">
        <f>IF((COUNTA(CurriculumDetail!AJ453:AJ461) &gt; 0), "x", "")</f>
        <v/>
      </c>
    </row>
    <row r="63" spans="1:36" x14ac:dyDescent="0.2">
      <c r="A63" t="s">
        <v>79</v>
      </c>
      <c r="B63" t="s">
        <v>89</v>
      </c>
      <c r="C63">
        <v>0</v>
      </c>
      <c r="D63">
        <v>0</v>
      </c>
      <c r="E63" t="b">
        <f>AND(OR(CurriculumDetail!F464&gt;0,CurriculumDetail!C464&lt;&gt;1),OR(CurriculumDetail!F465&gt;0,CurriculumDetail!C465&lt;&gt;1),OR(CurriculumDetail!F466&gt;0,CurriculumDetail!C466&lt;&gt;1),OR(CurriculumDetail!F467&gt;0,CurriculumDetail!C467&lt;&gt;1),OR(CurriculumDetail!F468&gt;0,CurriculumDetail!C468&lt;&gt;1),OR(CurriculumDetail!F469&gt;0,CurriculumDetail!C469&lt;&gt;1),OR(CurriculumDetail!F470&gt;0,CurriculumDetail!C470&lt;&gt;1))</f>
        <v>1</v>
      </c>
      <c r="F63" t="b">
        <f>AND(OR(CurriculumDetail!F464&gt;0,CurriculumDetail!C464&lt;&gt;2),OR(CurriculumDetail!F465&gt;0,CurriculumDetail!C465&lt;&gt;2),OR(CurriculumDetail!F466&gt;0,CurriculumDetail!C466&lt;&gt;2),OR(CurriculumDetail!F467&gt;0,CurriculumDetail!C467&lt;&gt;2),OR(CurriculumDetail!F468&gt;0,CurriculumDetail!C468&lt;&gt;2),OR(CurriculumDetail!F469&gt;0,CurriculumDetail!C469&lt;&gt;2),OR(CurriculumDetail!F470&gt;0,CurriculumDetail!C470&lt;&gt;2))</f>
        <v>1</v>
      </c>
      <c r="G63" t="str">
        <f>IF((COUNTA(CurriculumDetail!G463:G470) &gt; 0), "x", "")</f>
        <v/>
      </c>
      <c r="H63" t="str">
        <f>IF((COUNTA(CurriculumDetail!H463:H470) &gt; 0), "x", "")</f>
        <v/>
      </c>
      <c r="I63" t="str">
        <f>IF((COUNTA(CurriculumDetail!I463:I470) &gt; 0), "x", "")</f>
        <v/>
      </c>
      <c r="J63" t="str">
        <f>IF((COUNTA(CurriculumDetail!J463:J470) &gt; 0), "x", "")</f>
        <v/>
      </c>
      <c r="K63" t="str">
        <f>IF((COUNTA(CurriculumDetail!K463:K470) &gt; 0), "x", "")</f>
        <v/>
      </c>
      <c r="L63" t="str">
        <f>IF((COUNTA(CurriculumDetail!L463:L470) &gt; 0), "x", "")</f>
        <v/>
      </c>
      <c r="M63" t="str">
        <f>IF((COUNTA(CurriculumDetail!M463:M470) &gt; 0), "x", "")</f>
        <v/>
      </c>
      <c r="N63" t="str">
        <f>IF((COUNTA(CurriculumDetail!N463:N470) &gt; 0), "x", "")</f>
        <v/>
      </c>
      <c r="O63" t="str">
        <f>IF((COUNTA(CurriculumDetail!O463:O470) &gt; 0), "x", "")</f>
        <v/>
      </c>
      <c r="P63" t="str">
        <f>IF((COUNTA(CurriculumDetail!P463:P470) &gt; 0), "x", "")</f>
        <v/>
      </c>
      <c r="Q63" t="str">
        <f>IF((COUNTA(CurriculumDetail!Q463:Q470) &gt; 0), "x", "")</f>
        <v/>
      </c>
      <c r="R63" t="str">
        <f>IF((COUNTA(CurriculumDetail!R463:R470) &gt; 0), "x", "")</f>
        <v/>
      </c>
      <c r="S63" t="str">
        <f>IF((COUNTA(CurriculumDetail!S463:S470) &gt; 0), "x", "")</f>
        <v/>
      </c>
      <c r="T63" t="str">
        <f>IF((COUNTA(CurriculumDetail!T463:T470) &gt; 0), "x", "")</f>
        <v/>
      </c>
      <c r="U63" t="str">
        <f>IF((COUNTA(CurriculumDetail!U463:U470) &gt; 0), "x", "")</f>
        <v/>
      </c>
      <c r="V63" t="str">
        <f>IF((COUNTA(CurriculumDetail!V463:V470) &gt; 0), "x", "")</f>
        <v/>
      </c>
      <c r="W63" t="str">
        <f>IF((COUNTA(CurriculumDetail!W463:W470) &gt; 0), "x", "")</f>
        <v/>
      </c>
      <c r="X63" t="str">
        <f>IF((COUNTA(CurriculumDetail!X463:X470) &gt; 0), "x", "")</f>
        <v/>
      </c>
      <c r="Y63" t="str">
        <f>IF((COUNTA(CurriculumDetail!Y463:Y470) &gt; 0), "x", "")</f>
        <v/>
      </c>
      <c r="Z63" t="str">
        <f>IF((COUNTA(CurriculumDetail!Z463:Z470) &gt; 0), "x", "")</f>
        <v/>
      </c>
      <c r="AA63" t="str">
        <f>IF((COUNTA(CurriculumDetail!AA463:AA470) &gt; 0), "x", "")</f>
        <v/>
      </c>
      <c r="AB63" t="str">
        <f>IF((COUNTA(CurriculumDetail!AB463:AB470) &gt; 0), "x", "")</f>
        <v/>
      </c>
      <c r="AC63" t="str">
        <f>IF((COUNTA(CurriculumDetail!AC463:AC470) &gt; 0), "x", "")</f>
        <v/>
      </c>
      <c r="AD63" t="str">
        <f>IF((COUNTA(CurriculumDetail!AD463:AD470) &gt; 0), "x", "")</f>
        <v/>
      </c>
      <c r="AE63" t="str">
        <f>IF((COUNTA(CurriculumDetail!AE463:AE470) &gt; 0), "x", "")</f>
        <v/>
      </c>
      <c r="AF63" t="str">
        <f>IF((COUNTA(CurriculumDetail!AF463:AF470) &gt; 0), "x", "")</f>
        <v/>
      </c>
      <c r="AG63" t="str">
        <f>IF((COUNTA(CurriculumDetail!AG463:AG470) &gt; 0), "x", "")</f>
        <v/>
      </c>
      <c r="AH63" t="str">
        <f>IF((COUNTA(CurriculumDetail!AH463:AH470) &gt; 0), "x", "")</f>
        <v/>
      </c>
      <c r="AI63" t="str">
        <f>IF((COUNTA(CurriculumDetail!AI463:AI470) &gt; 0), "x", "")</f>
        <v/>
      </c>
      <c r="AJ63" t="str">
        <f>IF((COUNTA(CurriculumDetail!AJ463:AJ470) &gt; 0), "x", "")</f>
        <v/>
      </c>
    </row>
    <row r="64" spans="1:36" x14ac:dyDescent="0.2">
      <c r="A64" t="s">
        <v>79</v>
      </c>
      <c r="B64" t="s">
        <v>90</v>
      </c>
      <c r="C64">
        <v>0</v>
      </c>
      <c r="D64">
        <v>0</v>
      </c>
      <c r="E64" t="b">
        <f>AND(OR(CurriculumDetail!F473&gt;0,CurriculumDetail!C473&lt;&gt;1),OR(CurriculumDetail!F474&gt;0,CurriculumDetail!C474&lt;&gt;1),OR(CurriculumDetail!F475&gt;0,CurriculumDetail!C475&lt;&gt;1),OR(CurriculumDetail!F476&gt;0,CurriculumDetail!C476&lt;&gt;1),OR(CurriculumDetail!F477&gt;0,CurriculumDetail!C477&lt;&gt;1),OR(CurriculumDetail!F478&gt;0,CurriculumDetail!C478&lt;&gt;1),OR(CurriculumDetail!F479&gt;0,CurriculumDetail!C479&lt;&gt;1),OR(CurriculumDetail!F480&gt;0,CurriculumDetail!C480&lt;&gt;1),OR(CurriculumDetail!F481&gt;0,CurriculumDetail!C481&lt;&gt;1),OR(CurriculumDetail!F482&gt;0,CurriculumDetail!C482&lt;&gt;1),OR(CurriculumDetail!F483&gt;0,CurriculumDetail!C483&lt;&gt;1),OR(CurriculumDetail!F484&gt;0,CurriculumDetail!C484&lt;&gt;1),OR(CurriculumDetail!F485&gt;0,CurriculumDetail!C485&lt;&gt;1),OR(CurriculumDetail!F486&gt;0,CurriculumDetail!C486&lt;&gt;1),OR(CurriculumDetail!F487&gt;0,CurriculumDetail!C487&lt;&gt;1))</f>
        <v>1</v>
      </c>
      <c r="F64" t="b">
        <f>AND(OR(CurriculumDetail!F473&gt;0,CurriculumDetail!C473&lt;&gt;2),OR(CurriculumDetail!F474&gt;0,CurriculumDetail!C474&lt;&gt;2),OR(CurriculumDetail!F475&gt;0,CurriculumDetail!C475&lt;&gt;2),OR(CurriculumDetail!F476&gt;0,CurriculumDetail!C476&lt;&gt;2),OR(CurriculumDetail!F477&gt;0,CurriculumDetail!C477&lt;&gt;2),OR(CurriculumDetail!F478&gt;0,CurriculumDetail!C478&lt;&gt;2),OR(CurriculumDetail!F479&gt;0,CurriculumDetail!C479&lt;&gt;2),OR(CurriculumDetail!F480&gt;0,CurriculumDetail!C480&lt;&gt;2),OR(CurriculumDetail!F481&gt;0,CurriculumDetail!C481&lt;&gt;2),OR(CurriculumDetail!F482&gt;0,CurriculumDetail!C482&lt;&gt;2),OR(CurriculumDetail!F483&gt;0,CurriculumDetail!C483&lt;&gt;2),OR(CurriculumDetail!F484&gt;0,CurriculumDetail!C484&lt;&gt;2),OR(CurriculumDetail!F485&gt;0,CurriculumDetail!C485&lt;&gt;2),OR(CurriculumDetail!F486&gt;0,CurriculumDetail!C486&lt;&gt;2),OR(CurriculumDetail!F487&gt;0,CurriculumDetail!C487&lt;&gt;2))</f>
        <v>1</v>
      </c>
      <c r="G64" t="str">
        <f>IF((COUNTA(CurriculumDetail!G472:G487) &gt; 0), "x", "")</f>
        <v/>
      </c>
      <c r="H64" t="str">
        <f>IF((COUNTA(CurriculumDetail!H472:H487) &gt; 0), "x", "")</f>
        <v/>
      </c>
      <c r="I64" t="str">
        <f>IF((COUNTA(CurriculumDetail!I472:I487) &gt; 0), "x", "")</f>
        <v/>
      </c>
      <c r="J64" t="str">
        <f>IF((COUNTA(CurriculumDetail!J472:J487) &gt; 0), "x", "")</f>
        <v/>
      </c>
      <c r="K64" t="str">
        <f>IF((COUNTA(CurriculumDetail!K472:K487) &gt; 0), "x", "")</f>
        <v/>
      </c>
      <c r="L64" t="str">
        <f>IF((COUNTA(CurriculumDetail!L472:L487) &gt; 0), "x", "")</f>
        <v/>
      </c>
      <c r="M64" t="str">
        <f>IF((COUNTA(CurriculumDetail!M472:M487) &gt; 0), "x", "")</f>
        <v/>
      </c>
      <c r="N64" t="str">
        <f>IF((COUNTA(CurriculumDetail!N472:N487) &gt; 0), "x", "")</f>
        <v/>
      </c>
      <c r="O64" t="str">
        <f>IF((COUNTA(CurriculumDetail!O472:O487) &gt; 0), "x", "")</f>
        <v/>
      </c>
      <c r="P64" t="str">
        <f>IF((COUNTA(CurriculumDetail!P472:P487) &gt; 0), "x", "")</f>
        <v/>
      </c>
      <c r="Q64" t="str">
        <f>IF((COUNTA(CurriculumDetail!Q472:Q487) &gt; 0), "x", "")</f>
        <v/>
      </c>
      <c r="R64" t="str">
        <f>IF((COUNTA(CurriculumDetail!R472:R487) &gt; 0), "x", "")</f>
        <v/>
      </c>
      <c r="S64" t="str">
        <f>IF((COUNTA(CurriculumDetail!S472:S487) &gt; 0), "x", "")</f>
        <v/>
      </c>
      <c r="T64" t="str">
        <f>IF((COUNTA(CurriculumDetail!T472:T487) &gt; 0), "x", "")</f>
        <v/>
      </c>
      <c r="U64" t="str">
        <f>IF((COUNTA(CurriculumDetail!U472:U487) &gt; 0), "x", "")</f>
        <v/>
      </c>
      <c r="V64" t="str">
        <f>IF((COUNTA(CurriculumDetail!V472:V487) &gt; 0), "x", "")</f>
        <v/>
      </c>
      <c r="W64" t="str">
        <f>IF((COUNTA(CurriculumDetail!W472:W487) &gt; 0), "x", "")</f>
        <v/>
      </c>
      <c r="X64" t="str">
        <f>IF((COUNTA(CurriculumDetail!X472:X487) &gt; 0), "x", "")</f>
        <v/>
      </c>
      <c r="Y64" t="str">
        <f>IF((COUNTA(CurriculumDetail!Y472:Y487) &gt; 0), "x", "")</f>
        <v/>
      </c>
      <c r="Z64" t="str">
        <f>IF((COUNTA(CurriculumDetail!Z472:Z487) &gt; 0), "x", "")</f>
        <v/>
      </c>
      <c r="AA64" t="str">
        <f>IF((COUNTA(CurriculumDetail!AA472:AA487) &gt; 0), "x", "")</f>
        <v/>
      </c>
      <c r="AB64" t="str">
        <f>IF((COUNTA(CurriculumDetail!AB472:AB487) &gt; 0), "x", "")</f>
        <v/>
      </c>
      <c r="AC64" t="str">
        <f>IF((COUNTA(CurriculumDetail!AC472:AC487) &gt; 0), "x", "")</f>
        <v/>
      </c>
      <c r="AD64" t="str">
        <f>IF((COUNTA(CurriculumDetail!AD472:AD487) &gt; 0), "x", "")</f>
        <v/>
      </c>
      <c r="AE64" t="str">
        <f>IF((COUNTA(CurriculumDetail!AE472:AE487) &gt; 0), "x", "")</f>
        <v/>
      </c>
      <c r="AF64" t="str">
        <f>IF((COUNTA(CurriculumDetail!AF472:AF487) &gt; 0), "x", "")</f>
        <v/>
      </c>
      <c r="AG64" t="str">
        <f>IF((COUNTA(CurriculumDetail!AG472:AG487) &gt; 0), "x", "")</f>
        <v/>
      </c>
      <c r="AH64" t="str">
        <f>IF((COUNTA(CurriculumDetail!AH472:AH487) &gt; 0), "x", "")</f>
        <v/>
      </c>
      <c r="AI64" t="str">
        <f>IF((COUNTA(CurriculumDetail!AI472:AI487) &gt; 0), "x", "")</f>
        <v/>
      </c>
      <c r="AJ64" t="str">
        <f>IF((COUNTA(CurriculumDetail!AJ472:AJ487) &gt; 0), "x", "")</f>
        <v/>
      </c>
    </row>
    <row r="65" spans="1:36" x14ac:dyDescent="0.2">
      <c r="A65" t="s">
        <v>79</v>
      </c>
      <c r="B65" t="s">
        <v>91</v>
      </c>
      <c r="C65">
        <v>0</v>
      </c>
      <c r="D65">
        <v>0</v>
      </c>
      <c r="E65" t="b">
        <f>AND(OR(CurriculumDetail!F490&gt;0,CurriculumDetail!C490&lt;&gt;1),OR(CurriculumDetail!F491&gt;0,CurriculumDetail!C491&lt;&gt;1),OR(CurriculumDetail!F492&gt;0,CurriculumDetail!C492&lt;&gt;1),OR(CurriculumDetail!F493&gt;0,CurriculumDetail!C493&lt;&gt;1),OR(CurriculumDetail!F494&gt;0,CurriculumDetail!C494&lt;&gt;1))</f>
        <v>1</v>
      </c>
      <c r="F65" t="b">
        <f>AND(OR(CurriculumDetail!F490&gt;0,CurriculumDetail!C490&lt;&gt;2),OR(CurriculumDetail!F491&gt;0,CurriculumDetail!C491&lt;&gt;2),OR(CurriculumDetail!F492&gt;0,CurriculumDetail!C492&lt;&gt;2),OR(CurriculumDetail!F493&gt;0,CurriculumDetail!C493&lt;&gt;2),OR(CurriculumDetail!F494&gt;0,CurriculumDetail!C494&lt;&gt;2))</f>
        <v>1</v>
      </c>
      <c r="G65" t="str">
        <f>IF((COUNTA(CurriculumDetail!G489:G494) &gt; 0), "x", "")</f>
        <v/>
      </c>
      <c r="H65" t="str">
        <f>IF((COUNTA(CurriculumDetail!H489:H494) &gt; 0), "x", "")</f>
        <v/>
      </c>
      <c r="I65" t="str">
        <f>IF((COUNTA(CurriculumDetail!I489:I494) &gt; 0), "x", "")</f>
        <v/>
      </c>
      <c r="J65" t="str">
        <f>IF((COUNTA(CurriculumDetail!J489:J494) &gt; 0), "x", "")</f>
        <v/>
      </c>
      <c r="K65" t="str">
        <f>IF((COUNTA(CurriculumDetail!K489:K494) &gt; 0), "x", "")</f>
        <v/>
      </c>
      <c r="L65" t="str">
        <f>IF((COUNTA(CurriculumDetail!L489:L494) &gt; 0), "x", "")</f>
        <v/>
      </c>
      <c r="M65" t="str">
        <f>IF((COUNTA(CurriculumDetail!M489:M494) &gt; 0), "x", "")</f>
        <v/>
      </c>
      <c r="N65" t="str">
        <f>IF((COUNTA(CurriculumDetail!N489:N494) &gt; 0), "x", "")</f>
        <v/>
      </c>
      <c r="O65" t="str">
        <f>IF((COUNTA(CurriculumDetail!O489:O494) &gt; 0), "x", "")</f>
        <v/>
      </c>
      <c r="P65" t="str">
        <f>IF((COUNTA(CurriculumDetail!P489:P494) &gt; 0), "x", "")</f>
        <v/>
      </c>
      <c r="Q65" t="str">
        <f>IF((COUNTA(CurriculumDetail!Q489:Q494) &gt; 0), "x", "")</f>
        <v/>
      </c>
      <c r="R65" t="str">
        <f>IF((COUNTA(CurriculumDetail!R489:R494) &gt; 0), "x", "")</f>
        <v>x</v>
      </c>
      <c r="S65" t="str">
        <f>IF((COUNTA(CurriculumDetail!S489:S494) &gt; 0), "x", "")</f>
        <v/>
      </c>
      <c r="T65" t="str">
        <f>IF((COUNTA(CurriculumDetail!T489:T494) &gt; 0), "x", "")</f>
        <v/>
      </c>
      <c r="U65" t="str">
        <f>IF((COUNTA(CurriculumDetail!U489:U494) &gt; 0), "x", "")</f>
        <v/>
      </c>
      <c r="V65" t="str">
        <f>IF((COUNTA(CurriculumDetail!V489:V494) &gt; 0), "x", "")</f>
        <v/>
      </c>
      <c r="W65" t="str">
        <f>IF((COUNTA(CurriculumDetail!W489:W494) &gt; 0), "x", "")</f>
        <v/>
      </c>
      <c r="X65" t="str">
        <f>IF((COUNTA(CurriculumDetail!X489:X494) &gt; 0), "x", "")</f>
        <v/>
      </c>
      <c r="Y65" t="str">
        <f>IF((COUNTA(CurriculumDetail!Y489:Y494) &gt; 0), "x", "")</f>
        <v/>
      </c>
      <c r="Z65" t="str">
        <f>IF((COUNTA(CurriculumDetail!Z489:Z494) &gt; 0), "x", "")</f>
        <v/>
      </c>
      <c r="AA65" t="str">
        <f>IF((COUNTA(CurriculumDetail!AA489:AA494) &gt; 0), "x", "")</f>
        <v/>
      </c>
      <c r="AB65" t="str">
        <f>IF((COUNTA(CurriculumDetail!AB489:AB494) &gt; 0), "x", "")</f>
        <v/>
      </c>
      <c r="AC65" t="str">
        <f>IF((COUNTA(CurriculumDetail!AC489:AC494) &gt; 0), "x", "")</f>
        <v/>
      </c>
      <c r="AD65" t="str">
        <f>IF((COUNTA(CurriculumDetail!AD489:AD494) &gt; 0), "x", "")</f>
        <v/>
      </c>
      <c r="AE65" t="str">
        <f>IF((COUNTA(CurriculumDetail!AE489:AE494) &gt; 0), "x", "")</f>
        <v/>
      </c>
      <c r="AF65" t="str">
        <f>IF((COUNTA(CurriculumDetail!AF489:AF494) &gt; 0), "x", "")</f>
        <v/>
      </c>
      <c r="AG65" t="str">
        <f>IF((COUNTA(CurriculumDetail!AG489:AG494) &gt; 0), "x", "")</f>
        <v/>
      </c>
      <c r="AH65" t="str">
        <f>IF((COUNTA(CurriculumDetail!AH489:AH494) &gt; 0), "x", "")</f>
        <v/>
      </c>
      <c r="AI65" t="str">
        <f>IF((COUNTA(CurriculumDetail!AI489:AI494) &gt; 0), "x", "")</f>
        <v/>
      </c>
      <c r="AJ65" t="str">
        <f>IF((COUNTA(CurriculumDetail!AJ489:AJ494) &gt; 0), "x", "")</f>
        <v/>
      </c>
    </row>
    <row r="67" spans="1:36" x14ac:dyDescent="0.2">
      <c r="A67" t="s">
        <v>92</v>
      </c>
      <c r="B67" t="s">
        <v>93</v>
      </c>
      <c r="C67">
        <v>1</v>
      </c>
      <c r="D67">
        <v>2</v>
      </c>
      <c r="E67" t="b">
        <f>AND(OR(CurriculumDetail!F497&gt;0,CurriculumDetail!C497&lt;&gt;1),OR(CurriculumDetail!F498&gt;0,CurriculumDetail!C498&lt;&gt;1),OR(CurriculumDetail!F499&gt;0,CurriculumDetail!C499&lt;&gt;1),OR(CurriculumDetail!F500&gt;0,CurriculumDetail!C500&lt;&gt;1),OR(CurriculumDetail!F501&gt;0,CurriculumDetail!C501&lt;&gt;1),OR(CurriculumDetail!F502&gt;0,CurriculumDetail!C502&lt;&gt;1),OR(CurriculumDetail!F503&gt;0,CurriculumDetail!C503&lt;&gt;1),OR(CurriculumDetail!F504&gt;0,CurriculumDetail!C504&lt;&gt;1),OR(CurriculumDetail!F505&gt;0,CurriculumDetail!C505&lt;&gt;1),OR(CurriculumDetail!F506&gt;0,CurriculumDetail!C506&lt;&gt;1),OR(CurriculumDetail!F507&gt;0,CurriculumDetail!C507&lt;&gt;1),OR(CurriculumDetail!F508&gt;0,CurriculumDetail!C508&lt;&gt;1),OR(CurriculumDetail!F509&gt;0,CurriculumDetail!C509&lt;&gt;1))</f>
        <v>0</v>
      </c>
      <c r="F67" t="b">
        <f>AND(OR(CurriculumDetail!F497&gt;0,CurriculumDetail!C497&lt;&gt;2),OR(CurriculumDetail!F498&gt;0,CurriculumDetail!C498&lt;&gt;2),OR(CurriculumDetail!F499&gt;0,CurriculumDetail!C499&lt;&gt;2),OR(CurriculumDetail!F500&gt;0,CurriculumDetail!C500&lt;&gt;2),OR(CurriculumDetail!F501&gt;0,CurriculumDetail!C501&lt;&gt;2),OR(CurriculumDetail!F502&gt;0,CurriculumDetail!C502&lt;&gt;2),OR(CurriculumDetail!F503&gt;0,CurriculumDetail!C503&lt;&gt;2),OR(CurriculumDetail!F504&gt;0,CurriculumDetail!C504&lt;&gt;2),OR(CurriculumDetail!F505&gt;0,CurriculumDetail!C505&lt;&gt;2),OR(CurriculumDetail!F506&gt;0,CurriculumDetail!C506&lt;&gt;2),OR(CurriculumDetail!F507&gt;0,CurriculumDetail!C507&lt;&gt;2),OR(CurriculumDetail!F508&gt;0,CurriculumDetail!C508&lt;&gt;2),OR(CurriculumDetail!F509&gt;0,CurriculumDetail!C509&lt;&gt;2))</f>
        <v>0</v>
      </c>
      <c r="G67" t="str">
        <f>IF((COUNTA(CurriculumDetail!G496:G509) &gt; 0), "x", "")</f>
        <v/>
      </c>
      <c r="H67" t="str">
        <f>IF((COUNTA(CurriculumDetail!H496:H509) &gt; 0), "x", "")</f>
        <v/>
      </c>
      <c r="I67" t="str">
        <f>IF((COUNTA(CurriculumDetail!I496:I509) &gt; 0), "x", "")</f>
        <v/>
      </c>
      <c r="J67" t="str">
        <f>IF((COUNTA(CurriculumDetail!J496:J509) &gt; 0), "x", "")</f>
        <v/>
      </c>
      <c r="K67" t="str">
        <f>IF((COUNTA(CurriculumDetail!K496:K509) &gt; 0), "x", "")</f>
        <v/>
      </c>
      <c r="L67" t="str">
        <f>IF((COUNTA(CurriculumDetail!L496:L509) &gt; 0), "x", "")</f>
        <v/>
      </c>
      <c r="M67" t="str">
        <f>IF((COUNTA(CurriculumDetail!M496:M509) &gt; 0), "x", "")</f>
        <v/>
      </c>
      <c r="N67" t="str">
        <f>IF((COUNTA(CurriculumDetail!N496:N509) &gt; 0), "x", "")</f>
        <v/>
      </c>
      <c r="O67" t="str">
        <f>IF((COUNTA(CurriculumDetail!O496:O509) &gt; 0), "x", "")</f>
        <v/>
      </c>
      <c r="P67" t="str">
        <f>IF((COUNTA(CurriculumDetail!P496:P509) &gt; 0), "x", "")</f>
        <v/>
      </c>
      <c r="Q67" t="str">
        <f>IF((COUNTA(CurriculumDetail!Q496:Q509) &gt; 0), "x", "")</f>
        <v/>
      </c>
      <c r="R67" t="str">
        <f>IF((COUNTA(CurriculumDetail!R496:R509) &gt; 0), "x", "")</f>
        <v/>
      </c>
      <c r="S67" t="str">
        <f>IF((COUNTA(CurriculumDetail!S496:S509) &gt; 0), "x", "")</f>
        <v/>
      </c>
      <c r="T67" t="str">
        <f>IF((COUNTA(CurriculumDetail!T496:T509) &gt; 0), "x", "")</f>
        <v/>
      </c>
      <c r="U67" t="str">
        <f>IF((COUNTA(CurriculumDetail!U496:U509) &gt; 0), "x", "")</f>
        <v/>
      </c>
      <c r="V67" t="str">
        <f>IF((COUNTA(CurriculumDetail!V496:V509) &gt; 0), "x", "")</f>
        <v/>
      </c>
      <c r="W67" t="str">
        <f>IF((COUNTA(CurriculumDetail!W496:W509) &gt; 0), "x", "")</f>
        <v/>
      </c>
      <c r="X67" t="str">
        <f>IF((COUNTA(CurriculumDetail!X496:X509) &gt; 0), "x", "")</f>
        <v/>
      </c>
      <c r="Y67" t="str">
        <f>IF((COUNTA(CurriculumDetail!Y496:Y509) &gt; 0), "x", "")</f>
        <v/>
      </c>
      <c r="Z67" t="str">
        <f>IF((COUNTA(CurriculumDetail!Z496:Z509) &gt; 0), "x", "")</f>
        <v/>
      </c>
      <c r="AA67" t="str">
        <f>IF((COUNTA(CurriculumDetail!AA496:AA509) &gt; 0), "x", "")</f>
        <v/>
      </c>
      <c r="AB67" t="str">
        <f>IF((COUNTA(CurriculumDetail!AB496:AB509) &gt; 0), "x", "")</f>
        <v/>
      </c>
      <c r="AC67" t="str">
        <f>IF((COUNTA(CurriculumDetail!AC496:AC509) &gt; 0), "x", "")</f>
        <v/>
      </c>
      <c r="AD67" t="str">
        <f>IF((COUNTA(CurriculumDetail!AD496:AD509) &gt; 0), "x", "")</f>
        <v/>
      </c>
      <c r="AE67" t="str">
        <f>IF((COUNTA(CurriculumDetail!AE496:AE509) &gt; 0), "x", "")</f>
        <v/>
      </c>
      <c r="AF67" t="str">
        <f>IF((COUNTA(CurriculumDetail!AF496:AF509) &gt; 0), "x", "")</f>
        <v/>
      </c>
      <c r="AG67" t="str">
        <f>IF((COUNTA(CurriculumDetail!AG496:AG509) &gt; 0), "x", "")</f>
        <v/>
      </c>
      <c r="AH67" t="str">
        <f>IF((COUNTA(CurriculumDetail!AH496:AH509) &gt; 0), "x", "")</f>
        <v/>
      </c>
      <c r="AI67" t="str">
        <f>IF((COUNTA(CurriculumDetail!AI496:AI509) &gt; 0), "x", "")</f>
        <v/>
      </c>
      <c r="AJ67" t="str">
        <f>IF((COUNTA(CurriculumDetail!AJ496:AJ509) &gt; 0), "x", "")</f>
        <v/>
      </c>
    </row>
    <row r="68" spans="1:36" x14ac:dyDescent="0.2">
      <c r="A68" t="s">
        <v>92</v>
      </c>
      <c r="B68" t="s">
        <v>94</v>
      </c>
      <c r="C68">
        <v>0</v>
      </c>
      <c r="D68">
        <v>3</v>
      </c>
      <c r="E68" t="b">
        <f>AND(OR(CurriculumDetail!F512&gt;0,CurriculumDetail!C512&lt;&gt;1),OR(CurriculumDetail!F513&gt;0,CurriculumDetail!C513&lt;&gt;1),OR(CurriculumDetail!F514&gt;0,CurriculumDetail!C514&lt;&gt;1),OR(CurriculumDetail!F515&gt;0,CurriculumDetail!C515&lt;&gt;1),OR(CurriculumDetail!F516&gt;0,CurriculumDetail!C516&lt;&gt;1),OR(CurriculumDetail!F517&gt;0,CurriculumDetail!C517&lt;&gt;1),OR(CurriculumDetail!F518&gt;0,CurriculumDetail!C518&lt;&gt;1),OR(CurriculumDetail!F519&gt;0,CurriculumDetail!C519&lt;&gt;1),OR(CurriculumDetail!F520&gt;0,CurriculumDetail!C520&lt;&gt;1))</f>
        <v>1</v>
      </c>
      <c r="F68" t="b">
        <f>AND(OR(CurriculumDetail!F512&gt;0,CurriculumDetail!C512&lt;&gt;2),OR(CurriculumDetail!F513&gt;0,CurriculumDetail!C513&lt;&gt;2),OR(CurriculumDetail!F514&gt;0,CurriculumDetail!C514&lt;&gt;2),OR(CurriculumDetail!F515&gt;0,CurriculumDetail!C515&lt;&gt;2),OR(CurriculumDetail!F516&gt;0,CurriculumDetail!C516&lt;&gt;2),OR(CurriculumDetail!F517&gt;0,CurriculumDetail!C517&lt;&gt;2),OR(CurriculumDetail!F518&gt;0,CurriculumDetail!C518&lt;&gt;2),OR(CurriculumDetail!F519&gt;0,CurriculumDetail!C519&lt;&gt;2),OR(CurriculumDetail!F520&gt;0,CurriculumDetail!C520&lt;&gt;2))</f>
        <v>1</v>
      </c>
      <c r="G68" t="str">
        <f>IF((COUNTA(CurriculumDetail!G511:G520) &gt; 0), "x", "")</f>
        <v/>
      </c>
      <c r="H68" t="str">
        <f>IF((COUNTA(CurriculumDetail!H511:H520) &gt; 0), "x", "")</f>
        <v/>
      </c>
      <c r="I68" t="str">
        <f>IF((COUNTA(CurriculumDetail!I511:I520) &gt; 0), "x", "")</f>
        <v/>
      </c>
      <c r="J68" t="str">
        <f>IF((COUNTA(CurriculumDetail!J511:J520) &gt; 0), "x", "")</f>
        <v/>
      </c>
      <c r="K68" t="str">
        <f>IF((COUNTA(CurriculumDetail!K511:K520) &gt; 0), "x", "")</f>
        <v/>
      </c>
      <c r="L68" t="str">
        <f>IF((COUNTA(CurriculumDetail!L511:L520) &gt; 0), "x", "")</f>
        <v/>
      </c>
      <c r="M68" t="str">
        <f>IF((COUNTA(CurriculumDetail!M511:M520) &gt; 0), "x", "")</f>
        <v/>
      </c>
      <c r="N68" t="str">
        <f>IF((COUNTA(CurriculumDetail!N511:N520) &gt; 0), "x", "")</f>
        <v>x</v>
      </c>
      <c r="O68" t="str">
        <f>IF((COUNTA(CurriculumDetail!O511:O520) &gt; 0), "x", "")</f>
        <v/>
      </c>
      <c r="P68" t="str">
        <f>IF((COUNTA(CurriculumDetail!P511:P520) &gt; 0), "x", "")</f>
        <v/>
      </c>
      <c r="Q68" t="str">
        <f>IF((COUNTA(CurriculumDetail!Q511:Q520) &gt; 0), "x", "")</f>
        <v/>
      </c>
      <c r="R68" t="str">
        <f>IF((COUNTA(CurriculumDetail!R511:R520) &gt; 0), "x", "")</f>
        <v/>
      </c>
      <c r="S68" t="str">
        <f>IF((COUNTA(CurriculumDetail!S511:S520) &gt; 0), "x", "")</f>
        <v/>
      </c>
      <c r="T68" t="str">
        <f>IF((COUNTA(CurriculumDetail!T511:T520) &gt; 0), "x", "")</f>
        <v/>
      </c>
      <c r="U68" t="str">
        <f>IF((COUNTA(CurriculumDetail!U511:U520) &gt; 0), "x", "")</f>
        <v/>
      </c>
      <c r="V68" t="str">
        <f>IF((COUNTA(CurriculumDetail!V511:V520) &gt; 0), "x", "")</f>
        <v/>
      </c>
      <c r="W68" t="str">
        <f>IF((COUNTA(CurriculumDetail!W511:W520) &gt; 0), "x", "")</f>
        <v/>
      </c>
      <c r="X68" t="str">
        <f>IF((COUNTA(CurriculumDetail!X511:X520) &gt; 0), "x", "")</f>
        <v/>
      </c>
      <c r="Y68" t="str">
        <f>IF((COUNTA(CurriculumDetail!Y511:Y520) &gt; 0), "x", "")</f>
        <v/>
      </c>
      <c r="Z68" t="str">
        <f>IF((COUNTA(CurriculumDetail!Z511:Z520) &gt; 0), "x", "")</f>
        <v/>
      </c>
      <c r="AA68" t="str">
        <f>IF((COUNTA(CurriculumDetail!AA511:AA520) &gt; 0), "x", "")</f>
        <v/>
      </c>
      <c r="AB68" t="str">
        <f>IF((COUNTA(CurriculumDetail!AB511:AB520) &gt; 0), "x", "")</f>
        <v/>
      </c>
      <c r="AC68" t="str">
        <f>IF((COUNTA(CurriculumDetail!AC511:AC520) &gt; 0), "x", "")</f>
        <v/>
      </c>
      <c r="AD68" t="str">
        <f>IF((COUNTA(CurriculumDetail!AD511:AD520) &gt; 0), "x", "")</f>
        <v/>
      </c>
      <c r="AE68" t="str">
        <f>IF((COUNTA(CurriculumDetail!AE511:AE520) &gt; 0), "x", "")</f>
        <v/>
      </c>
      <c r="AF68" t="str">
        <f>IF((COUNTA(CurriculumDetail!AF511:AF520) &gt; 0), "x", "")</f>
        <v/>
      </c>
      <c r="AG68" t="str">
        <f>IF((COUNTA(CurriculumDetail!AG511:AG520) &gt; 0), "x", "")</f>
        <v/>
      </c>
      <c r="AH68" t="str">
        <f>IF((COUNTA(CurriculumDetail!AH511:AH520) &gt; 0), "x", "")</f>
        <v/>
      </c>
      <c r="AI68" t="str">
        <f>IF((COUNTA(CurriculumDetail!AI511:AI520) &gt; 0), "x", "")</f>
        <v/>
      </c>
      <c r="AJ68" t="str">
        <f>IF((COUNTA(CurriculumDetail!AJ511:AJ520) &gt; 0), "x", "")</f>
        <v/>
      </c>
    </row>
    <row r="69" spans="1:36" x14ac:dyDescent="0.2">
      <c r="A69" t="s">
        <v>92</v>
      </c>
      <c r="B69" t="s">
        <v>95</v>
      </c>
      <c r="C69">
        <v>0</v>
      </c>
      <c r="D69">
        <v>4</v>
      </c>
      <c r="E69" t="b">
        <f>AND(OR(CurriculumDetail!F523&gt;0,CurriculumDetail!C523&lt;&gt;1),OR(CurriculumDetail!F524&gt;0,CurriculumDetail!C524&lt;&gt;1),OR(CurriculumDetail!F525&gt;0,CurriculumDetail!C525&lt;&gt;1),OR(CurriculumDetail!F526&gt;0,CurriculumDetail!C526&lt;&gt;1),OR(CurriculumDetail!F527&gt;0,CurriculumDetail!C527&lt;&gt;1),OR(CurriculumDetail!F528&gt;0,CurriculumDetail!C528&lt;&gt;1),OR(CurriculumDetail!F529&gt;0,CurriculumDetail!C529&lt;&gt;1),OR(CurriculumDetail!F530&gt;0,CurriculumDetail!C530&lt;&gt;1))</f>
        <v>1</v>
      </c>
      <c r="F69" t="b">
        <f>AND(OR(CurriculumDetail!F523&gt;0,CurriculumDetail!C523&lt;&gt;2),OR(CurriculumDetail!F524&gt;0,CurriculumDetail!C524&lt;&gt;2),OR(CurriculumDetail!F525&gt;0,CurriculumDetail!C525&lt;&gt;2),OR(CurriculumDetail!F526&gt;0,CurriculumDetail!C526&lt;&gt;2),OR(CurriculumDetail!F527&gt;0,CurriculumDetail!C527&lt;&gt;2),OR(CurriculumDetail!F528&gt;0,CurriculumDetail!C528&lt;&gt;2),OR(CurriculumDetail!F529&gt;0,CurriculumDetail!C529&lt;&gt;2),OR(CurriculumDetail!F530&gt;0,CurriculumDetail!C530&lt;&gt;2))</f>
        <v>1</v>
      </c>
      <c r="G69" t="str">
        <f>IF((COUNTA(CurriculumDetail!G522:G530) &gt; 0), "x", "")</f>
        <v/>
      </c>
      <c r="H69" t="str">
        <f>IF((COUNTA(CurriculumDetail!H522:H530) &gt; 0), "x", "")</f>
        <v/>
      </c>
      <c r="I69" t="str">
        <f>IF((COUNTA(CurriculumDetail!I522:I530) &gt; 0), "x", "")</f>
        <v/>
      </c>
      <c r="J69" t="str">
        <f>IF((COUNTA(CurriculumDetail!J522:J530) &gt; 0), "x", "")</f>
        <v/>
      </c>
      <c r="K69" t="str">
        <f>IF((COUNTA(CurriculumDetail!K522:K530) &gt; 0), "x", "")</f>
        <v/>
      </c>
      <c r="L69" t="str">
        <f>IF((COUNTA(CurriculumDetail!L522:L530) &gt; 0), "x", "")</f>
        <v/>
      </c>
      <c r="M69" t="str">
        <f>IF((COUNTA(CurriculumDetail!M522:M530) &gt; 0), "x", "")</f>
        <v/>
      </c>
      <c r="N69" t="str">
        <f>IF((COUNTA(CurriculumDetail!N522:N530) &gt; 0), "x", "")</f>
        <v>x</v>
      </c>
      <c r="O69" t="str">
        <f>IF((COUNTA(CurriculumDetail!O522:O530) &gt; 0), "x", "")</f>
        <v/>
      </c>
      <c r="P69" t="str">
        <f>IF((COUNTA(CurriculumDetail!P522:P530) &gt; 0), "x", "")</f>
        <v/>
      </c>
      <c r="Q69" t="str">
        <f>IF((COUNTA(CurriculumDetail!Q522:Q530) &gt; 0), "x", "")</f>
        <v/>
      </c>
      <c r="R69" t="str">
        <f>IF((COUNTA(CurriculumDetail!R522:R530) &gt; 0), "x", "")</f>
        <v/>
      </c>
      <c r="S69" t="str">
        <f>IF((COUNTA(CurriculumDetail!S522:S530) &gt; 0), "x", "")</f>
        <v/>
      </c>
      <c r="T69" t="str">
        <f>IF((COUNTA(CurriculumDetail!T522:T530) &gt; 0), "x", "")</f>
        <v/>
      </c>
      <c r="U69" t="str">
        <f>IF((COUNTA(CurriculumDetail!U522:U530) &gt; 0), "x", "")</f>
        <v/>
      </c>
      <c r="V69" t="str">
        <f>IF((COUNTA(CurriculumDetail!V522:V530) &gt; 0), "x", "")</f>
        <v/>
      </c>
      <c r="W69" t="str">
        <f>IF((COUNTA(CurriculumDetail!W522:W530) &gt; 0), "x", "")</f>
        <v/>
      </c>
      <c r="X69" t="str">
        <f>IF((COUNTA(CurriculumDetail!X522:X530) &gt; 0), "x", "")</f>
        <v/>
      </c>
      <c r="Y69" t="str">
        <f>IF((COUNTA(CurriculumDetail!Y522:Y530) &gt; 0), "x", "")</f>
        <v/>
      </c>
      <c r="Z69" t="str">
        <f>IF((COUNTA(CurriculumDetail!Z522:Z530) &gt; 0), "x", "")</f>
        <v/>
      </c>
      <c r="AA69" t="str">
        <f>IF((COUNTA(CurriculumDetail!AA522:AA530) &gt; 0), "x", "")</f>
        <v/>
      </c>
      <c r="AB69" t="str">
        <f>IF((COUNTA(CurriculumDetail!AB522:AB530) &gt; 0), "x", "")</f>
        <v/>
      </c>
      <c r="AC69" t="str">
        <f>IF((COUNTA(CurriculumDetail!AC522:AC530) &gt; 0), "x", "")</f>
        <v/>
      </c>
      <c r="AD69" t="str">
        <f>IF((COUNTA(CurriculumDetail!AD522:AD530) &gt; 0), "x", "")</f>
        <v/>
      </c>
      <c r="AE69" t="str">
        <f>IF((COUNTA(CurriculumDetail!AE522:AE530) &gt; 0), "x", "")</f>
        <v/>
      </c>
      <c r="AF69" t="str">
        <f>IF((COUNTA(CurriculumDetail!AF522:AF530) &gt; 0), "x", "")</f>
        <v/>
      </c>
      <c r="AG69" t="str">
        <f>IF((COUNTA(CurriculumDetail!AG522:AG530) &gt; 0), "x", "")</f>
        <v/>
      </c>
      <c r="AH69" t="str">
        <f>IF((COUNTA(CurriculumDetail!AH522:AH530) &gt; 0), "x", "")</f>
        <v/>
      </c>
      <c r="AI69" t="str">
        <f>IF((COUNTA(CurriculumDetail!AI522:AI530) &gt; 0), "x", "")</f>
        <v/>
      </c>
      <c r="AJ69" t="str">
        <f>IF((COUNTA(CurriculumDetail!AJ522:AJ530) &gt; 0), "x", "")</f>
        <v/>
      </c>
    </row>
    <row r="70" spans="1:36" x14ac:dyDescent="0.2">
      <c r="A70" t="s">
        <v>92</v>
      </c>
      <c r="B70" t="s">
        <v>97</v>
      </c>
      <c r="C70">
        <v>0</v>
      </c>
      <c r="D70">
        <v>0</v>
      </c>
      <c r="E70" t="b">
        <f>AND(OR(CurriculumDetail!F533&gt;0,CurriculumDetail!C533&lt;&gt;1),OR(CurriculumDetail!F534&gt;0,CurriculumDetail!C534&lt;&gt;1),OR(CurriculumDetail!F535&gt;0,CurriculumDetail!C535&lt;&gt;1),OR(CurriculumDetail!F536&gt;0,CurriculumDetail!C536&lt;&gt;1),OR(CurriculumDetail!F537&gt;0,CurriculumDetail!C537&lt;&gt;1),OR(CurriculumDetail!F538&gt;0,CurriculumDetail!C538&lt;&gt;1))</f>
        <v>1</v>
      </c>
      <c r="F70" t="b">
        <f>AND(OR(CurriculumDetail!F533&gt;0,CurriculumDetail!C533&lt;&gt;2),OR(CurriculumDetail!F534&gt;0,CurriculumDetail!C534&lt;&gt;2),OR(CurriculumDetail!F535&gt;0,CurriculumDetail!C535&lt;&gt;2),OR(CurriculumDetail!F536&gt;0,CurriculumDetail!C536&lt;&gt;2),OR(CurriculumDetail!F537&gt;0,CurriculumDetail!C537&lt;&gt;2),OR(CurriculumDetail!F538&gt;0,CurriculumDetail!C538&lt;&gt;2))</f>
        <v>1</v>
      </c>
      <c r="G70" t="str">
        <f>IF((COUNTA(CurriculumDetail!G532:G538) &gt; 0), "x", "")</f>
        <v/>
      </c>
      <c r="H70" t="str">
        <f>IF((COUNTA(CurriculumDetail!H532:H538) &gt; 0), "x", "")</f>
        <v/>
      </c>
      <c r="I70" t="str">
        <f>IF((COUNTA(CurriculumDetail!I532:I538) &gt; 0), "x", "")</f>
        <v/>
      </c>
      <c r="J70" t="str">
        <f>IF((COUNTA(CurriculumDetail!J532:J538) &gt; 0), "x", "")</f>
        <v/>
      </c>
      <c r="K70" t="str">
        <f>IF((COUNTA(CurriculumDetail!K532:K538) &gt; 0), "x", "")</f>
        <v/>
      </c>
      <c r="L70" t="str">
        <f>IF((COUNTA(CurriculumDetail!L532:L538) &gt; 0), "x", "")</f>
        <v/>
      </c>
      <c r="M70" t="str">
        <f>IF((COUNTA(CurriculumDetail!M532:M538) &gt; 0), "x", "")</f>
        <v/>
      </c>
      <c r="N70" t="str">
        <f>IF((COUNTA(CurriculumDetail!N532:N538) &gt; 0), "x", "")</f>
        <v>x</v>
      </c>
      <c r="O70" t="str">
        <f>IF((COUNTA(CurriculumDetail!O532:O538) &gt; 0), "x", "")</f>
        <v/>
      </c>
      <c r="P70" t="str">
        <f>IF((COUNTA(CurriculumDetail!P532:P538) &gt; 0), "x", "")</f>
        <v/>
      </c>
      <c r="Q70" t="str">
        <f>IF((COUNTA(CurriculumDetail!Q532:Q538) &gt; 0), "x", "")</f>
        <v/>
      </c>
      <c r="R70" t="str">
        <f>IF((COUNTA(CurriculumDetail!R532:R538) &gt; 0), "x", "")</f>
        <v/>
      </c>
      <c r="S70" t="str">
        <f>IF((COUNTA(CurriculumDetail!S532:S538) &gt; 0), "x", "")</f>
        <v/>
      </c>
      <c r="T70" t="str">
        <f>IF((COUNTA(CurriculumDetail!T532:T538) &gt; 0), "x", "")</f>
        <v/>
      </c>
      <c r="U70" t="str">
        <f>IF((COUNTA(CurriculumDetail!U532:U538) &gt; 0), "x", "")</f>
        <v/>
      </c>
      <c r="V70" t="str">
        <f>IF((COUNTA(CurriculumDetail!V532:V538) &gt; 0), "x", "")</f>
        <v/>
      </c>
      <c r="W70" t="str">
        <f>IF((COUNTA(CurriculumDetail!W532:W538) &gt; 0), "x", "")</f>
        <v/>
      </c>
      <c r="X70" t="str">
        <f>IF((COUNTA(CurriculumDetail!X532:X538) &gt; 0), "x", "")</f>
        <v/>
      </c>
      <c r="Y70" t="str">
        <f>IF((COUNTA(CurriculumDetail!Y532:Y538) &gt; 0), "x", "")</f>
        <v/>
      </c>
      <c r="Z70" t="str">
        <f>IF((COUNTA(CurriculumDetail!Z532:Z538) &gt; 0), "x", "")</f>
        <v/>
      </c>
      <c r="AA70" t="str">
        <f>IF((COUNTA(CurriculumDetail!AA532:AA538) &gt; 0), "x", "")</f>
        <v/>
      </c>
      <c r="AB70" t="str">
        <f>IF((COUNTA(CurriculumDetail!AB532:AB538) &gt; 0), "x", "")</f>
        <v/>
      </c>
      <c r="AC70" t="str">
        <f>IF((COUNTA(CurriculumDetail!AC532:AC538) &gt; 0), "x", "")</f>
        <v/>
      </c>
      <c r="AD70" t="str">
        <f>IF((COUNTA(CurriculumDetail!AD532:AD538) &gt; 0), "x", "")</f>
        <v/>
      </c>
      <c r="AE70" t="str">
        <f>IF((COUNTA(CurriculumDetail!AE532:AE538) &gt; 0), "x", "")</f>
        <v/>
      </c>
      <c r="AF70" t="str">
        <f>IF((COUNTA(CurriculumDetail!AF532:AF538) &gt; 0), "x", "")</f>
        <v/>
      </c>
      <c r="AG70" t="str">
        <f>IF((COUNTA(CurriculumDetail!AG532:AG538) &gt; 0), "x", "")</f>
        <v/>
      </c>
      <c r="AH70" t="str">
        <f>IF((COUNTA(CurriculumDetail!AH532:AH538) &gt; 0), "x", "")</f>
        <v/>
      </c>
      <c r="AI70" t="str">
        <f>IF((COUNTA(CurriculumDetail!AI532:AI538) &gt; 0), "x", "")</f>
        <v/>
      </c>
      <c r="AJ70" t="str">
        <f>IF((COUNTA(CurriculumDetail!AJ532:AJ538) &gt; 0), "x", "")</f>
        <v/>
      </c>
    </row>
    <row r="71" spans="1:36" x14ac:dyDescent="0.2">
      <c r="A71" t="s">
        <v>92</v>
      </c>
      <c r="B71" t="s">
        <v>98</v>
      </c>
      <c r="C71">
        <v>0</v>
      </c>
      <c r="D71">
        <v>0</v>
      </c>
      <c r="E71" t="b">
        <f>AND(OR(CurriculumDetail!F541&gt;0,CurriculumDetail!C541&lt;&gt;1),OR(CurriculumDetail!F542&gt;0,CurriculumDetail!C542&lt;&gt;1),OR(CurriculumDetail!F543&gt;0,CurriculumDetail!C543&lt;&gt;1),OR(CurriculumDetail!F544&gt;0,CurriculumDetail!C544&lt;&gt;1),OR(CurriculumDetail!F545&gt;0,CurriculumDetail!C545&lt;&gt;1),OR(CurriculumDetail!F546&gt;0,CurriculumDetail!C546&lt;&gt;1),OR(CurriculumDetail!F547&gt;0,CurriculumDetail!C547&lt;&gt;1),OR(CurriculumDetail!F548&gt;0,CurriculumDetail!C548&lt;&gt;1),OR(CurriculumDetail!F549&gt;0,CurriculumDetail!C549&lt;&gt;1),OR(CurriculumDetail!F550&gt;0,CurriculumDetail!C550&lt;&gt;1),OR(CurriculumDetail!F551&gt;0,CurriculumDetail!C551&lt;&gt;1),OR(CurriculumDetail!F552&gt;0,CurriculumDetail!C552&lt;&gt;1),OR(CurriculumDetail!F553&gt;0,CurriculumDetail!C553&lt;&gt;1))</f>
        <v>1</v>
      </c>
      <c r="F71" t="b">
        <f>AND(OR(CurriculumDetail!F541&gt;0,CurriculumDetail!C541&lt;&gt;2),OR(CurriculumDetail!F542&gt;0,CurriculumDetail!C542&lt;&gt;2),OR(CurriculumDetail!F543&gt;0,CurriculumDetail!C543&lt;&gt;2),OR(CurriculumDetail!F544&gt;0,CurriculumDetail!C544&lt;&gt;2),OR(CurriculumDetail!F545&gt;0,CurriculumDetail!C545&lt;&gt;2),OR(CurriculumDetail!F546&gt;0,CurriculumDetail!C546&lt;&gt;2),OR(CurriculumDetail!F547&gt;0,CurriculumDetail!C547&lt;&gt;2),OR(CurriculumDetail!F548&gt;0,CurriculumDetail!C548&lt;&gt;2),OR(CurriculumDetail!F549&gt;0,CurriculumDetail!C549&lt;&gt;2),OR(CurriculumDetail!F550&gt;0,CurriculumDetail!C550&lt;&gt;2),OR(CurriculumDetail!F551&gt;0,CurriculumDetail!C551&lt;&gt;2),OR(CurriculumDetail!F552&gt;0,CurriculumDetail!C552&lt;&gt;2),OR(CurriculumDetail!F553&gt;0,CurriculumDetail!C553&lt;&gt;2))</f>
        <v>1</v>
      </c>
      <c r="G71" t="str">
        <f>IF((COUNTA(CurriculumDetail!G540:G553) &gt; 0), "x", "")</f>
        <v/>
      </c>
      <c r="H71" t="str">
        <f>IF((COUNTA(CurriculumDetail!H540:H553) &gt; 0), "x", "")</f>
        <v/>
      </c>
      <c r="I71" t="str">
        <f>IF((COUNTA(CurriculumDetail!I540:I553) &gt; 0), "x", "")</f>
        <v/>
      </c>
      <c r="J71" t="str">
        <f>IF((COUNTA(CurriculumDetail!J540:J553) &gt; 0), "x", "")</f>
        <v/>
      </c>
      <c r="K71" t="str">
        <f>IF((COUNTA(CurriculumDetail!K540:K553) &gt; 0), "x", "")</f>
        <v/>
      </c>
      <c r="L71" t="str">
        <f>IF((COUNTA(CurriculumDetail!L540:L553) &gt; 0), "x", "")</f>
        <v/>
      </c>
      <c r="M71" t="str">
        <f>IF((COUNTA(CurriculumDetail!M540:M553) &gt; 0), "x", "")</f>
        <v/>
      </c>
      <c r="N71" t="str">
        <f>IF((COUNTA(CurriculumDetail!N540:N553) &gt; 0), "x", "")</f>
        <v>x</v>
      </c>
      <c r="O71" t="str">
        <f>IF((COUNTA(CurriculumDetail!O540:O553) &gt; 0), "x", "")</f>
        <v/>
      </c>
      <c r="P71" t="str">
        <f>IF((COUNTA(CurriculumDetail!P540:P553) &gt; 0), "x", "")</f>
        <v/>
      </c>
      <c r="Q71" t="str">
        <f>IF((COUNTA(CurriculumDetail!Q540:Q553) &gt; 0), "x", "")</f>
        <v/>
      </c>
      <c r="R71" t="str">
        <f>IF((COUNTA(CurriculumDetail!R540:R553) &gt; 0), "x", "")</f>
        <v/>
      </c>
      <c r="S71" t="str">
        <f>IF((COUNTA(CurriculumDetail!S540:S553) &gt; 0), "x", "")</f>
        <v/>
      </c>
      <c r="T71" t="str">
        <f>IF((COUNTA(CurriculumDetail!T540:T553) &gt; 0), "x", "")</f>
        <v/>
      </c>
      <c r="U71" t="str">
        <f>IF((COUNTA(CurriculumDetail!U540:U553) &gt; 0), "x", "")</f>
        <v/>
      </c>
      <c r="V71" t="str">
        <f>IF((COUNTA(CurriculumDetail!V540:V553) &gt; 0), "x", "")</f>
        <v/>
      </c>
      <c r="W71" t="str">
        <f>IF((COUNTA(CurriculumDetail!W540:W553) &gt; 0), "x", "")</f>
        <v/>
      </c>
      <c r="X71" t="str">
        <f>IF((COUNTA(CurriculumDetail!X540:X553) &gt; 0), "x", "")</f>
        <v/>
      </c>
      <c r="Y71" t="str">
        <f>IF((COUNTA(CurriculumDetail!Y540:Y553) &gt; 0), "x", "")</f>
        <v/>
      </c>
      <c r="Z71" t="str">
        <f>IF((COUNTA(CurriculumDetail!Z540:Z553) &gt; 0), "x", "")</f>
        <v/>
      </c>
      <c r="AA71" t="str">
        <f>IF((COUNTA(CurriculumDetail!AA540:AA553) &gt; 0), "x", "")</f>
        <v/>
      </c>
      <c r="AB71" t="str">
        <f>IF((COUNTA(CurriculumDetail!AB540:AB553) &gt; 0), "x", "")</f>
        <v/>
      </c>
      <c r="AC71" t="str">
        <f>IF((COUNTA(CurriculumDetail!AC540:AC553) &gt; 0), "x", "")</f>
        <v/>
      </c>
      <c r="AD71" t="str">
        <f>IF((COUNTA(CurriculumDetail!AD540:AD553) &gt; 0), "x", "")</f>
        <v/>
      </c>
      <c r="AE71" t="str">
        <f>IF((COUNTA(CurriculumDetail!AE540:AE553) &gt; 0), "x", "")</f>
        <v/>
      </c>
      <c r="AF71" t="str">
        <f>IF((COUNTA(CurriculumDetail!AF540:AF553) &gt; 0), "x", "")</f>
        <v/>
      </c>
      <c r="AG71" t="str">
        <f>IF((COUNTA(CurriculumDetail!AG540:AG553) &gt; 0), "x", "")</f>
        <v/>
      </c>
      <c r="AH71" t="str">
        <f>IF((COUNTA(CurriculumDetail!AH540:AH553) &gt; 0), "x", "")</f>
        <v/>
      </c>
      <c r="AI71" t="str">
        <f>IF((COUNTA(CurriculumDetail!AI540:AI553) &gt; 0), "x", "")</f>
        <v/>
      </c>
      <c r="AJ71" t="str">
        <f>IF((COUNTA(CurriculumDetail!AJ540:AJ553) &gt; 0), "x", "")</f>
        <v/>
      </c>
    </row>
    <row r="72" spans="1:36" x14ac:dyDescent="0.2">
      <c r="A72" t="s">
        <v>92</v>
      </c>
      <c r="B72" t="s">
        <v>99</v>
      </c>
      <c r="C72">
        <v>0</v>
      </c>
      <c r="D72">
        <v>0</v>
      </c>
      <c r="E72" t="b">
        <f>AND(OR(CurriculumDetail!F556&gt;0,CurriculumDetail!C556&lt;&gt;1),OR(CurriculumDetail!F557&gt;0,CurriculumDetail!C557&lt;&gt;1),OR(CurriculumDetail!F558&gt;0,CurriculumDetail!C558&lt;&gt;1),OR(CurriculumDetail!F559&gt;0,CurriculumDetail!C559&lt;&gt;1),OR(CurriculumDetail!F560&gt;0,CurriculumDetail!C560&lt;&gt;1),OR(CurriculumDetail!F561&gt;0,CurriculumDetail!C561&lt;&gt;1))</f>
        <v>1</v>
      </c>
      <c r="F72" t="b">
        <f>AND(OR(CurriculumDetail!F556&gt;0,CurriculumDetail!C556&lt;&gt;2),OR(CurriculumDetail!F557&gt;0,CurriculumDetail!C557&lt;&gt;2),OR(CurriculumDetail!F558&gt;0,CurriculumDetail!C558&lt;&gt;2),OR(CurriculumDetail!F559&gt;0,CurriculumDetail!C559&lt;&gt;2),OR(CurriculumDetail!F560&gt;0,CurriculumDetail!C560&lt;&gt;2),OR(CurriculumDetail!F561&gt;0,CurriculumDetail!C561&lt;&gt;2))</f>
        <v>1</v>
      </c>
      <c r="G72" t="str">
        <f>IF((COUNTA(CurriculumDetail!G555:G561) &gt; 0), "x", "")</f>
        <v/>
      </c>
      <c r="H72" t="str">
        <f>IF((COUNTA(CurriculumDetail!H555:H561) &gt; 0), "x", "")</f>
        <v/>
      </c>
      <c r="I72" t="str">
        <f>IF((COUNTA(CurriculumDetail!I555:I561) &gt; 0), "x", "")</f>
        <v/>
      </c>
      <c r="J72" t="str">
        <f>IF((COUNTA(CurriculumDetail!J555:J561) &gt; 0), "x", "")</f>
        <v/>
      </c>
      <c r="K72" t="str">
        <f>IF((COUNTA(CurriculumDetail!K555:K561) &gt; 0), "x", "")</f>
        <v/>
      </c>
      <c r="L72" t="str">
        <f>IF((COUNTA(CurriculumDetail!L555:L561) &gt; 0), "x", "")</f>
        <v/>
      </c>
      <c r="M72" t="str">
        <f>IF((COUNTA(CurriculumDetail!M555:M561) &gt; 0), "x", "")</f>
        <v/>
      </c>
      <c r="N72" t="str">
        <f>IF((COUNTA(CurriculumDetail!N555:N561) &gt; 0), "x", "")</f>
        <v>x</v>
      </c>
      <c r="O72" t="str">
        <f>IF((COUNTA(CurriculumDetail!O555:O561) &gt; 0), "x", "")</f>
        <v/>
      </c>
      <c r="P72" t="str">
        <f>IF((COUNTA(CurriculumDetail!P555:P561) &gt; 0), "x", "")</f>
        <v/>
      </c>
      <c r="Q72" t="str">
        <f>IF((COUNTA(CurriculumDetail!Q555:Q561) &gt; 0), "x", "")</f>
        <v/>
      </c>
      <c r="R72" t="str">
        <f>IF((COUNTA(CurriculumDetail!R555:R561) &gt; 0), "x", "")</f>
        <v/>
      </c>
      <c r="S72" t="str">
        <f>IF((COUNTA(CurriculumDetail!S555:S561) &gt; 0), "x", "")</f>
        <v/>
      </c>
      <c r="T72" t="str">
        <f>IF((COUNTA(CurriculumDetail!T555:T561) &gt; 0), "x", "")</f>
        <v/>
      </c>
      <c r="U72" t="str">
        <f>IF((COUNTA(CurriculumDetail!U555:U561) &gt; 0), "x", "")</f>
        <v/>
      </c>
      <c r="V72" t="str">
        <f>IF((COUNTA(CurriculumDetail!V555:V561) &gt; 0), "x", "")</f>
        <v/>
      </c>
      <c r="W72" t="str">
        <f>IF((COUNTA(CurriculumDetail!W555:W561) &gt; 0), "x", "")</f>
        <v/>
      </c>
      <c r="X72" t="str">
        <f>IF((COUNTA(CurriculumDetail!X555:X561) &gt; 0), "x", "")</f>
        <v/>
      </c>
      <c r="Y72" t="str">
        <f>IF((COUNTA(CurriculumDetail!Y555:Y561) &gt; 0), "x", "")</f>
        <v/>
      </c>
      <c r="Z72" t="str">
        <f>IF((COUNTA(CurriculumDetail!Z555:Z561) &gt; 0), "x", "")</f>
        <v/>
      </c>
      <c r="AA72" t="str">
        <f>IF((COUNTA(CurriculumDetail!AA555:AA561) &gt; 0), "x", "")</f>
        <v/>
      </c>
      <c r="AB72" t="str">
        <f>IF((COUNTA(CurriculumDetail!AB555:AB561) &gt; 0), "x", "")</f>
        <v/>
      </c>
      <c r="AC72" t="str">
        <f>IF((COUNTA(CurriculumDetail!AC555:AC561) &gt; 0), "x", "")</f>
        <v/>
      </c>
      <c r="AD72" t="str">
        <f>IF((COUNTA(CurriculumDetail!AD555:AD561) &gt; 0), "x", "")</f>
        <v/>
      </c>
      <c r="AE72" t="str">
        <f>IF((COUNTA(CurriculumDetail!AE555:AE561) &gt; 0), "x", "")</f>
        <v/>
      </c>
      <c r="AF72" t="str">
        <f>IF((COUNTA(CurriculumDetail!AF555:AF561) &gt; 0), "x", "")</f>
        <v/>
      </c>
      <c r="AG72" t="str">
        <f>IF((COUNTA(CurriculumDetail!AG555:AG561) &gt; 0), "x", "")</f>
        <v/>
      </c>
      <c r="AH72" t="str">
        <f>IF((COUNTA(CurriculumDetail!AH555:AH561) &gt; 0), "x", "")</f>
        <v/>
      </c>
      <c r="AI72" t="str">
        <f>IF((COUNTA(CurriculumDetail!AI555:AI561) &gt; 0), "x", "")</f>
        <v/>
      </c>
      <c r="AJ72" t="str">
        <f>IF((COUNTA(CurriculumDetail!AJ555:AJ561) &gt; 0), "x", "")</f>
        <v/>
      </c>
    </row>
    <row r="73" spans="1:36" x14ac:dyDescent="0.2">
      <c r="A73" t="s">
        <v>92</v>
      </c>
      <c r="B73" t="s">
        <v>100</v>
      </c>
      <c r="C73">
        <v>0</v>
      </c>
      <c r="D73">
        <v>0</v>
      </c>
      <c r="E73" t="b">
        <f>AND(OR(CurriculumDetail!F564&gt;0,CurriculumDetail!C564&lt;&gt;1),OR(CurriculumDetail!F565&gt;0,CurriculumDetail!C565&lt;&gt;1),OR(CurriculumDetail!F566&gt;0,CurriculumDetail!C566&lt;&gt;1),OR(CurriculumDetail!F567&gt;0,CurriculumDetail!C567&lt;&gt;1),OR(CurriculumDetail!F568&gt;0,CurriculumDetail!C568&lt;&gt;1),OR(CurriculumDetail!F569&gt;0,CurriculumDetail!C569&lt;&gt;1),OR(CurriculumDetail!F570&gt;0,CurriculumDetail!C570&lt;&gt;1))</f>
        <v>1</v>
      </c>
      <c r="F73" t="b">
        <f>AND(OR(CurriculumDetail!F564&gt;0,CurriculumDetail!C564&lt;&gt;2),OR(CurriculumDetail!F565&gt;0,CurriculumDetail!C565&lt;&gt;2),OR(CurriculumDetail!F566&gt;0,CurriculumDetail!C566&lt;&gt;2),OR(CurriculumDetail!F567&gt;0,CurriculumDetail!C567&lt;&gt;2),OR(CurriculumDetail!F568&gt;0,CurriculumDetail!C568&lt;&gt;2),OR(CurriculumDetail!F569&gt;0,CurriculumDetail!C569&lt;&gt;2),OR(CurriculumDetail!F570&gt;0,CurriculumDetail!C570&lt;&gt;2))</f>
        <v>1</v>
      </c>
      <c r="G73" t="str">
        <f>IF((COUNTA(CurriculumDetail!G563:G570) &gt; 0), "x", "")</f>
        <v/>
      </c>
      <c r="H73" t="str">
        <f>IF((COUNTA(CurriculumDetail!H563:H570) &gt; 0), "x", "")</f>
        <v/>
      </c>
      <c r="I73" t="str">
        <f>IF((COUNTA(CurriculumDetail!I563:I570) &gt; 0), "x", "")</f>
        <v/>
      </c>
      <c r="J73" t="str">
        <f>IF((COUNTA(CurriculumDetail!J563:J570) &gt; 0), "x", "")</f>
        <v/>
      </c>
      <c r="K73" t="str">
        <f>IF((COUNTA(CurriculumDetail!K563:K570) &gt; 0), "x", "")</f>
        <v/>
      </c>
      <c r="L73" t="str">
        <f>IF((COUNTA(CurriculumDetail!L563:L570) &gt; 0), "x", "")</f>
        <v/>
      </c>
      <c r="M73" t="str">
        <f>IF((COUNTA(CurriculumDetail!M563:M570) &gt; 0), "x", "")</f>
        <v/>
      </c>
      <c r="N73" t="str">
        <f>IF((COUNTA(CurriculumDetail!N563:N570) &gt; 0), "x", "")</f>
        <v>x</v>
      </c>
      <c r="O73" t="str">
        <f>IF((COUNTA(CurriculumDetail!O563:O570) &gt; 0), "x", "")</f>
        <v/>
      </c>
      <c r="P73" t="str">
        <f>IF((COUNTA(CurriculumDetail!P563:P570) &gt; 0), "x", "")</f>
        <v/>
      </c>
      <c r="Q73" t="str">
        <f>IF((COUNTA(CurriculumDetail!Q563:Q570) &gt; 0), "x", "")</f>
        <v/>
      </c>
      <c r="R73" t="str">
        <f>IF((COUNTA(CurriculumDetail!R563:R570) &gt; 0), "x", "")</f>
        <v/>
      </c>
      <c r="S73" t="str">
        <f>IF((COUNTA(CurriculumDetail!S563:S570) &gt; 0), "x", "")</f>
        <v/>
      </c>
      <c r="T73" t="str">
        <f>IF((COUNTA(CurriculumDetail!T563:T570) &gt; 0), "x", "")</f>
        <v/>
      </c>
      <c r="U73" t="str">
        <f>IF((COUNTA(CurriculumDetail!U563:U570) &gt; 0), "x", "")</f>
        <v/>
      </c>
      <c r="V73" t="str">
        <f>IF((COUNTA(CurriculumDetail!V563:V570) &gt; 0), "x", "")</f>
        <v/>
      </c>
      <c r="W73" t="str">
        <f>IF((COUNTA(CurriculumDetail!W563:W570) &gt; 0), "x", "")</f>
        <v/>
      </c>
      <c r="X73" t="str">
        <f>IF((COUNTA(CurriculumDetail!X563:X570) &gt; 0), "x", "")</f>
        <v/>
      </c>
      <c r="Y73" t="str">
        <f>IF((COUNTA(CurriculumDetail!Y563:Y570) &gt; 0), "x", "")</f>
        <v/>
      </c>
      <c r="Z73" t="str">
        <f>IF((COUNTA(CurriculumDetail!Z563:Z570) &gt; 0), "x", "")</f>
        <v/>
      </c>
      <c r="AA73" t="str">
        <f>IF((COUNTA(CurriculumDetail!AA563:AA570) &gt; 0), "x", "")</f>
        <v/>
      </c>
      <c r="AB73" t="str">
        <f>IF((COUNTA(CurriculumDetail!AB563:AB570) &gt; 0), "x", "")</f>
        <v/>
      </c>
      <c r="AC73" t="str">
        <f>IF((COUNTA(CurriculumDetail!AC563:AC570) &gt; 0), "x", "")</f>
        <v/>
      </c>
      <c r="AD73" t="str">
        <f>IF((COUNTA(CurriculumDetail!AD563:AD570) &gt; 0), "x", "")</f>
        <v/>
      </c>
      <c r="AE73" t="str">
        <f>IF((COUNTA(CurriculumDetail!AE563:AE570) &gt; 0), "x", "")</f>
        <v/>
      </c>
      <c r="AF73" t="str">
        <f>IF((COUNTA(CurriculumDetail!AF563:AF570) &gt; 0), "x", "")</f>
        <v/>
      </c>
      <c r="AG73" t="str">
        <f>IF((COUNTA(CurriculumDetail!AG563:AG570) &gt; 0), "x", "")</f>
        <v/>
      </c>
      <c r="AH73" t="str">
        <f>IF((COUNTA(CurriculumDetail!AH563:AH570) &gt; 0), "x", "")</f>
        <v/>
      </c>
      <c r="AI73" t="str">
        <f>IF((COUNTA(CurriculumDetail!AI563:AI570) &gt; 0), "x", "")</f>
        <v/>
      </c>
      <c r="AJ73" t="str">
        <f>IF((COUNTA(CurriculumDetail!AJ563:AJ570) &gt; 0), "x", "")</f>
        <v/>
      </c>
    </row>
    <row r="74" spans="1:36" x14ac:dyDescent="0.2">
      <c r="A74" t="s">
        <v>92</v>
      </c>
      <c r="B74" t="s">
        <v>101</v>
      </c>
      <c r="C74">
        <v>0</v>
      </c>
      <c r="D74">
        <v>0</v>
      </c>
      <c r="E74" t="b">
        <f>AND(OR(CurriculumDetail!F573&gt;0,CurriculumDetail!C573&lt;&gt;1),OR(CurriculumDetail!F574&gt;0,CurriculumDetail!C574&lt;&gt;1),OR(CurriculumDetail!F575&gt;0,CurriculumDetail!C575&lt;&gt;1),OR(CurriculumDetail!F576&gt;0,CurriculumDetail!C576&lt;&gt;1),OR(CurriculumDetail!F577&gt;0,CurriculumDetail!C577&lt;&gt;1))</f>
        <v>1</v>
      </c>
      <c r="F74" t="b">
        <f>AND(OR(CurriculumDetail!F573&gt;0,CurriculumDetail!C573&lt;&gt;2),OR(CurriculumDetail!F574&gt;0,CurriculumDetail!C574&lt;&gt;2),OR(CurriculumDetail!F575&gt;0,CurriculumDetail!C575&lt;&gt;2),OR(CurriculumDetail!F576&gt;0,CurriculumDetail!C576&lt;&gt;2),OR(CurriculumDetail!F577&gt;0,CurriculumDetail!C577&lt;&gt;2))</f>
        <v>1</v>
      </c>
      <c r="G74" t="str">
        <f>IF((COUNTA(CurriculumDetail!G572:G577) &gt; 0), "x", "")</f>
        <v/>
      </c>
      <c r="H74" t="str">
        <f>IF((COUNTA(CurriculumDetail!H572:H577) &gt; 0), "x", "")</f>
        <v/>
      </c>
      <c r="I74" t="str">
        <f>IF((COUNTA(CurriculumDetail!I572:I577) &gt; 0), "x", "")</f>
        <v/>
      </c>
      <c r="J74" t="str">
        <f>IF((COUNTA(CurriculumDetail!J572:J577) &gt; 0), "x", "")</f>
        <v/>
      </c>
      <c r="K74" t="str">
        <f>IF((COUNTA(CurriculumDetail!K572:K577) &gt; 0), "x", "")</f>
        <v/>
      </c>
      <c r="L74" t="str">
        <f>IF((COUNTA(CurriculumDetail!L572:L577) &gt; 0), "x", "")</f>
        <v/>
      </c>
      <c r="M74" t="str">
        <f>IF((COUNTA(CurriculumDetail!M572:M577) &gt; 0), "x", "")</f>
        <v/>
      </c>
      <c r="N74" t="str">
        <f>IF((COUNTA(CurriculumDetail!N572:N577) &gt; 0), "x", "")</f>
        <v/>
      </c>
      <c r="O74" t="str">
        <f>IF((COUNTA(CurriculumDetail!O572:O577) &gt; 0), "x", "")</f>
        <v/>
      </c>
      <c r="P74" t="str">
        <f>IF((COUNTA(CurriculumDetail!P572:P577) &gt; 0), "x", "")</f>
        <v/>
      </c>
      <c r="Q74" t="str">
        <f>IF((COUNTA(CurriculumDetail!Q572:Q577) &gt; 0), "x", "")</f>
        <v/>
      </c>
      <c r="R74" t="str">
        <f>IF((COUNTA(CurriculumDetail!R572:R577) &gt; 0), "x", "")</f>
        <v/>
      </c>
      <c r="S74" t="str">
        <f>IF((COUNTA(CurriculumDetail!S572:S577) &gt; 0), "x", "")</f>
        <v/>
      </c>
      <c r="T74" t="str">
        <f>IF((COUNTA(CurriculumDetail!T572:T577) &gt; 0), "x", "")</f>
        <v/>
      </c>
      <c r="U74" t="str">
        <f>IF((COUNTA(CurriculumDetail!U572:U577) &gt; 0), "x", "")</f>
        <v/>
      </c>
      <c r="V74" t="str">
        <f>IF((COUNTA(CurriculumDetail!V572:V577) &gt; 0), "x", "")</f>
        <v/>
      </c>
      <c r="W74" t="str">
        <f>IF((COUNTA(CurriculumDetail!W572:W577) &gt; 0), "x", "")</f>
        <v/>
      </c>
      <c r="X74" t="str">
        <f>IF((COUNTA(CurriculumDetail!X572:X577) &gt; 0), "x", "")</f>
        <v/>
      </c>
      <c r="Y74" t="str">
        <f>IF((COUNTA(CurriculumDetail!Y572:Y577) &gt; 0), "x", "")</f>
        <v/>
      </c>
      <c r="Z74" t="str">
        <f>IF((COUNTA(CurriculumDetail!Z572:Z577) &gt; 0), "x", "")</f>
        <v/>
      </c>
      <c r="AA74" t="str">
        <f>IF((COUNTA(CurriculumDetail!AA572:AA577) &gt; 0), "x", "")</f>
        <v/>
      </c>
      <c r="AB74" t="str">
        <f>IF((COUNTA(CurriculumDetail!AB572:AB577) &gt; 0), "x", "")</f>
        <v/>
      </c>
      <c r="AC74" t="str">
        <f>IF((COUNTA(CurriculumDetail!AC572:AC577) &gt; 0), "x", "")</f>
        <v/>
      </c>
      <c r="AD74" t="str">
        <f>IF((COUNTA(CurriculumDetail!AD572:AD577) &gt; 0), "x", "")</f>
        <v/>
      </c>
      <c r="AE74" t="str">
        <f>IF((COUNTA(CurriculumDetail!AE572:AE577) &gt; 0), "x", "")</f>
        <v/>
      </c>
      <c r="AF74" t="str">
        <f>IF((COUNTA(CurriculumDetail!AF572:AF577) &gt; 0), "x", "")</f>
        <v/>
      </c>
      <c r="AG74" t="str">
        <f>IF((COUNTA(CurriculumDetail!AG572:AG577) &gt; 0), "x", "")</f>
        <v/>
      </c>
      <c r="AH74" t="str">
        <f>IF((COUNTA(CurriculumDetail!AH572:AH577) &gt; 0), "x", "")</f>
        <v/>
      </c>
      <c r="AI74" t="str">
        <f>IF((COUNTA(CurriculumDetail!AI572:AI577) &gt; 0), "x", "")</f>
        <v/>
      </c>
      <c r="AJ74" t="str">
        <f>IF((COUNTA(CurriculumDetail!AJ572:AJ577) &gt; 0), "x", "")</f>
        <v/>
      </c>
    </row>
    <row r="75" spans="1:36" x14ac:dyDescent="0.2">
      <c r="A75" t="s">
        <v>92</v>
      </c>
      <c r="B75" t="s">
        <v>102</v>
      </c>
      <c r="C75">
        <v>0</v>
      </c>
      <c r="D75">
        <v>0</v>
      </c>
      <c r="E75" t="b">
        <f>AND(OR(CurriculumDetail!F580&gt;0,CurriculumDetail!C580&lt;&gt;1),OR(CurriculumDetail!F581&gt;0,CurriculumDetail!C581&lt;&gt;1),OR(CurriculumDetail!F582&gt;0,CurriculumDetail!C582&lt;&gt;1),OR(CurriculumDetail!F583&gt;0,CurriculumDetail!C583&lt;&gt;1),OR(CurriculumDetail!F584&gt;0,CurriculumDetail!C584&lt;&gt;1),OR(CurriculumDetail!F585&gt;0,CurriculumDetail!C585&lt;&gt;1),OR(CurriculumDetail!F586&gt;0,CurriculumDetail!C586&lt;&gt;1),OR(CurriculumDetail!F587&gt;0,CurriculumDetail!C587&lt;&gt;1),OR(CurriculumDetail!F588&gt;0,CurriculumDetail!C588&lt;&gt;1))</f>
        <v>1</v>
      </c>
      <c r="F75" t="b">
        <f>AND(OR(CurriculumDetail!F580&gt;0,CurriculumDetail!C580&lt;&gt;2),OR(CurriculumDetail!F581&gt;0,CurriculumDetail!C581&lt;&gt;2),OR(CurriculumDetail!F582&gt;0,CurriculumDetail!C582&lt;&gt;2),OR(CurriculumDetail!F583&gt;0,CurriculumDetail!C583&lt;&gt;2),OR(CurriculumDetail!F584&gt;0,CurriculumDetail!C584&lt;&gt;2),OR(CurriculumDetail!F585&gt;0,CurriculumDetail!C585&lt;&gt;2),OR(CurriculumDetail!F586&gt;0,CurriculumDetail!C586&lt;&gt;2),OR(CurriculumDetail!F587&gt;0,CurriculumDetail!C587&lt;&gt;2),OR(CurriculumDetail!F588&gt;0,CurriculumDetail!C588&lt;&gt;2))</f>
        <v>1</v>
      </c>
      <c r="G75" t="str">
        <f>IF((COUNTA(CurriculumDetail!G579:G588) &gt; 0), "x", "")</f>
        <v/>
      </c>
      <c r="H75" t="str">
        <f>IF((COUNTA(CurriculumDetail!H579:H588) &gt; 0), "x", "")</f>
        <v/>
      </c>
      <c r="I75" t="str">
        <f>IF((COUNTA(CurriculumDetail!I579:I588) &gt; 0), "x", "")</f>
        <v/>
      </c>
      <c r="J75" t="str">
        <f>IF((COUNTA(CurriculumDetail!J579:J588) &gt; 0), "x", "")</f>
        <v/>
      </c>
      <c r="K75" t="str">
        <f>IF((COUNTA(CurriculumDetail!K579:K588) &gt; 0), "x", "")</f>
        <v/>
      </c>
      <c r="L75" t="str">
        <f>IF((COUNTA(CurriculumDetail!L579:L588) &gt; 0), "x", "")</f>
        <v/>
      </c>
      <c r="M75" t="str">
        <f>IF((COUNTA(CurriculumDetail!M579:M588) &gt; 0), "x", "")</f>
        <v/>
      </c>
      <c r="N75" t="str">
        <f>IF((COUNTA(CurriculumDetail!N579:N588) &gt; 0), "x", "")</f>
        <v>x</v>
      </c>
      <c r="O75" t="str">
        <f>IF((COUNTA(CurriculumDetail!O579:O588) &gt; 0), "x", "")</f>
        <v/>
      </c>
      <c r="P75" t="str">
        <f>IF((COUNTA(CurriculumDetail!P579:P588) &gt; 0), "x", "")</f>
        <v/>
      </c>
      <c r="Q75" t="str">
        <f>IF((COUNTA(CurriculumDetail!Q579:Q588) &gt; 0), "x", "")</f>
        <v/>
      </c>
      <c r="R75" t="str">
        <f>IF((COUNTA(CurriculumDetail!R579:R588) &gt; 0), "x", "")</f>
        <v/>
      </c>
      <c r="S75" t="str">
        <f>IF((COUNTA(CurriculumDetail!S579:S588) &gt; 0), "x", "")</f>
        <v/>
      </c>
      <c r="T75" t="str">
        <f>IF((COUNTA(CurriculumDetail!T579:T588) &gt; 0), "x", "")</f>
        <v/>
      </c>
      <c r="U75" t="str">
        <f>IF((COUNTA(CurriculumDetail!U579:U588) &gt; 0), "x", "")</f>
        <v/>
      </c>
      <c r="V75" t="str">
        <f>IF((COUNTA(CurriculumDetail!V579:V588) &gt; 0), "x", "")</f>
        <v/>
      </c>
      <c r="W75" t="str">
        <f>IF((COUNTA(CurriculumDetail!W579:W588) &gt; 0), "x", "")</f>
        <v/>
      </c>
      <c r="X75" t="str">
        <f>IF((COUNTA(CurriculumDetail!X579:X588) &gt; 0), "x", "")</f>
        <v/>
      </c>
      <c r="Y75" t="str">
        <f>IF((COUNTA(CurriculumDetail!Y579:Y588) &gt; 0), "x", "")</f>
        <v/>
      </c>
      <c r="Z75" t="str">
        <f>IF((COUNTA(CurriculumDetail!Z579:Z588) &gt; 0), "x", "")</f>
        <v/>
      </c>
      <c r="AA75" t="str">
        <f>IF((COUNTA(CurriculumDetail!AA579:AA588) &gt; 0), "x", "")</f>
        <v/>
      </c>
      <c r="AB75" t="str">
        <f>IF((COUNTA(CurriculumDetail!AB579:AB588) &gt; 0), "x", "")</f>
        <v/>
      </c>
      <c r="AC75" t="str">
        <f>IF((COUNTA(CurriculumDetail!AC579:AC588) &gt; 0), "x", "")</f>
        <v/>
      </c>
      <c r="AD75" t="str">
        <f>IF((COUNTA(CurriculumDetail!AD579:AD588) &gt; 0), "x", "")</f>
        <v/>
      </c>
      <c r="AE75" t="str">
        <f>IF((COUNTA(CurriculumDetail!AE579:AE588) &gt; 0), "x", "")</f>
        <v/>
      </c>
      <c r="AF75" t="str">
        <f>IF((COUNTA(CurriculumDetail!AF579:AF588) &gt; 0), "x", "")</f>
        <v/>
      </c>
      <c r="AG75" t="str">
        <f>IF((COUNTA(CurriculumDetail!AG579:AG588) &gt; 0), "x", "")</f>
        <v/>
      </c>
      <c r="AH75" t="str">
        <f>IF((COUNTA(CurriculumDetail!AH579:AH588) &gt; 0), "x", "")</f>
        <v/>
      </c>
      <c r="AI75" t="str">
        <f>IF((COUNTA(CurriculumDetail!AI579:AI588) &gt; 0), "x", "")</f>
        <v/>
      </c>
      <c r="AJ75" t="str">
        <f>IF((COUNTA(CurriculumDetail!AJ579:AJ588) &gt; 0), "x", "")</f>
        <v/>
      </c>
    </row>
    <row r="76" spans="1:36" x14ac:dyDescent="0.2">
      <c r="A76" t="s">
        <v>92</v>
      </c>
      <c r="B76" t="s">
        <v>103</v>
      </c>
      <c r="C76">
        <v>0</v>
      </c>
      <c r="D76">
        <v>0</v>
      </c>
      <c r="E76" t="b">
        <f>AND(OR(CurriculumDetail!F591&gt;0,CurriculumDetail!C591&lt;&gt;1),OR(CurriculumDetail!F592&gt;0,CurriculumDetail!C592&lt;&gt;1),OR(CurriculumDetail!F593&gt;0,CurriculumDetail!C593&lt;&gt;1),OR(CurriculumDetail!F594&gt;0,CurriculumDetail!C594&lt;&gt;1),OR(CurriculumDetail!F595&gt;0,CurriculumDetail!C595&lt;&gt;1),OR(CurriculumDetail!F596&gt;0,CurriculumDetail!C596&lt;&gt;1),OR(CurriculumDetail!F597&gt;0,CurriculumDetail!C597&lt;&gt;1),OR(CurriculumDetail!F598&gt;0,CurriculumDetail!C598&lt;&gt;1))</f>
        <v>1</v>
      </c>
      <c r="F76" t="b">
        <f>AND(OR(CurriculumDetail!F591&gt;0,CurriculumDetail!C591&lt;&gt;2),OR(CurriculumDetail!F592&gt;0,CurriculumDetail!C592&lt;&gt;2),OR(CurriculumDetail!F593&gt;0,CurriculumDetail!C593&lt;&gt;2),OR(CurriculumDetail!F594&gt;0,CurriculumDetail!C594&lt;&gt;2),OR(CurriculumDetail!F595&gt;0,CurriculumDetail!C595&lt;&gt;2),OR(CurriculumDetail!F596&gt;0,CurriculumDetail!C596&lt;&gt;2),OR(CurriculumDetail!F597&gt;0,CurriculumDetail!C597&lt;&gt;2),OR(CurriculumDetail!F598&gt;0,CurriculumDetail!C598&lt;&gt;2))</f>
        <v>1</v>
      </c>
      <c r="G76" t="str">
        <f>IF((COUNTA(CurriculumDetail!G590:G598) &gt; 0), "x", "")</f>
        <v/>
      </c>
      <c r="H76" t="str">
        <f>IF((COUNTA(CurriculumDetail!H590:H598) &gt; 0), "x", "")</f>
        <v/>
      </c>
      <c r="I76" t="str">
        <f>IF((COUNTA(CurriculumDetail!I590:I598) &gt; 0), "x", "")</f>
        <v/>
      </c>
      <c r="J76" t="str">
        <f>IF((COUNTA(CurriculumDetail!J590:J598) &gt; 0), "x", "")</f>
        <v/>
      </c>
      <c r="K76" t="str">
        <f>IF((COUNTA(CurriculumDetail!K590:K598) &gt; 0), "x", "")</f>
        <v/>
      </c>
      <c r="L76" t="str">
        <f>IF((COUNTA(CurriculumDetail!L590:L598) &gt; 0), "x", "")</f>
        <v/>
      </c>
      <c r="M76" t="str">
        <f>IF((COUNTA(CurriculumDetail!M590:M598) &gt; 0), "x", "")</f>
        <v/>
      </c>
      <c r="N76" t="str">
        <f>IF((COUNTA(CurriculumDetail!N590:N598) &gt; 0), "x", "")</f>
        <v/>
      </c>
      <c r="O76" t="str">
        <f>IF((COUNTA(CurriculumDetail!O590:O598) &gt; 0), "x", "")</f>
        <v/>
      </c>
      <c r="P76" t="str">
        <f>IF((COUNTA(CurriculumDetail!P590:P598) &gt; 0), "x", "")</f>
        <v/>
      </c>
      <c r="Q76" t="str">
        <f>IF((COUNTA(CurriculumDetail!Q590:Q598) &gt; 0), "x", "")</f>
        <v/>
      </c>
      <c r="R76" t="str">
        <f>IF((COUNTA(CurriculumDetail!R590:R598) &gt; 0), "x", "")</f>
        <v/>
      </c>
      <c r="S76" t="str">
        <f>IF((COUNTA(CurriculumDetail!S590:S598) &gt; 0), "x", "")</f>
        <v/>
      </c>
      <c r="T76" t="str">
        <f>IF((COUNTA(CurriculumDetail!T590:T598) &gt; 0), "x", "")</f>
        <v/>
      </c>
      <c r="U76" t="str">
        <f>IF((COUNTA(CurriculumDetail!U590:U598) &gt; 0), "x", "")</f>
        <v/>
      </c>
      <c r="V76" t="str">
        <f>IF((COUNTA(CurriculumDetail!V590:V598) &gt; 0), "x", "")</f>
        <v/>
      </c>
      <c r="W76" t="str">
        <f>IF((COUNTA(CurriculumDetail!W590:W598) &gt; 0), "x", "")</f>
        <v/>
      </c>
      <c r="X76" t="str">
        <f>IF((COUNTA(CurriculumDetail!X590:X598) &gt; 0), "x", "")</f>
        <v/>
      </c>
      <c r="Y76" t="str">
        <f>IF((COUNTA(CurriculumDetail!Y590:Y598) &gt; 0), "x", "")</f>
        <v/>
      </c>
      <c r="Z76" t="str">
        <f>IF((COUNTA(CurriculumDetail!Z590:Z598) &gt; 0), "x", "")</f>
        <v/>
      </c>
      <c r="AA76" t="str">
        <f>IF((COUNTA(CurriculumDetail!AA590:AA598) &gt; 0), "x", "")</f>
        <v/>
      </c>
      <c r="AB76" t="str">
        <f>IF((COUNTA(CurriculumDetail!AB590:AB598) &gt; 0), "x", "")</f>
        <v/>
      </c>
      <c r="AC76" t="str">
        <f>IF((COUNTA(CurriculumDetail!AC590:AC598) &gt; 0), "x", "")</f>
        <v/>
      </c>
      <c r="AD76" t="str">
        <f>IF((COUNTA(CurriculumDetail!AD590:AD598) &gt; 0), "x", "")</f>
        <v/>
      </c>
      <c r="AE76" t="str">
        <f>IF((COUNTA(CurriculumDetail!AE590:AE598) &gt; 0), "x", "")</f>
        <v/>
      </c>
      <c r="AF76" t="str">
        <f>IF((COUNTA(CurriculumDetail!AF590:AF598) &gt; 0), "x", "")</f>
        <v/>
      </c>
      <c r="AG76" t="str">
        <f>IF((COUNTA(CurriculumDetail!AG590:AG598) &gt; 0), "x", "")</f>
        <v/>
      </c>
      <c r="AH76" t="str">
        <f>IF((COUNTA(CurriculumDetail!AH590:AH598) &gt; 0), "x", "")</f>
        <v/>
      </c>
      <c r="AI76" t="str">
        <f>IF((COUNTA(CurriculumDetail!AI590:AI598) &gt; 0), "x", "")</f>
        <v/>
      </c>
      <c r="AJ76" t="str">
        <f>IF((COUNTA(CurriculumDetail!AJ590:AJ598) &gt; 0), "x", "")</f>
        <v/>
      </c>
    </row>
    <row r="77" spans="1:36" x14ac:dyDescent="0.2">
      <c r="A77" t="s">
        <v>92</v>
      </c>
      <c r="B77" t="s">
        <v>104</v>
      </c>
      <c r="C77">
        <v>0</v>
      </c>
      <c r="D77">
        <v>0</v>
      </c>
      <c r="E77" t="b">
        <f>AND(OR(CurriculumDetail!F601&gt;0,CurriculumDetail!C601&lt;&gt;1),OR(CurriculumDetail!F602&gt;0,CurriculumDetail!C602&lt;&gt;1),OR(CurriculumDetail!F603&gt;0,CurriculumDetail!C603&lt;&gt;1),OR(CurriculumDetail!F604&gt;0,CurriculumDetail!C604&lt;&gt;1),OR(CurriculumDetail!F605&gt;0,CurriculumDetail!C605&lt;&gt;1))</f>
        <v>1</v>
      </c>
      <c r="F77" t="b">
        <f>AND(OR(CurriculumDetail!F601&gt;0,CurriculumDetail!C601&lt;&gt;2),OR(CurriculumDetail!F602&gt;0,CurriculumDetail!C602&lt;&gt;2),OR(CurriculumDetail!F603&gt;0,CurriculumDetail!C603&lt;&gt;2),OR(CurriculumDetail!F604&gt;0,CurriculumDetail!C604&lt;&gt;2),OR(CurriculumDetail!F605&gt;0,CurriculumDetail!C605&lt;&gt;2))</f>
        <v>1</v>
      </c>
      <c r="G77" t="str">
        <f>IF((COUNTA(CurriculumDetail!G600:G605) &gt; 0), "x", "")</f>
        <v/>
      </c>
      <c r="H77" t="str">
        <f>IF((COUNTA(CurriculumDetail!H600:H605) &gt; 0), "x", "")</f>
        <v/>
      </c>
      <c r="I77" t="str">
        <f>IF((COUNTA(CurriculumDetail!I600:I605) &gt; 0), "x", "")</f>
        <v/>
      </c>
      <c r="J77" t="str">
        <f>IF((COUNTA(CurriculumDetail!J600:J605) &gt; 0), "x", "")</f>
        <v/>
      </c>
      <c r="K77" t="str">
        <f>IF((COUNTA(CurriculumDetail!K600:K605) &gt; 0), "x", "")</f>
        <v/>
      </c>
      <c r="L77" t="str">
        <f>IF((COUNTA(CurriculumDetail!L600:L605) &gt; 0), "x", "")</f>
        <v/>
      </c>
      <c r="M77" t="str">
        <f>IF((COUNTA(CurriculumDetail!M600:M605) &gt; 0), "x", "")</f>
        <v/>
      </c>
      <c r="N77" t="str">
        <f>IF((COUNTA(CurriculumDetail!N600:N605) &gt; 0), "x", "")</f>
        <v/>
      </c>
      <c r="O77" t="str">
        <f>IF((COUNTA(CurriculumDetail!O600:O605) &gt; 0), "x", "")</f>
        <v/>
      </c>
      <c r="P77" t="str">
        <f>IF((COUNTA(CurriculumDetail!P600:P605) &gt; 0), "x", "")</f>
        <v/>
      </c>
      <c r="Q77" t="str">
        <f>IF((COUNTA(CurriculumDetail!Q600:Q605) &gt; 0), "x", "")</f>
        <v/>
      </c>
      <c r="R77" t="str">
        <f>IF((COUNTA(CurriculumDetail!R600:R605) &gt; 0), "x", "")</f>
        <v/>
      </c>
      <c r="S77" t="str">
        <f>IF((COUNTA(CurriculumDetail!S600:S605) &gt; 0), "x", "")</f>
        <v/>
      </c>
      <c r="T77" t="str">
        <f>IF((COUNTA(CurriculumDetail!T600:T605) &gt; 0), "x", "")</f>
        <v/>
      </c>
      <c r="U77" t="str">
        <f>IF((COUNTA(CurriculumDetail!U600:U605) &gt; 0), "x", "")</f>
        <v/>
      </c>
      <c r="V77" t="str">
        <f>IF((COUNTA(CurriculumDetail!V600:V605) &gt; 0), "x", "")</f>
        <v/>
      </c>
      <c r="W77" t="str">
        <f>IF((COUNTA(CurriculumDetail!W600:W605) &gt; 0), "x", "")</f>
        <v/>
      </c>
      <c r="X77" t="str">
        <f>IF((COUNTA(CurriculumDetail!X600:X605) &gt; 0), "x", "")</f>
        <v/>
      </c>
      <c r="Y77" t="str">
        <f>IF((COUNTA(CurriculumDetail!Y600:Y605) &gt; 0), "x", "")</f>
        <v/>
      </c>
      <c r="Z77" t="str">
        <f>IF((COUNTA(CurriculumDetail!Z600:Z605) &gt; 0), "x", "")</f>
        <v/>
      </c>
      <c r="AA77" t="str">
        <f>IF((COUNTA(CurriculumDetail!AA600:AA605) &gt; 0), "x", "")</f>
        <v/>
      </c>
      <c r="AB77" t="str">
        <f>IF((COUNTA(CurriculumDetail!AB600:AB605) &gt; 0), "x", "")</f>
        <v/>
      </c>
      <c r="AC77" t="str">
        <f>IF((COUNTA(CurriculumDetail!AC600:AC605) &gt; 0), "x", "")</f>
        <v/>
      </c>
      <c r="AD77" t="str">
        <f>IF((COUNTA(CurriculumDetail!AD600:AD605) &gt; 0), "x", "")</f>
        <v/>
      </c>
      <c r="AE77" t="str">
        <f>IF((COUNTA(CurriculumDetail!AE600:AE605) &gt; 0), "x", "")</f>
        <v/>
      </c>
      <c r="AF77" t="str">
        <f>IF((COUNTA(CurriculumDetail!AF600:AF605) &gt; 0), "x", "")</f>
        <v/>
      </c>
      <c r="AG77" t="str">
        <f>IF((COUNTA(CurriculumDetail!AG600:AG605) &gt; 0), "x", "")</f>
        <v/>
      </c>
      <c r="AH77" t="str">
        <f>IF((COUNTA(CurriculumDetail!AH600:AH605) &gt; 0), "x", "")</f>
        <v/>
      </c>
      <c r="AI77" t="str">
        <f>IF((COUNTA(CurriculumDetail!AI600:AI605) &gt; 0), "x", "")</f>
        <v/>
      </c>
      <c r="AJ77" t="str">
        <f>IF((COUNTA(CurriculumDetail!AJ600:AJ605) &gt; 0), "x", "")</f>
        <v/>
      </c>
    </row>
    <row r="78" spans="1:36" x14ac:dyDescent="0.2">
      <c r="A78" t="s">
        <v>92</v>
      </c>
      <c r="B78" t="s">
        <v>105</v>
      </c>
      <c r="C78">
        <v>0</v>
      </c>
      <c r="D78">
        <v>0</v>
      </c>
      <c r="E78" t="b">
        <f>AND(OR(CurriculumDetail!F608&gt;0,CurriculumDetail!C608&lt;&gt;1),OR(CurriculumDetail!F609&gt;0,CurriculumDetail!C609&lt;&gt;1),OR(CurriculumDetail!F610&gt;0,CurriculumDetail!C610&lt;&gt;1),OR(CurriculumDetail!F611&gt;0,CurriculumDetail!C611&lt;&gt;1),OR(CurriculumDetail!F612&gt;0,CurriculumDetail!C612&lt;&gt;1),OR(CurriculumDetail!F613&gt;0,CurriculumDetail!C613&lt;&gt;1))</f>
        <v>1</v>
      </c>
      <c r="F78" t="b">
        <f>AND(OR(CurriculumDetail!F608&gt;0,CurriculumDetail!C608&lt;&gt;2),OR(CurriculumDetail!F609&gt;0,CurriculumDetail!C609&lt;&gt;2),OR(CurriculumDetail!F610&gt;0,CurriculumDetail!C610&lt;&gt;2),OR(CurriculumDetail!F611&gt;0,CurriculumDetail!C611&lt;&gt;2),OR(CurriculumDetail!F612&gt;0,CurriculumDetail!C612&lt;&gt;2),OR(CurriculumDetail!F613&gt;0,CurriculumDetail!C613&lt;&gt;2))</f>
        <v>1</v>
      </c>
      <c r="G78" t="str">
        <f>IF((COUNTA(CurriculumDetail!G607:G613) &gt; 0), "x", "")</f>
        <v/>
      </c>
      <c r="H78" t="str">
        <f>IF((COUNTA(CurriculumDetail!H607:H613) &gt; 0), "x", "")</f>
        <v/>
      </c>
      <c r="I78" t="str">
        <f>IF((COUNTA(CurriculumDetail!I607:I613) &gt; 0), "x", "")</f>
        <v/>
      </c>
      <c r="J78" t="str">
        <f>IF((COUNTA(CurriculumDetail!J607:J613) &gt; 0), "x", "")</f>
        <v/>
      </c>
      <c r="K78" t="str">
        <f>IF((COUNTA(CurriculumDetail!K607:K613) &gt; 0), "x", "")</f>
        <v/>
      </c>
      <c r="L78" t="str">
        <f>IF((COUNTA(CurriculumDetail!L607:L613) &gt; 0), "x", "")</f>
        <v/>
      </c>
      <c r="M78" t="str">
        <f>IF((COUNTA(CurriculumDetail!M607:M613) &gt; 0), "x", "")</f>
        <v/>
      </c>
      <c r="N78" t="str">
        <f>IF((COUNTA(CurriculumDetail!N607:N613) &gt; 0), "x", "")</f>
        <v/>
      </c>
      <c r="O78" t="str">
        <f>IF((COUNTA(CurriculumDetail!O607:O613) &gt; 0), "x", "")</f>
        <v/>
      </c>
      <c r="P78" t="str">
        <f>IF((COUNTA(CurriculumDetail!P607:P613) &gt; 0), "x", "")</f>
        <v/>
      </c>
      <c r="Q78" t="str">
        <f>IF((COUNTA(CurriculumDetail!Q607:Q613) &gt; 0), "x", "")</f>
        <v/>
      </c>
      <c r="R78" t="str">
        <f>IF((COUNTA(CurriculumDetail!R607:R613) &gt; 0), "x", "")</f>
        <v/>
      </c>
      <c r="S78" t="str">
        <f>IF((COUNTA(CurriculumDetail!S607:S613) &gt; 0), "x", "")</f>
        <v/>
      </c>
      <c r="T78" t="str">
        <f>IF((COUNTA(CurriculumDetail!T607:T613) &gt; 0), "x", "")</f>
        <v/>
      </c>
      <c r="U78" t="str">
        <f>IF((COUNTA(CurriculumDetail!U607:U613) &gt; 0), "x", "")</f>
        <v/>
      </c>
      <c r="V78" t="str">
        <f>IF((COUNTA(CurriculumDetail!V607:V613) &gt; 0), "x", "")</f>
        <v/>
      </c>
      <c r="W78" t="str">
        <f>IF((COUNTA(CurriculumDetail!W607:W613) &gt; 0), "x", "")</f>
        <v/>
      </c>
      <c r="X78" t="str">
        <f>IF((COUNTA(CurriculumDetail!X607:X613) &gt; 0), "x", "")</f>
        <v/>
      </c>
      <c r="Y78" t="str">
        <f>IF((COUNTA(CurriculumDetail!Y607:Y613) &gt; 0), "x", "")</f>
        <v/>
      </c>
      <c r="Z78" t="str">
        <f>IF((COUNTA(CurriculumDetail!Z607:Z613) &gt; 0), "x", "")</f>
        <v/>
      </c>
      <c r="AA78" t="str">
        <f>IF((COUNTA(CurriculumDetail!AA607:AA613) &gt; 0), "x", "")</f>
        <v/>
      </c>
      <c r="AB78" t="str">
        <f>IF((COUNTA(CurriculumDetail!AB607:AB613) &gt; 0), "x", "")</f>
        <v/>
      </c>
      <c r="AC78" t="str">
        <f>IF((COUNTA(CurriculumDetail!AC607:AC613) &gt; 0), "x", "")</f>
        <v/>
      </c>
      <c r="AD78" t="str">
        <f>IF((COUNTA(CurriculumDetail!AD607:AD613) &gt; 0), "x", "")</f>
        <v/>
      </c>
      <c r="AE78" t="str">
        <f>IF((COUNTA(CurriculumDetail!AE607:AE613) &gt; 0), "x", "")</f>
        <v/>
      </c>
      <c r="AF78" t="str">
        <f>IF((COUNTA(CurriculumDetail!AF607:AF613) &gt; 0), "x", "")</f>
        <v/>
      </c>
      <c r="AG78" t="str">
        <f>IF((COUNTA(CurriculumDetail!AG607:AG613) &gt; 0), "x", "")</f>
        <v/>
      </c>
      <c r="AH78" t="str">
        <f>IF((COUNTA(CurriculumDetail!AH607:AH613) &gt; 0), "x", "")</f>
        <v/>
      </c>
      <c r="AI78" t="str">
        <f>IF((COUNTA(CurriculumDetail!AI607:AI613) &gt; 0), "x", "")</f>
        <v/>
      </c>
      <c r="AJ78" t="str">
        <f>IF((COUNTA(CurriculumDetail!AJ607:AJ613) &gt; 0), "x", "")</f>
        <v/>
      </c>
    </row>
    <row r="80" spans="1:36" x14ac:dyDescent="0.2">
      <c r="A80" t="s">
        <v>106</v>
      </c>
      <c r="B80" t="s">
        <v>107</v>
      </c>
      <c r="C80">
        <v>0</v>
      </c>
      <c r="D80">
        <v>1</v>
      </c>
      <c r="E80" t="b">
        <f>AND(OR(CurriculumDetail!F616&gt;0,CurriculumDetail!C616&lt;&gt;1),OR(CurriculumDetail!F617&gt;0,CurriculumDetail!C617&lt;&gt;1),OR(CurriculumDetail!F618&gt;0,CurriculumDetail!C618&lt;&gt;1))</f>
        <v>1</v>
      </c>
      <c r="F80" t="b">
        <f>AND(OR(CurriculumDetail!F616&gt;0,CurriculumDetail!C616&lt;&gt;2),OR(CurriculumDetail!F617&gt;0,CurriculumDetail!C617&lt;&gt;2),OR(CurriculumDetail!F618&gt;0,CurriculumDetail!C618&lt;&gt;2))</f>
        <v>0</v>
      </c>
      <c r="G80" t="str">
        <f>IF((COUNTA(CurriculumDetail!G615:G618) &gt; 0), "x", "")</f>
        <v/>
      </c>
      <c r="H80" t="str">
        <f>IF((COUNTA(CurriculumDetail!H615:H618) &gt; 0), "x", "")</f>
        <v/>
      </c>
      <c r="I80" t="str">
        <f>IF((COUNTA(CurriculumDetail!I615:I618) &gt; 0), "x", "")</f>
        <v/>
      </c>
      <c r="J80" t="str">
        <f>IF((COUNTA(CurriculumDetail!J615:J618) &gt; 0), "x", "")</f>
        <v/>
      </c>
      <c r="K80" t="str">
        <f>IF((COUNTA(CurriculumDetail!K615:K618) &gt; 0), "x", "")</f>
        <v/>
      </c>
      <c r="L80" t="str">
        <f>IF((COUNTA(CurriculumDetail!L615:L618) &gt; 0), "x", "")</f>
        <v/>
      </c>
      <c r="M80" t="str">
        <f>IF((COUNTA(CurriculumDetail!M615:M618) &gt; 0), "x", "")</f>
        <v/>
      </c>
      <c r="N80" t="str">
        <f>IF((COUNTA(CurriculumDetail!N615:N618) &gt; 0), "x", "")</f>
        <v/>
      </c>
      <c r="O80" t="str">
        <f>IF((COUNTA(CurriculumDetail!O615:O618) &gt; 0), "x", "")</f>
        <v/>
      </c>
      <c r="P80" t="str">
        <f>IF((COUNTA(CurriculumDetail!P615:P618) &gt; 0), "x", "")</f>
        <v/>
      </c>
      <c r="Q80" t="str">
        <f>IF((COUNTA(CurriculumDetail!Q615:Q618) &gt; 0), "x", "")</f>
        <v/>
      </c>
      <c r="R80" t="str">
        <f>IF((COUNTA(CurriculumDetail!R615:R618) &gt; 0), "x", "")</f>
        <v/>
      </c>
      <c r="S80" t="str">
        <f>IF((COUNTA(CurriculumDetail!S615:S618) &gt; 0), "x", "")</f>
        <v/>
      </c>
      <c r="T80" t="str">
        <f>IF((COUNTA(CurriculumDetail!T615:T618) &gt; 0), "x", "")</f>
        <v/>
      </c>
      <c r="U80" t="str">
        <f>IF((COUNTA(CurriculumDetail!U615:U618) &gt; 0), "x", "")</f>
        <v/>
      </c>
      <c r="V80" t="str">
        <f>IF((COUNTA(CurriculumDetail!V615:V618) &gt; 0), "x", "")</f>
        <v/>
      </c>
      <c r="W80" t="str">
        <f>IF((COUNTA(CurriculumDetail!W615:W618) &gt; 0), "x", "")</f>
        <v/>
      </c>
      <c r="X80" t="str">
        <f>IF((COUNTA(CurriculumDetail!X615:X618) &gt; 0), "x", "")</f>
        <v/>
      </c>
      <c r="Y80" t="str">
        <f>IF((COUNTA(CurriculumDetail!Y615:Y618) &gt; 0), "x", "")</f>
        <v/>
      </c>
      <c r="Z80" t="str">
        <f>IF((COUNTA(CurriculumDetail!Z615:Z618) &gt; 0), "x", "")</f>
        <v/>
      </c>
      <c r="AA80" t="str">
        <f>IF((COUNTA(CurriculumDetail!AA615:AA618) &gt; 0), "x", "")</f>
        <v/>
      </c>
      <c r="AB80" t="str">
        <f>IF((COUNTA(CurriculumDetail!AB615:AB618) &gt; 0), "x", "")</f>
        <v/>
      </c>
      <c r="AC80" t="str">
        <f>IF((COUNTA(CurriculumDetail!AC615:AC618) &gt; 0), "x", "")</f>
        <v/>
      </c>
      <c r="AD80" t="str">
        <f>IF((COUNTA(CurriculumDetail!AD615:AD618) &gt; 0), "x", "")</f>
        <v/>
      </c>
      <c r="AE80" t="str">
        <f>IF((COUNTA(CurriculumDetail!AE615:AE618) &gt; 0), "x", "")</f>
        <v/>
      </c>
      <c r="AF80" t="str">
        <f>IF((COUNTA(CurriculumDetail!AF615:AF618) &gt; 0), "x", "")</f>
        <v/>
      </c>
      <c r="AG80" t="str">
        <f>IF((COUNTA(CurriculumDetail!AG615:AG618) &gt; 0), "x", "")</f>
        <v/>
      </c>
      <c r="AH80" t="str">
        <f>IF((COUNTA(CurriculumDetail!AH615:AH618) &gt; 0), "x", "")</f>
        <v/>
      </c>
      <c r="AI80" t="str">
        <f>IF((COUNTA(CurriculumDetail!AI615:AI618) &gt; 0), "x", "")</f>
        <v/>
      </c>
      <c r="AJ80" t="str">
        <f>IF((COUNTA(CurriculumDetail!AJ615:AJ618) &gt; 0), "x", "")</f>
        <v/>
      </c>
    </row>
    <row r="81" spans="1:36" x14ac:dyDescent="0.2">
      <c r="A81" t="s">
        <v>106</v>
      </c>
      <c r="B81" t="s">
        <v>108</v>
      </c>
      <c r="C81">
        <v>0</v>
      </c>
      <c r="D81">
        <v>4</v>
      </c>
      <c r="E81" t="b">
        <f>AND(OR(CurriculumDetail!F621&gt;0,CurriculumDetail!C621&lt;&gt;1),OR(CurriculumDetail!F622&gt;0,CurriculumDetail!C622&lt;&gt;1),OR(CurriculumDetail!F623&gt;0,CurriculumDetail!C623&lt;&gt;1),OR(CurriculumDetail!F624&gt;0,CurriculumDetail!C624&lt;&gt;1),OR(CurriculumDetail!F625&gt;0,CurriculumDetail!C625&lt;&gt;1),OR(CurriculumDetail!F626&gt;0,CurriculumDetail!C626&lt;&gt;1),OR(CurriculumDetail!F627&gt;0,CurriculumDetail!C627&lt;&gt;1),OR(CurriculumDetail!F628&gt;0,CurriculumDetail!C628&lt;&gt;1))</f>
        <v>1</v>
      </c>
      <c r="F81" t="b">
        <f>AND(OR(CurriculumDetail!F621&gt;0,CurriculumDetail!C621&lt;&gt;2),OR(CurriculumDetail!F622&gt;0,CurriculumDetail!C622&lt;&gt;2),OR(CurriculumDetail!F623&gt;0,CurriculumDetail!C623&lt;&gt;2),OR(CurriculumDetail!F624&gt;0,CurriculumDetail!C624&lt;&gt;2),OR(CurriculumDetail!F625&gt;0,CurriculumDetail!C625&lt;&gt;2),OR(CurriculumDetail!F626&gt;0,CurriculumDetail!C626&lt;&gt;2),OR(CurriculumDetail!F627&gt;0,CurriculumDetail!C627&lt;&gt;2),OR(CurriculumDetail!F628&gt;0,CurriculumDetail!C628&lt;&gt;2))</f>
        <v>0</v>
      </c>
      <c r="G81" t="str">
        <f>IF((COUNTA(CurriculumDetail!G620:G628) &gt; 0), "x", "")</f>
        <v/>
      </c>
      <c r="H81" t="str">
        <f>IF((COUNTA(CurriculumDetail!H620:H628) &gt; 0), "x", "")</f>
        <v/>
      </c>
      <c r="I81" t="str">
        <f>IF((COUNTA(CurriculumDetail!I620:I628) &gt; 0), "x", "")</f>
        <v/>
      </c>
      <c r="J81" t="str">
        <f>IF((COUNTA(CurriculumDetail!J620:J628) &gt; 0), "x", "")</f>
        <v/>
      </c>
      <c r="K81" t="str">
        <f>IF((COUNTA(CurriculumDetail!K620:K628) &gt; 0), "x", "")</f>
        <v/>
      </c>
      <c r="L81" t="str">
        <f>IF((COUNTA(CurriculumDetail!L620:L628) &gt; 0), "x", "")</f>
        <v/>
      </c>
      <c r="M81" t="str">
        <f>IF((COUNTA(CurriculumDetail!M620:M628) &gt; 0), "x", "")</f>
        <v/>
      </c>
      <c r="N81" t="str">
        <f>IF((COUNTA(CurriculumDetail!N620:N628) &gt; 0), "x", "")</f>
        <v/>
      </c>
      <c r="O81" t="str">
        <f>IF((COUNTA(CurriculumDetail!O620:O628) &gt; 0), "x", "")</f>
        <v/>
      </c>
      <c r="P81" t="str">
        <f>IF((COUNTA(CurriculumDetail!P620:P628) &gt; 0), "x", "")</f>
        <v/>
      </c>
      <c r="Q81" t="str">
        <f>IF((COUNTA(CurriculumDetail!Q620:Q628) &gt; 0), "x", "")</f>
        <v/>
      </c>
      <c r="R81" t="str">
        <f>IF((COUNTA(CurriculumDetail!R620:R628) &gt; 0), "x", "")</f>
        <v/>
      </c>
      <c r="S81" t="str">
        <f>IF((COUNTA(CurriculumDetail!S620:S628) &gt; 0), "x", "")</f>
        <v/>
      </c>
      <c r="T81" t="str">
        <f>IF((COUNTA(CurriculumDetail!T620:T628) &gt; 0), "x", "")</f>
        <v/>
      </c>
      <c r="U81" t="str">
        <f>IF((COUNTA(CurriculumDetail!U620:U628) &gt; 0), "x", "")</f>
        <v/>
      </c>
      <c r="V81" t="str">
        <f>IF((COUNTA(CurriculumDetail!V620:V628) &gt; 0), "x", "")</f>
        <v/>
      </c>
      <c r="W81" t="str">
        <f>IF((COUNTA(CurriculumDetail!W620:W628) &gt; 0), "x", "")</f>
        <v/>
      </c>
      <c r="X81" t="str">
        <f>IF((COUNTA(CurriculumDetail!X620:X628) &gt; 0), "x", "")</f>
        <v/>
      </c>
      <c r="Y81" t="str">
        <f>IF((COUNTA(CurriculumDetail!Y620:Y628) &gt; 0), "x", "")</f>
        <v/>
      </c>
      <c r="Z81" t="str">
        <f>IF((COUNTA(CurriculumDetail!Z620:Z628) &gt; 0), "x", "")</f>
        <v/>
      </c>
      <c r="AA81" t="str">
        <f>IF((COUNTA(CurriculumDetail!AA620:AA628) &gt; 0), "x", "")</f>
        <v/>
      </c>
      <c r="AB81" t="str">
        <f>IF((COUNTA(CurriculumDetail!AB620:AB628) &gt; 0), "x", "")</f>
        <v/>
      </c>
      <c r="AC81" t="str">
        <f>IF((COUNTA(CurriculumDetail!AC620:AC628) &gt; 0), "x", "")</f>
        <v/>
      </c>
      <c r="AD81" t="str">
        <f>IF((COUNTA(CurriculumDetail!AD620:AD628) &gt; 0), "x", "")</f>
        <v/>
      </c>
      <c r="AE81" t="str">
        <f>IF((COUNTA(CurriculumDetail!AE620:AE628) &gt; 0), "x", "")</f>
        <v/>
      </c>
      <c r="AF81" t="str">
        <f>IF((COUNTA(CurriculumDetail!AF620:AF628) &gt; 0), "x", "")</f>
        <v/>
      </c>
      <c r="AG81" t="str">
        <f>IF((COUNTA(CurriculumDetail!AG620:AG628) &gt; 0), "x", "")</f>
        <v/>
      </c>
      <c r="AH81" t="str">
        <f>IF((COUNTA(CurriculumDetail!AH620:AH628) &gt; 0), "x", "")</f>
        <v/>
      </c>
      <c r="AI81" t="str">
        <f>IF((COUNTA(CurriculumDetail!AI620:AI628) &gt; 0), "x", "")</f>
        <v/>
      </c>
      <c r="AJ81" t="str">
        <f>IF((COUNTA(CurriculumDetail!AJ620:AJ628) &gt; 0), "x", "")</f>
        <v/>
      </c>
    </row>
    <row r="82" spans="1:36" x14ac:dyDescent="0.2">
      <c r="A82" t="s">
        <v>106</v>
      </c>
      <c r="B82" t="s">
        <v>109</v>
      </c>
      <c r="C82">
        <v>0</v>
      </c>
      <c r="D82">
        <v>3</v>
      </c>
      <c r="E82" t="b">
        <f>AND(OR(CurriculumDetail!F631&gt;0,CurriculumDetail!C631&lt;&gt;1),OR(CurriculumDetail!F632&gt;0,CurriculumDetail!C632&lt;&gt;1),OR(CurriculumDetail!F633&gt;0,CurriculumDetail!C633&lt;&gt;1),OR(CurriculumDetail!F634&gt;0,CurriculumDetail!C634&lt;&gt;1))</f>
        <v>1</v>
      </c>
      <c r="F82" t="b">
        <f>AND(OR(CurriculumDetail!F631&gt;0,CurriculumDetail!C631&lt;&gt;2),OR(CurriculumDetail!F632&gt;0,CurriculumDetail!C632&lt;&gt;2),OR(CurriculumDetail!F633&gt;0,CurriculumDetail!C633&lt;&gt;2),OR(CurriculumDetail!F634&gt;0,CurriculumDetail!C634&lt;&gt;2))</f>
        <v>0</v>
      </c>
      <c r="G82" t="str">
        <f>IF((COUNTA(CurriculumDetail!G630:G634) &gt; 0), "x", "")</f>
        <v/>
      </c>
      <c r="H82" t="str">
        <f>IF((COUNTA(CurriculumDetail!H630:H634) &gt; 0), "x", "")</f>
        <v/>
      </c>
      <c r="I82" t="str">
        <f>IF((COUNTA(CurriculumDetail!I630:I634) &gt; 0), "x", "")</f>
        <v/>
      </c>
      <c r="J82" t="str">
        <f>IF((COUNTA(CurriculumDetail!J630:J634) &gt; 0), "x", "")</f>
        <v/>
      </c>
      <c r="K82" t="str">
        <f>IF((COUNTA(CurriculumDetail!K630:K634) &gt; 0), "x", "")</f>
        <v/>
      </c>
      <c r="L82" t="str">
        <f>IF((COUNTA(CurriculumDetail!L630:L634) &gt; 0), "x", "")</f>
        <v/>
      </c>
      <c r="M82" t="str">
        <f>IF((COUNTA(CurriculumDetail!M630:M634) &gt; 0), "x", "")</f>
        <v/>
      </c>
      <c r="N82" t="str">
        <f>IF((COUNTA(CurriculumDetail!N630:N634) &gt; 0), "x", "")</f>
        <v/>
      </c>
      <c r="O82" t="str">
        <f>IF((COUNTA(CurriculumDetail!O630:O634) &gt; 0), "x", "")</f>
        <v/>
      </c>
      <c r="P82" t="str">
        <f>IF((COUNTA(CurriculumDetail!P630:P634) &gt; 0), "x", "")</f>
        <v/>
      </c>
      <c r="Q82" t="str">
        <f>IF((COUNTA(CurriculumDetail!Q630:Q634) &gt; 0), "x", "")</f>
        <v/>
      </c>
      <c r="R82" t="str">
        <f>IF((COUNTA(CurriculumDetail!R630:R634) &gt; 0), "x", "")</f>
        <v/>
      </c>
      <c r="S82" t="str">
        <f>IF((COUNTA(CurriculumDetail!S630:S634) &gt; 0), "x", "")</f>
        <v/>
      </c>
      <c r="T82" t="str">
        <f>IF((COUNTA(CurriculumDetail!T630:T634) &gt; 0), "x", "")</f>
        <v/>
      </c>
      <c r="U82" t="str">
        <f>IF((COUNTA(CurriculumDetail!U630:U634) &gt; 0), "x", "")</f>
        <v/>
      </c>
      <c r="V82" t="str">
        <f>IF((COUNTA(CurriculumDetail!V630:V634) &gt; 0), "x", "")</f>
        <v/>
      </c>
      <c r="W82" t="str">
        <f>IF((COUNTA(CurriculumDetail!W630:W634) &gt; 0), "x", "")</f>
        <v/>
      </c>
      <c r="X82" t="str">
        <f>IF((COUNTA(CurriculumDetail!X630:X634) &gt; 0), "x", "")</f>
        <v/>
      </c>
      <c r="Y82" t="str">
        <f>IF((COUNTA(CurriculumDetail!Y630:Y634) &gt; 0), "x", "")</f>
        <v/>
      </c>
      <c r="Z82" t="str">
        <f>IF((COUNTA(CurriculumDetail!Z630:Z634) &gt; 0), "x", "")</f>
        <v/>
      </c>
      <c r="AA82" t="str">
        <f>IF((COUNTA(CurriculumDetail!AA630:AA634) &gt; 0), "x", "")</f>
        <v/>
      </c>
      <c r="AB82" t="str">
        <f>IF((COUNTA(CurriculumDetail!AB630:AB634) &gt; 0), "x", "")</f>
        <v/>
      </c>
      <c r="AC82" t="str">
        <f>IF((COUNTA(CurriculumDetail!AC630:AC634) &gt; 0), "x", "")</f>
        <v/>
      </c>
      <c r="AD82" t="str">
        <f>IF((COUNTA(CurriculumDetail!AD630:AD634) &gt; 0), "x", "")</f>
        <v/>
      </c>
      <c r="AE82" t="str">
        <f>IF((COUNTA(CurriculumDetail!AE630:AE634) &gt; 0), "x", "")</f>
        <v/>
      </c>
      <c r="AF82" t="str">
        <f>IF((COUNTA(CurriculumDetail!AF630:AF634) &gt; 0), "x", "")</f>
        <v/>
      </c>
      <c r="AG82" t="str">
        <f>IF((COUNTA(CurriculumDetail!AG630:AG634) &gt; 0), "x", "")</f>
        <v/>
      </c>
      <c r="AH82" t="str">
        <f>IF((COUNTA(CurriculumDetail!AH630:AH634) &gt; 0), "x", "")</f>
        <v/>
      </c>
      <c r="AI82" t="str">
        <f>IF((COUNTA(CurriculumDetail!AI630:AI634) &gt; 0), "x", "")</f>
        <v/>
      </c>
      <c r="AJ82" t="str">
        <f>IF((COUNTA(CurriculumDetail!AJ630:AJ634) &gt; 0), "x", "")</f>
        <v/>
      </c>
    </row>
    <row r="83" spans="1:36" x14ac:dyDescent="0.2">
      <c r="A83" t="s">
        <v>106</v>
      </c>
      <c r="B83" t="s">
        <v>110</v>
      </c>
      <c r="C83">
        <v>0</v>
      </c>
      <c r="D83">
        <v>2</v>
      </c>
      <c r="E83" t="b">
        <f>AND(OR(CurriculumDetail!F637&gt;0,CurriculumDetail!C637&lt;&gt;1),OR(CurriculumDetail!F638&gt;0,CurriculumDetail!C638&lt;&gt;1),OR(CurriculumDetail!F639&gt;0,CurriculumDetail!C639&lt;&gt;1),OR(CurriculumDetail!F640&gt;0,CurriculumDetail!C640&lt;&gt;1),OR(CurriculumDetail!F641&gt;0,CurriculumDetail!C641&lt;&gt;1))</f>
        <v>1</v>
      </c>
      <c r="F83" t="b">
        <f>AND(OR(CurriculumDetail!F637&gt;0,CurriculumDetail!C637&lt;&gt;2),OR(CurriculumDetail!F638&gt;0,CurriculumDetail!C638&lt;&gt;2),OR(CurriculumDetail!F639&gt;0,CurriculumDetail!C639&lt;&gt;2),OR(CurriculumDetail!F640&gt;0,CurriculumDetail!C640&lt;&gt;2),OR(CurriculumDetail!F641&gt;0,CurriculumDetail!C641&lt;&gt;2))</f>
        <v>0</v>
      </c>
      <c r="G83" t="str">
        <f>IF((COUNTA(CurriculumDetail!G636:G641) &gt; 0), "x", "")</f>
        <v/>
      </c>
      <c r="H83" t="str">
        <f>IF((COUNTA(CurriculumDetail!H636:H641) &gt; 0), "x", "")</f>
        <v/>
      </c>
      <c r="I83" t="str">
        <f>IF((COUNTA(CurriculumDetail!I636:I641) &gt; 0), "x", "")</f>
        <v/>
      </c>
      <c r="J83" t="str">
        <f>IF((COUNTA(CurriculumDetail!J636:J641) &gt; 0), "x", "")</f>
        <v/>
      </c>
      <c r="K83" t="str">
        <f>IF((COUNTA(CurriculumDetail!K636:K641) &gt; 0), "x", "")</f>
        <v/>
      </c>
      <c r="L83" t="str">
        <f>IF((COUNTA(CurriculumDetail!L636:L641) &gt; 0), "x", "")</f>
        <v/>
      </c>
      <c r="M83" t="str">
        <f>IF((COUNTA(CurriculumDetail!M636:M641) &gt; 0), "x", "")</f>
        <v/>
      </c>
      <c r="N83" t="str">
        <f>IF((COUNTA(CurriculumDetail!N636:N641) &gt; 0), "x", "")</f>
        <v/>
      </c>
      <c r="O83" t="str">
        <f>IF((COUNTA(CurriculumDetail!O636:O641) &gt; 0), "x", "")</f>
        <v/>
      </c>
      <c r="P83" t="str">
        <f>IF((COUNTA(CurriculumDetail!P636:P641) &gt; 0), "x", "")</f>
        <v/>
      </c>
      <c r="Q83" t="str">
        <f>IF((COUNTA(CurriculumDetail!Q636:Q641) &gt; 0), "x", "")</f>
        <v/>
      </c>
      <c r="R83" t="str">
        <f>IF((COUNTA(CurriculumDetail!R636:R641) &gt; 0), "x", "")</f>
        <v/>
      </c>
      <c r="S83" t="str">
        <f>IF((COUNTA(CurriculumDetail!S636:S641) &gt; 0), "x", "")</f>
        <v/>
      </c>
      <c r="T83" t="str">
        <f>IF((COUNTA(CurriculumDetail!T636:T641) &gt; 0), "x", "")</f>
        <v/>
      </c>
      <c r="U83" t="str">
        <f>IF((COUNTA(CurriculumDetail!U636:U641) &gt; 0), "x", "")</f>
        <v/>
      </c>
      <c r="V83" t="str">
        <f>IF((COUNTA(CurriculumDetail!V636:V641) &gt; 0), "x", "")</f>
        <v/>
      </c>
      <c r="W83" t="str">
        <f>IF((COUNTA(CurriculumDetail!W636:W641) &gt; 0), "x", "")</f>
        <v/>
      </c>
      <c r="X83" t="str">
        <f>IF((COUNTA(CurriculumDetail!X636:X641) &gt; 0), "x", "")</f>
        <v/>
      </c>
      <c r="Y83" t="str">
        <f>IF((COUNTA(CurriculumDetail!Y636:Y641) &gt; 0), "x", "")</f>
        <v/>
      </c>
      <c r="Z83" t="str">
        <f>IF((COUNTA(CurriculumDetail!Z636:Z641) &gt; 0), "x", "")</f>
        <v/>
      </c>
      <c r="AA83" t="str">
        <f>IF((COUNTA(CurriculumDetail!AA636:AA641) &gt; 0), "x", "")</f>
        <v/>
      </c>
      <c r="AB83" t="str">
        <f>IF((COUNTA(CurriculumDetail!AB636:AB641) &gt; 0), "x", "")</f>
        <v/>
      </c>
      <c r="AC83" t="str">
        <f>IF((COUNTA(CurriculumDetail!AC636:AC641) &gt; 0), "x", "")</f>
        <v/>
      </c>
      <c r="AD83" t="str">
        <f>IF((COUNTA(CurriculumDetail!AD636:AD641) &gt; 0), "x", "")</f>
        <v/>
      </c>
      <c r="AE83" t="str">
        <f>IF((COUNTA(CurriculumDetail!AE636:AE641) &gt; 0), "x", "")</f>
        <v/>
      </c>
      <c r="AF83" t="str">
        <f>IF((COUNTA(CurriculumDetail!AF636:AF641) &gt; 0), "x", "")</f>
        <v/>
      </c>
      <c r="AG83" t="str">
        <f>IF((COUNTA(CurriculumDetail!AG636:AG641) &gt; 0), "x", "")</f>
        <v/>
      </c>
      <c r="AH83" t="str">
        <f>IF((COUNTA(CurriculumDetail!AH636:AH641) &gt; 0), "x", "")</f>
        <v/>
      </c>
      <c r="AI83" t="str">
        <f>IF((COUNTA(CurriculumDetail!AI636:AI641) &gt; 0), "x", "")</f>
        <v/>
      </c>
      <c r="AJ83" t="str">
        <f>IF((COUNTA(CurriculumDetail!AJ636:AJ641) &gt; 0), "x", "")</f>
        <v/>
      </c>
    </row>
    <row r="84" spans="1:36" x14ac:dyDescent="0.2">
      <c r="A84" t="s">
        <v>106</v>
      </c>
      <c r="B84" t="s">
        <v>111</v>
      </c>
      <c r="C84">
        <v>0</v>
      </c>
      <c r="D84">
        <v>0</v>
      </c>
      <c r="E84" t="b">
        <f>AND(OR(CurriculumDetail!F644&gt;0,CurriculumDetail!C644&lt;&gt;1),OR(CurriculumDetail!F645&gt;0,CurriculumDetail!C645&lt;&gt;1),OR(CurriculumDetail!F646&gt;0,CurriculumDetail!C646&lt;&gt;1),OR(CurriculumDetail!F647&gt;0,CurriculumDetail!C647&lt;&gt;1),OR(CurriculumDetail!F648&gt;0,CurriculumDetail!C648&lt;&gt;1),OR(CurriculumDetail!F649&gt;0,CurriculumDetail!C649&lt;&gt;1))</f>
        <v>1</v>
      </c>
      <c r="F84" t="b">
        <f>AND(OR(CurriculumDetail!F644&gt;0,CurriculumDetail!C644&lt;&gt;2),OR(CurriculumDetail!F645&gt;0,CurriculumDetail!C645&lt;&gt;2),OR(CurriculumDetail!F646&gt;0,CurriculumDetail!C646&lt;&gt;2),OR(CurriculumDetail!F647&gt;0,CurriculumDetail!C647&lt;&gt;2),OR(CurriculumDetail!F648&gt;0,CurriculumDetail!C648&lt;&gt;2),OR(CurriculumDetail!F649&gt;0,CurriculumDetail!C649&lt;&gt;2))</f>
        <v>1</v>
      </c>
      <c r="G84" t="str">
        <f>IF((COUNTA(CurriculumDetail!G643:G649) &gt; 0), "x", "")</f>
        <v/>
      </c>
      <c r="H84" t="str">
        <f>IF((COUNTA(CurriculumDetail!H643:H649) &gt; 0), "x", "")</f>
        <v/>
      </c>
      <c r="I84" t="str">
        <f>IF((COUNTA(CurriculumDetail!I643:I649) &gt; 0), "x", "")</f>
        <v/>
      </c>
      <c r="J84" t="str">
        <f>IF((COUNTA(CurriculumDetail!J643:J649) &gt; 0), "x", "")</f>
        <v/>
      </c>
      <c r="K84" t="str">
        <f>IF((COUNTA(CurriculumDetail!K643:K649) &gt; 0), "x", "")</f>
        <v/>
      </c>
      <c r="L84" t="str">
        <f>IF((COUNTA(CurriculumDetail!L643:L649) &gt; 0), "x", "")</f>
        <v/>
      </c>
      <c r="M84" t="str">
        <f>IF((COUNTA(CurriculumDetail!M643:M649) &gt; 0), "x", "")</f>
        <v/>
      </c>
      <c r="N84" t="str">
        <f>IF((COUNTA(CurriculumDetail!N643:N649) &gt; 0), "x", "")</f>
        <v/>
      </c>
      <c r="O84" t="str">
        <f>IF((COUNTA(CurriculumDetail!O643:O649) &gt; 0), "x", "")</f>
        <v/>
      </c>
      <c r="P84" t="str">
        <f>IF((COUNTA(CurriculumDetail!P643:P649) &gt; 0), "x", "")</f>
        <v/>
      </c>
      <c r="Q84" t="str">
        <f>IF((COUNTA(CurriculumDetail!Q643:Q649) &gt; 0), "x", "")</f>
        <v/>
      </c>
      <c r="R84" t="str">
        <f>IF((COUNTA(CurriculumDetail!R643:R649) &gt; 0), "x", "")</f>
        <v/>
      </c>
      <c r="S84" t="str">
        <f>IF((COUNTA(CurriculumDetail!S643:S649) &gt; 0), "x", "")</f>
        <v/>
      </c>
      <c r="T84" t="str">
        <f>IF((COUNTA(CurriculumDetail!T643:T649) &gt; 0), "x", "")</f>
        <v/>
      </c>
      <c r="U84" t="str">
        <f>IF((COUNTA(CurriculumDetail!U643:U649) &gt; 0), "x", "")</f>
        <v/>
      </c>
      <c r="V84" t="str">
        <f>IF((COUNTA(CurriculumDetail!V643:V649) &gt; 0), "x", "")</f>
        <v/>
      </c>
      <c r="W84" t="str">
        <f>IF((COUNTA(CurriculumDetail!W643:W649) &gt; 0), "x", "")</f>
        <v/>
      </c>
      <c r="X84" t="str">
        <f>IF((COUNTA(CurriculumDetail!X643:X649) &gt; 0), "x", "")</f>
        <v/>
      </c>
      <c r="Y84" t="str">
        <f>IF((COUNTA(CurriculumDetail!Y643:Y649) &gt; 0), "x", "")</f>
        <v/>
      </c>
      <c r="Z84" t="str">
        <f>IF((COUNTA(CurriculumDetail!Z643:Z649) &gt; 0), "x", "")</f>
        <v/>
      </c>
      <c r="AA84" t="str">
        <f>IF((COUNTA(CurriculumDetail!AA643:AA649) &gt; 0), "x", "")</f>
        <v/>
      </c>
      <c r="AB84" t="str">
        <f>IF((COUNTA(CurriculumDetail!AB643:AB649) &gt; 0), "x", "")</f>
        <v/>
      </c>
      <c r="AC84" t="str">
        <f>IF((COUNTA(CurriculumDetail!AC643:AC649) &gt; 0), "x", "")</f>
        <v/>
      </c>
      <c r="AD84" t="str">
        <f>IF((COUNTA(CurriculumDetail!AD643:AD649) &gt; 0), "x", "")</f>
        <v/>
      </c>
      <c r="AE84" t="str">
        <f>IF((COUNTA(CurriculumDetail!AE643:AE649) &gt; 0), "x", "")</f>
        <v/>
      </c>
      <c r="AF84" t="str">
        <f>IF((COUNTA(CurriculumDetail!AF643:AF649) &gt; 0), "x", "")</f>
        <v/>
      </c>
      <c r="AG84" t="str">
        <f>IF((COUNTA(CurriculumDetail!AG643:AG649) &gt; 0), "x", "")</f>
        <v/>
      </c>
      <c r="AH84" t="str">
        <f>IF((COUNTA(CurriculumDetail!AH643:AH649) &gt; 0), "x", "")</f>
        <v/>
      </c>
      <c r="AI84" t="str">
        <f>IF((COUNTA(CurriculumDetail!AI643:AI649) &gt; 0), "x", "")</f>
        <v/>
      </c>
      <c r="AJ84" t="str">
        <f>IF((COUNTA(CurriculumDetail!AJ643:AJ649) &gt; 0), "x", "")</f>
        <v/>
      </c>
    </row>
    <row r="85" spans="1:36" x14ac:dyDescent="0.2">
      <c r="A85" t="s">
        <v>106</v>
      </c>
      <c r="B85" t="s">
        <v>112</v>
      </c>
      <c r="C85">
        <v>0</v>
      </c>
      <c r="D85">
        <v>0</v>
      </c>
      <c r="E85" t="b">
        <f>AND(OR(CurriculumDetail!F652&gt;0,CurriculumDetail!C652&lt;&gt;1),OR(CurriculumDetail!F653&gt;0,CurriculumDetail!C653&lt;&gt;1),OR(CurriculumDetail!F654&gt;0,CurriculumDetail!C654&lt;&gt;1),OR(CurriculumDetail!F655&gt;0,CurriculumDetail!C655&lt;&gt;1),OR(CurriculumDetail!F656&gt;0,CurriculumDetail!C656&lt;&gt;1),OR(CurriculumDetail!F657&gt;0,CurriculumDetail!C657&lt;&gt;1),OR(CurriculumDetail!F658&gt;0,CurriculumDetail!C658&lt;&gt;1),OR(CurriculumDetail!F659&gt;0,CurriculumDetail!C659&lt;&gt;1),OR(CurriculumDetail!F660&gt;0,CurriculumDetail!C660&lt;&gt;1),OR(CurriculumDetail!F661&gt;0,CurriculumDetail!C661&lt;&gt;1))</f>
        <v>1</v>
      </c>
      <c r="F85" t="b">
        <f>AND(OR(CurriculumDetail!F652&gt;0,CurriculumDetail!C652&lt;&gt;2),OR(CurriculumDetail!F653&gt;0,CurriculumDetail!C653&lt;&gt;2),OR(CurriculumDetail!F654&gt;0,CurriculumDetail!C654&lt;&gt;2),OR(CurriculumDetail!F655&gt;0,CurriculumDetail!C655&lt;&gt;2),OR(CurriculumDetail!F656&gt;0,CurriculumDetail!C656&lt;&gt;2),OR(CurriculumDetail!F657&gt;0,CurriculumDetail!C657&lt;&gt;2),OR(CurriculumDetail!F658&gt;0,CurriculumDetail!C658&lt;&gt;2),OR(CurriculumDetail!F659&gt;0,CurriculumDetail!C659&lt;&gt;2),OR(CurriculumDetail!F660&gt;0,CurriculumDetail!C660&lt;&gt;2),OR(CurriculumDetail!F661&gt;0,CurriculumDetail!C661&lt;&gt;2))</f>
        <v>1</v>
      </c>
      <c r="G85" t="str">
        <f>IF((COUNTA(CurriculumDetail!G651:G661) &gt; 0), "x", "")</f>
        <v/>
      </c>
      <c r="H85" t="str">
        <f>IF((COUNTA(CurriculumDetail!H651:H661) &gt; 0), "x", "")</f>
        <v/>
      </c>
      <c r="I85" t="str">
        <f>IF((COUNTA(CurriculumDetail!I651:I661) &gt; 0), "x", "")</f>
        <v/>
      </c>
      <c r="J85" t="str">
        <f>IF((COUNTA(CurriculumDetail!J651:J661) &gt; 0), "x", "")</f>
        <v/>
      </c>
      <c r="K85" t="str">
        <f>IF((COUNTA(CurriculumDetail!K651:K661) &gt; 0), "x", "")</f>
        <v/>
      </c>
      <c r="L85" t="str">
        <f>IF((COUNTA(CurriculumDetail!L651:L661) &gt; 0), "x", "")</f>
        <v/>
      </c>
      <c r="M85" t="str">
        <f>IF((COUNTA(CurriculumDetail!M651:M661) &gt; 0), "x", "")</f>
        <v/>
      </c>
      <c r="N85" t="str">
        <f>IF((COUNTA(CurriculumDetail!N651:N661) &gt; 0), "x", "")</f>
        <v/>
      </c>
      <c r="O85" t="str">
        <f>IF((COUNTA(CurriculumDetail!O651:O661) &gt; 0), "x", "")</f>
        <v/>
      </c>
      <c r="P85" t="str">
        <f>IF((COUNTA(CurriculumDetail!P651:P661) &gt; 0), "x", "")</f>
        <v/>
      </c>
      <c r="Q85" t="str">
        <f>IF((COUNTA(CurriculumDetail!Q651:Q661) &gt; 0), "x", "")</f>
        <v/>
      </c>
      <c r="R85" t="str">
        <f>IF((COUNTA(CurriculumDetail!R651:R661) &gt; 0), "x", "")</f>
        <v/>
      </c>
      <c r="S85" t="str">
        <f>IF((COUNTA(CurriculumDetail!S651:S661) &gt; 0), "x", "")</f>
        <v/>
      </c>
      <c r="T85" t="str">
        <f>IF((COUNTA(CurriculumDetail!T651:T661) &gt; 0), "x", "")</f>
        <v/>
      </c>
      <c r="U85" t="str">
        <f>IF((COUNTA(CurriculumDetail!U651:U661) &gt; 0), "x", "")</f>
        <v/>
      </c>
      <c r="V85" t="str">
        <f>IF((COUNTA(CurriculumDetail!V651:V661) &gt; 0), "x", "")</f>
        <v/>
      </c>
      <c r="W85" t="str">
        <f>IF((COUNTA(CurriculumDetail!W651:W661) &gt; 0), "x", "")</f>
        <v/>
      </c>
      <c r="X85" t="str">
        <f>IF((COUNTA(CurriculumDetail!X651:X661) &gt; 0), "x", "")</f>
        <v/>
      </c>
      <c r="Y85" t="str">
        <f>IF((COUNTA(CurriculumDetail!Y651:Y661) &gt; 0), "x", "")</f>
        <v/>
      </c>
      <c r="Z85" t="str">
        <f>IF((COUNTA(CurriculumDetail!Z651:Z661) &gt; 0), "x", "")</f>
        <v/>
      </c>
      <c r="AA85" t="str">
        <f>IF((COUNTA(CurriculumDetail!AA651:AA661) &gt; 0), "x", "")</f>
        <v/>
      </c>
      <c r="AB85" t="str">
        <f>IF((COUNTA(CurriculumDetail!AB651:AB661) &gt; 0), "x", "")</f>
        <v/>
      </c>
      <c r="AC85" t="str">
        <f>IF((COUNTA(CurriculumDetail!AC651:AC661) &gt; 0), "x", "")</f>
        <v/>
      </c>
      <c r="AD85" t="str">
        <f>IF((COUNTA(CurriculumDetail!AD651:AD661) &gt; 0), "x", "")</f>
        <v/>
      </c>
      <c r="AE85" t="str">
        <f>IF((COUNTA(CurriculumDetail!AE651:AE661) &gt; 0), "x", "")</f>
        <v/>
      </c>
      <c r="AF85" t="str">
        <f>IF((COUNTA(CurriculumDetail!AF651:AF661) &gt; 0), "x", "")</f>
        <v/>
      </c>
      <c r="AG85" t="str">
        <f>IF((COUNTA(CurriculumDetail!AG651:AG661) &gt; 0), "x", "")</f>
        <v/>
      </c>
      <c r="AH85" t="str">
        <f>IF((COUNTA(CurriculumDetail!AH651:AH661) &gt; 0), "x", "")</f>
        <v/>
      </c>
      <c r="AI85" t="str">
        <f>IF((COUNTA(CurriculumDetail!AI651:AI661) &gt; 0), "x", "")</f>
        <v/>
      </c>
      <c r="AJ85" t="str">
        <f>IF((COUNTA(CurriculumDetail!AJ651:AJ661) &gt; 0), "x", "")</f>
        <v/>
      </c>
    </row>
    <row r="86" spans="1:36" x14ac:dyDescent="0.2">
      <c r="A86" t="s">
        <v>106</v>
      </c>
      <c r="B86" t="s">
        <v>113</v>
      </c>
      <c r="C86">
        <v>0</v>
      </c>
      <c r="D86">
        <v>0</v>
      </c>
      <c r="E86" t="b">
        <f>AND(OR(CurriculumDetail!F664&gt;0,CurriculumDetail!C664&lt;&gt;1),OR(CurriculumDetail!F665&gt;0,CurriculumDetail!C665&lt;&gt;1),OR(CurriculumDetail!F666&gt;0,CurriculumDetail!C666&lt;&gt;1),OR(CurriculumDetail!F667&gt;0,CurriculumDetail!C667&lt;&gt;1),OR(CurriculumDetail!F668&gt;0,CurriculumDetail!C668&lt;&gt;1),OR(CurriculumDetail!F669&gt;0,CurriculumDetail!C669&lt;&gt;1),OR(CurriculumDetail!F670&gt;0,CurriculumDetail!C670&lt;&gt;1),OR(CurriculumDetail!F671&gt;0,CurriculumDetail!C671&lt;&gt;1),OR(CurriculumDetail!F672&gt;0,CurriculumDetail!C672&lt;&gt;1))</f>
        <v>1</v>
      </c>
      <c r="F86" t="b">
        <f>AND(OR(CurriculumDetail!F664&gt;0,CurriculumDetail!C664&lt;&gt;2),OR(CurriculumDetail!F665&gt;0,CurriculumDetail!C665&lt;&gt;2),OR(CurriculumDetail!F666&gt;0,CurriculumDetail!C666&lt;&gt;2),OR(CurriculumDetail!F667&gt;0,CurriculumDetail!C667&lt;&gt;2),OR(CurriculumDetail!F668&gt;0,CurriculumDetail!C668&lt;&gt;2),OR(CurriculumDetail!F669&gt;0,CurriculumDetail!C669&lt;&gt;2),OR(CurriculumDetail!F670&gt;0,CurriculumDetail!C670&lt;&gt;2),OR(CurriculumDetail!F671&gt;0,CurriculumDetail!C671&lt;&gt;2),OR(CurriculumDetail!F672&gt;0,CurriculumDetail!C672&lt;&gt;2))</f>
        <v>1</v>
      </c>
      <c r="G86" t="str">
        <f>IF((COUNTA(CurriculumDetail!G663:G672) &gt; 0), "x", "")</f>
        <v/>
      </c>
      <c r="H86" t="str">
        <f>IF((COUNTA(CurriculumDetail!H663:H672) &gt; 0), "x", "")</f>
        <v/>
      </c>
      <c r="I86" t="str">
        <f>IF((COUNTA(CurriculumDetail!I663:I672) &gt; 0), "x", "")</f>
        <v/>
      </c>
      <c r="J86" t="str">
        <f>IF((COUNTA(CurriculumDetail!J663:J672) &gt; 0), "x", "")</f>
        <v/>
      </c>
      <c r="K86" t="str">
        <f>IF((COUNTA(CurriculumDetail!K663:K672) &gt; 0), "x", "")</f>
        <v/>
      </c>
      <c r="L86" t="str">
        <f>IF((COUNTA(CurriculumDetail!L663:L672) &gt; 0), "x", "")</f>
        <v/>
      </c>
      <c r="M86" t="str">
        <f>IF((COUNTA(CurriculumDetail!M663:M672) &gt; 0), "x", "")</f>
        <v/>
      </c>
      <c r="N86" t="str">
        <f>IF((COUNTA(CurriculumDetail!N663:N672) &gt; 0), "x", "")</f>
        <v/>
      </c>
      <c r="O86" t="str">
        <f>IF((COUNTA(CurriculumDetail!O663:O672) &gt; 0), "x", "")</f>
        <v/>
      </c>
      <c r="P86" t="str">
        <f>IF((COUNTA(CurriculumDetail!P663:P672) &gt; 0), "x", "")</f>
        <v/>
      </c>
      <c r="Q86" t="str">
        <f>IF((COUNTA(CurriculumDetail!Q663:Q672) &gt; 0), "x", "")</f>
        <v/>
      </c>
      <c r="R86" t="str">
        <f>IF((COUNTA(CurriculumDetail!R663:R672) &gt; 0), "x", "")</f>
        <v/>
      </c>
      <c r="S86" t="str">
        <f>IF((COUNTA(CurriculumDetail!S663:S672) &gt; 0), "x", "")</f>
        <v/>
      </c>
      <c r="T86" t="str">
        <f>IF((COUNTA(CurriculumDetail!T663:T672) &gt; 0), "x", "")</f>
        <v/>
      </c>
      <c r="U86" t="str">
        <f>IF((COUNTA(CurriculumDetail!U663:U672) &gt; 0), "x", "")</f>
        <v/>
      </c>
      <c r="V86" t="str">
        <f>IF((COUNTA(CurriculumDetail!V663:V672) &gt; 0), "x", "")</f>
        <v/>
      </c>
      <c r="W86" t="str">
        <f>IF((COUNTA(CurriculumDetail!W663:W672) &gt; 0), "x", "")</f>
        <v/>
      </c>
      <c r="X86" t="str">
        <f>IF((COUNTA(CurriculumDetail!X663:X672) &gt; 0), "x", "")</f>
        <v/>
      </c>
      <c r="Y86" t="str">
        <f>IF((COUNTA(CurriculumDetail!Y663:Y672) &gt; 0), "x", "")</f>
        <v/>
      </c>
      <c r="Z86" t="str">
        <f>IF((COUNTA(CurriculumDetail!Z663:Z672) &gt; 0), "x", "")</f>
        <v/>
      </c>
      <c r="AA86" t="str">
        <f>IF((COUNTA(CurriculumDetail!AA663:AA672) &gt; 0), "x", "")</f>
        <v/>
      </c>
      <c r="AB86" t="str">
        <f>IF((COUNTA(CurriculumDetail!AB663:AB672) &gt; 0), "x", "")</f>
        <v/>
      </c>
      <c r="AC86" t="str">
        <f>IF((COUNTA(CurriculumDetail!AC663:AC672) &gt; 0), "x", "")</f>
        <v/>
      </c>
      <c r="AD86" t="str">
        <f>IF((COUNTA(CurriculumDetail!AD663:AD672) &gt; 0), "x", "")</f>
        <v/>
      </c>
      <c r="AE86" t="str">
        <f>IF((COUNTA(CurriculumDetail!AE663:AE672) &gt; 0), "x", "")</f>
        <v/>
      </c>
      <c r="AF86" t="str">
        <f>IF((COUNTA(CurriculumDetail!AF663:AF672) &gt; 0), "x", "")</f>
        <v/>
      </c>
      <c r="AG86" t="str">
        <f>IF((COUNTA(CurriculumDetail!AG663:AG672) &gt; 0), "x", "")</f>
        <v/>
      </c>
      <c r="AH86" t="str">
        <f>IF((COUNTA(CurriculumDetail!AH663:AH672) &gt; 0), "x", "")</f>
        <v/>
      </c>
      <c r="AI86" t="str">
        <f>IF((COUNTA(CurriculumDetail!AI663:AI672) &gt; 0), "x", "")</f>
        <v/>
      </c>
      <c r="AJ86" t="str">
        <f>IF((COUNTA(CurriculumDetail!AJ663:AJ672) &gt; 0), "x", "")</f>
        <v/>
      </c>
    </row>
    <row r="87" spans="1:36" x14ac:dyDescent="0.2">
      <c r="A87" t="s">
        <v>106</v>
      </c>
      <c r="B87" t="s">
        <v>114</v>
      </c>
      <c r="C87">
        <v>0</v>
      </c>
      <c r="D87">
        <v>0</v>
      </c>
      <c r="E87" t="b">
        <f>AND(OR(CurriculumDetail!F675&gt;0,CurriculumDetail!C675&lt;&gt;1),OR(CurriculumDetail!F676&gt;0,CurriculumDetail!C676&lt;&gt;1),OR(CurriculumDetail!F677&gt;0,CurriculumDetail!C677&lt;&gt;1),OR(CurriculumDetail!F678&gt;0,CurriculumDetail!C678&lt;&gt;1),OR(CurriculumDetail!F679&gt;0,CurriculumDetail!C679&lt;&gt;1))</f>
        <v>1</v>
      </c>
      <c r="F87" t="b">
        <f>AND(OR(CurriculumDetail!F675&gt;0,CurriculumDetail!C675&lt;&gt;2),OR(CurriculumDetail!F676&gt;0,CurriculumDetail!C676&lt;&gt;2),OR(CurriculumDetail!F677&gt;0,CurriculumDetail!C677&lt;&gt;2),OR(CurriculumDetail!F678&gt;0,CurriculumDetail!C678&lt;&gt;2),OR(CurriculumDetail!F679&gt;0,CurriculumDetail!C679&lt;&gt;2))</f>
        <v>1</v>
      </c>
      <c r="G87" t="str">
        <f>IF((COUNTA(CurriculumDetail!G674:G679) &gt; 0), "x", "")</f>
        <v/>
      </c>
      <c r="H87" t="str">
        <f>IF((COUNTA(CurriculumDetail!H674:H679) &gt; 0), "x", "")</f>
        <v/>
      </c>
      <c r="I87" t="str">
        <f>IF((COUNTA(CurriculumDetail!I674:I679) &gt; 0), "x", "")</f>
        <v/>
      </c>
      <c r="J87" t="str">
        <f>IF((COUNTA(CurriculumDetail!J674:J679) &gt; 0), "x", "")</f>
        <v/>
      </c>
      <c r="K87" t="str">
        <f>IF((COUNTA(CurriculumDetail!K674:K679) &gt; 0), "x", "")</f>
        <v/>
      </c>
      <c r="L87" t="str">
        <f>IF((COUNTA(CurriculumDetail!L674:L679) &gt; 0), "x", "")</f>
        <v/>
      </c>
      <c r="M87" t="str">
        <f>IF((COUNTA(CurriculumDetail!M674:M679) &gt; 0), "x", "")</f>
        <v/>
      </c>
      <c r="N87" t="str">
        <f>IF((COUNTA(CurriculumDetail!N674:N679) &gt; 0), "x", "")</f>
        <v/>
      </c>
      <c r="O87" t="str">
        <f>IF((COUNTA(CurriculumDetail!O674:O679) &gt; 0), "x", "")</f>
        <v/>
      </c>
      <c r="P87" t="str">
        <f>IF((COUNTA(CurriculumDetail!P674:P679) &gt; 0), "x", "")</f>
        <v/>
      </c>
      <c r="Q87" t="str">
        <f>IF((COUNTA(CurriculumDetail!Q674:Q679) &gt; 0), "x", "")</f>
        <v/>
      </c>
      <c r="R87" t="str">
        <f>IF((COUNTA(CurriculumDetail!R674:R679) &gt; 0), "x", "")</f>
        <v/>
      </c>
      <c r="S87" t="str">
        <f>IF((COUNTA(CurriculumDetail!S674:S679) &gt; 0), "x", "")</f>
        <v/>
      </c>
      <c r="T87" t="str">
        <f>IF((COUNTA(CurriculumDetail!T674:T679) &gt; 0), "x", "")</f>
        <v/>
      </c>
      <c r="U87" t="str">
        <f>IF((COUNTA(CurriculumDetail!U674:U679) &gt; 0), "x", "")</f>
        <v/>
      </c>
      <c r="V87" t="str">
        <f>IF((COUNTA(CurriculumDetail!V674:V679) &gt; 0), "x", "")</f>
        <v/>
      </c>
      <c r="W87" t="str">
        <f>IF((COUNTA(CurriculumDetail!W674:W679) &gt; 0), "x", "")</f>
        <v/>
      </c>
      <c r="X87" t="str">
        <f>IF((COUNTA(CurriculumDetail!X674:X679) &gt; 0), "x", "")</f>
        <v/>
      </c>
      <c r="Y87" t="str">
        <f>IF((COUNTA(CurriculumDetail!Y674:Y679) &gt; 0), "x", "")</f>
        <v/>
      </c>
      <c r="Z87" t="str">
        <f>IF((COUNTA(CurriculumDetail!Z674:Z679) &gt; 0), "x", "")</f>
        <v/>
      </c>
      <c r="AA87" t="str">
        <f>IF((COUNTA(CurriculumDetail!AA674:AA679) &gt; 0), "x", "")</f>
        <v/>
      </c>
      <c r="AB87" t="str">
        <f>IF((COUNTA(CurriculumDetail!AB674:AB679) &gt; 0), "x", "")</f>
        <v/>
      </c>
      <c r="AC87" t="str">
        <f>IF((COUNTA(CurriculumDetail!AC674:AC679) &gt; 0), "x", "")</f>
        <v/>
      </c>
      <c r="AD87" t="str">
        <f>IF((COUNTA(CurriculumDetail!AD674:AD679) &gt; 0), "x", "")</f>
        <v/>
      </c>
      <c r="AE87" t="str">
        <f>IF((COUNTA(CurriculumDetail!AE674:AE679) &gt; 0), "x", "")</f>
        <v/>
      </c>
      <c r="AF87" t="str">
        <f>IF((COUNTA(CurriculumDetail!AF674:AF679) &gt; 0), "x", "")</f>
        <v/>
      </c>
      <c r="AG87" t="str">
        <f>IF((COUNTA(CurriculumDetail!AG674:AG679) &gt; 0), "x", "")</f>
        <v/>
      </c>
      <c r="AH87" t="str">
        <f>IF((COUNTA(CurriculumDetail!AH674:AH679) &gt; 0), "x", "")</f>
        <v/>
      </c>
      <c r="AI87" t="str">
        <f>IF((COUNTA(CurriculumDetail!AI674:AI679) &gt; 0), "x", "")</f>
        <v/>
      </c>
      <c r="AJ87" t="str">
        <f>IF((COUNTA(CurriculumDetail!AJ674:AJ679) &gt; 0), "x", "")</f>
        <v/>
      </c>
    </row>
    <row r="88" spans="1:36" x14ac:dyDescent="0.2">
      <c r="A88" t="s">
        <v>106</v>
      </c>
      <c r="B88" t="s">
        <v>115</v>
      </c>
      <c r="C88">
        <v>0</v>
      </c>
      <c r="D88">
        <v>0</v>
      </c>
      <c r="E88" t="b">
        <f>AND(OR(CurriculumDetail!F682&gt;0,CurriculumDetail!C682&lt;&gt;1),OR(CurriculumDetail!F683&gt;0,CurriculumDetail!C683&lt;&gt;1),OR(CurriculumDetail!F684&gt;0,CurriculumDetail!C684&lt;&gt;1),OR(CurriculumDetail!F685&gt;0,CurriculumDetail!C685&lt;&gt;1),OR(CurriculumDetail!F686&gt;0,CurriculumDetail!C686&lt;&gt;1))</f>
        <v>1</v>
      </c>
      <c r="F88" t="b">
        <f>AND(OR(CurriculumDetail!F682&gt;0,CurriculumDetail!C682&lt;&gt;2),OR(CurriculumDetail!F683&gt;0,CurriculumDetail!C683&lt;&gt;2),OR(CurriculumDetail!F684&gt;0,CurriculumDetail!C684&lt;&gt;2),OR(CurriculumDetail!F685&gt;0,CurriculumDetail!C685&lt;&gt;2),OR(CurriculumDetail!F686&gt;0,CurriculumDetail!C686&lt;&gt;2))</f>
        <v>1</v>
      </c>
      <c r="G88" t="str">
        <f>IF((COUNTA(CurriculumDetail!G681:G686) &gt; 0), "x", "")</f>
        <v/>
      </c>
      <c r="H88" t="str">
        <f>IF((COUNTA(CurriculumDetail!H681:H686) &gt; 0), "x", "")</f>
        <v/>
      </c>
      <c r="I88" t="str">
        <f>IF((COUNTA(CurriculumDetail!I681:I686) &gt; 0), "x", "")</f>
        <v/>
      </c>
      <c r="J88" t="str">
        <f>IF((COUNTA(CurriculumDetail!J681:J686) &gt; 0), "x", "")</f>
        <v/>
      </c>
      <c r="K88" t="str">
        <f>IF((COUNTA(CurriculumDetail!K681:K686) &gt; 0), "x", "")</f>
        <v/>
      </c>
      <c r="L88" t="str">
        <f>IF((COUNTA(CurriculumDetail!L681:L686) &gt; 0), "x", "")</f>
        <v/>
      </c>
      <c r="M88" t="str">
        <f>IF((COUNTA(CurriculumDetail!M681:M686) &gt; 0), "x", "")</f>
        <v/>
      </c>
      <c r="N88" t="str">
        <f>IF((COUNTA(CurriculumDetail!N681:N686) &gt; 0), "x", "")</f>
        <v/>
      </c>
      <c r="O88" t="str">
        <f>IF((COUNTA(CurriculumDetail!O681:O686) &gt; 0), "x", "")</f>
        <v/>
      </c>
      <c r="P88" t="str">
        <f>IF((COUNTA(CurriculumDetail!P681:P686) &gt; 0), "x", "")</f>
        <v/>
      </c>
      <c r="Q88" t="str">
        <f>IF((COUNTA(CurriculumDetail!Q681:Q686) &gt; 0), "x", "")</f>
        <v/>
      </c>
      <c r="R88" t="str">
        <f>IF((COUNTA(CurriculumDetail!R681:R686) &gt; 0), "x", "")</f>
        <v/>
      </c>
      <c r="S88" t="str">
        <f>IF((COUNTA(CurriculumDetail!S681:S686) &gt; 0), "x", "")</f>
        <v/>
      </c>
      <c r="T88" t="str">
        <f>IF((COUNTA(CurriculumDetail!T681:T686) &gt; 0), "x", "")</f>
        <v/>
      </c>
      <c r="U88" t="str">
        <f>IF((COUNTA(CurriculumDetail!U681:U686) &gt; 0), "x", "")</f>
        <v/>
      </c>
      <c r="V88" t="str">
        <f>IF((COUNTA(CurriculumDetail!V681:V686) &gt; 0), "x", "")</f>
        <v/>
      </c>
      <c r="W88" t="str">
        <f>IF((COUNTA(CurriculumDetail!W681:W686) &gt; 0), "x", "")</f>
        <v/>
      </c>
      <c r="X88" t="str">
        <f>IF((COUNTA(CurriculumDetail!X681:X686) &gt; 0), "x", "")</f>
        <v/>
      </c>
      <c r="Y88" t="str">
        <f>IF((COUNTA(CurriculumDetail!Y681:Y686) &gt; 0), "x", "")</f>
        <v/>
      </c>
      <c r="Z88" t="str">
        <f>IF((COUNTA(CurriculumDetail!Z681:Z686) &gt; 0), "x", "")</f>
        <v/>
      </c>
      <c r="AA88" t="str">
        <f>IF((COUNTA(CurriculumDetail!AA681:AA686) &gt; 0), "x", "")</f>
        <v/>
      </c>
      <c r="AB88" t="str">
        <f>IF((COUNTA(CurriculumDetail!AB681:AB686) &gt; 0), "x", "")</f>
        <v/>
      </c>
      <c r="AC88" t="str">
        <f>IF((COUNTA(CurriculumDetail!AC681:AC686) &gt; 0), "x", "")</f>
        <v/>
      </c>
      <c r="AD88" t="str">
        <f>IF((COUNTA(CurriculumDetail!AD681:AD686) &gt; 0), "x", "")</f>
        <v/>
      </c>
      <c r="AE88" t="str">
        <f>IF((COUNTA(CurriculumDetail!AE681:AE686) &gt; 0), "x", "")</f>
        <v/>
      </c>
      <c r="AF88" t="str">
        <f>IF((COUNTA(CurriculumDetail!AF681:AF686) &gt; 0), "x", "")</f>
        <v/>
      </c>
      <c r="AG88" t="str">
        <f>IF((COUNTA(CurriculumDetail!AG681:AG686) &gt; 0), "x", "")</f>
        <v/>
      </c>
      <c r="AH88" t="str">
        <f>IF((COUNTA(CurriculumDetail!AH681:AH686) &gt; 0), "x", "")</f>
        <v/>
      </c>
      <c r="AI88" t="str">
        <f>IF((COUNTA(CurriculumDetail!AI681:AI686) &gt; 0), "x", "")</f>
        <v/>
      </c>
      <c r="AJ88" t="str">
        <f>IF((COUNTA(CurriculumDetail!AJ681:AJ686) &gt; 0), "x", "")</f>
        <v/>
      </c>
    </row>
    <row r="89" spans="1:36" x14ac:dyDescent="0.2">
      <c r="A89" t="s">
        <v>106</v>
      </c>
      <c r="B89" t="s">
        <v>116</v>
      </c>
      <c r="C89">
        <v>0</v>
      </c>
      <c r="D89">
        <v>0</v>
      </c>
      <c r="E89" t="b">
        <f>AND(OR(CurriculumDetail!F689&gt;0,CurriculumDetail!C689&lt;&gt;1),OR(CurriculumDetail!F690&gt;0,CurriculumDetail!C690&lt;&gt;1),OR(CurriculumDetail!F691&gt;0,CurriculumDetail!C691&lt;&gt;1),OR(CurriculumDetail!F692&gt;0,CurriculumDetail!C692&lt;&gt;1),OR(CurriculumDetail!F693&gt;0,CurriculumDetail!C693&lt;&gt;1),OR(CurriculumDetail!F694&gt;0,CurriculumDetail!C694&lt;&gt;1),OR(CurriculumDetail!F695&gt;0,CurriculumDetail!C695&lt;&gt;1))</f>
        <v>1</v>
      </c>
      <c r="F89" t="b">
        <f>AND(OR(CurriculumDetail!F689&gt;0,CurriculumDetail!C689&lt;&gt;2),OR(CurriculumDetail!F690&gt;0,CurriculumDetail!C690&lt;&gt;2),OR(CurriculumDetail!F691&gt;0,CurriculumDetail!C691&lt;&gt;2),OR(CurriculumDetail!F692&gt;0,CurriculumDetail!C692&lt;&gt;2),OR(CurriculumDetail!F693&gt;0,CurriculumDetail!C693&lt;&gt;2),OR(CurriculumDetail!F694&gt;0,CurriculumDetail!C694&lt;&gt;2),OR(CurriculumDetail!F695&gt;0,CurriculumDetail!C695&lt;&gt;2))</f>
        <v>1</v>
      </c>
      <c r="G89" t="str">
        <f>IF((COUNTA(CurriculumDetail!G688:G695) &gt; 0), "x", "")</f>
        <v/>
      </c>
      <c r="H89" t="str">
        <f>IF((COUNTA(CurriculumDetail!H688:H695) &gt; 0), "x", "")</f>
        <v/>
      </c>
      <c r="I89" t="str">
        <f>IF((COUNTA(CurriculumDetail!I688:I695) &gt; 0), "x", "")</f>
        <v/>
      </c>
      <c r="J89" t="str">
        <f>IF((COUNTA(CurriculumDetail!J688:J695) &gt; 0), "x", "")</f>
        <v/>
      </c>
      <c r="K89" t="str">
        <f>IF((COUNTA(CurriculumDetail!K688:K695) &gt; 0), "x", "")</f>
        <v/>
      </c>
      <c r="L89" t="str">
        <f>IF((COUNTA(CurriculumDetail!L688:L695) &gt; 0), "x", "")</f>
        <v/>
      </c>
      <c r="M89" t="str">
        <f>IF((COUNTA(CurriculumDetail!M688:M695) &gt; 0), "x", "")</f>
        <v/>
      </c>
      <c r="N89" t="str">
        <f>IF((COUNTA(CurriculumDetail!N688:N695) &gt; 0), "x", "")</f>
        <v/>
      </c>
      <c r="O89" t="str">
        <f>IF((COUNTA(CurriculumDetail!O688:O695) &gt; 0), "x", "")</f>
        <v/>
      </c>
      <c r="P89" t="str">
        <f>IF((COUNTA(CurriculumDetail!P688:P695) &gt; 0), "x", "")</f>
        <v/>
      </c>
      <c r="Q89" t="str">
        <f>IF((COUNTA(CurriculumDetail!Q688:Q695) &gt; 0), "x", "")</f>
        <v/>
      </c>
      <c r="R89" t="str">
        <f>IF((COUNTA(CurriculumDetail!R688:R695) &gt; 0), "x", "")</f>
        <v/>
      </c>
      <c r="S89" t="str">
        <f>IF((COUNTA(CurriculumDetail!S688:S695) &gt; 0), "x", "")</f>
        <v/>
      </c>
      <c r="T89" t="str">
        <f>IF((COUNTA(CurriculumDetail!T688:T695) &gt; 0), "x", "")</f>
        <v/>
      </c>
      <c r="U89" t="str">
        <f>IF((COUNTA(CurriculumDetail!U688:U695) &gt; 0), "x", "")</f>
        <v/>
      </c>
      <c r="V89" t="str">
        <f>IF((COUNTA(CurriculumDetail!V688:V695) &gt; 0), "x", "")</f>
        <v/>
      </c>
      <c r="W89" t="str">
        <f>IF((COUNTA(CurriculumDetail!W688:W695) &gt; 0), "x", "")</f>
        <v/>
      </c>
      <c r="X89" t="str">
        <f>IF((COUNTA(CurriculumDetail!X688:X695) &gt; 0), "x", "")</f>
        <v/>
      </c>
      <c r="Y89" t="str">
        <f>IF((COUNTA(CurriculumDetail!Y688:Y695) &gt; 0), "x", "")</f>
        <v/>
      </c>
      <c r="Z89" t="str">
        <f>IF((COUNTA(CurriculumDetail!Z688:Z695) &gt; 0), "x", "")</f>
        <v/>
      </c>
      <c r="AA89" t="str">
        <f>IF((COUNTA(CurriculumDetail!AA688:AA695) &gt; 0), "x", "")</f>
        <v/>
      </c>
      <c r="AB89" t="str">
        <f>IF((COUNTA(CurriculumDetail!AB688:AB695) &gt; 0), "x", "")</f>
        <v/>
      </c>
      <c r="AC89" t="str">
        <f>IF((COUNTA(CurriculumDetail!AC688:AC695) &gt; 0), "x", "")</f>
        <v/>
      </c>
      <c r="AD89" t="str">
        <f>IF((COUNTA(CurriculumDetail!AD688:AD695) &gt; 0), "x", "")</f>
        <v/>
      </c>
      <c r="AE89" t="str">
        <f>IF((COUNTA(CurriculumDetail!AE688:AE695) &gt; 0), "x", "")</f>
        <v/>
      </c>
      <c r="AF89" t="str">
        <f>IF((COUNTA(CurriculumDetail!AF688:AF695) &gt; 0), "x", "")</f>
        <v/>
      </c>
      <c r="AG89" t="str">
        <f>IF((COUNTA(CurriculumDetail!AG688:AG695) &gt; 0), "x", "")</f>
        <v/>
      </c>
      <c r="AH89" t="str">
        <f>IF((COUNTA(CurriculumDetail!AH688:AH695) &gt; 0), "x", "")</f>
        <v/>
      </c>
      <c r="AI89" t="str">
        <f>IF((COUNTA(CurriculumDetail!AI688:AI695) &gt; 0), "x", "")</f>
        <v/>
      </c>
      <c r="AJ89" t="str">
        <f>IF((COUNTA(CurriculumDetail!AJ688:AJ695) &gt; 0), "x", "")</f>
        <v/>
      </c>
    </row>
    <row r="90" spans="1:36" x14ac:dyDescent="0.2">
      <c r="A90" t="s">
        <v>106</v>
      </c>
      <c r="B90" t="s">
        <v>117</v>
      </c>
      <c r="C90">
        <v>0</v>
      </c>
      <c r="D90">
        <v>0</v>
      </c>
      <c r="E90" t="b">
        <f>AND(OR(CurriculumDetail!F698&gt;0,CurriculumDetail!C698&lt;&gt;1),OR(CurriculumDetail!F699&gt;0,CurriculumDetail!C699&lt;&gt;1),OR(CurriculumDetail!F700&gt;0,CurriculumDetail!C700&lt;&gt;1),OR(CurriculumDetail!F701&gt;0,CurriculumDetail!C701&lt;&gt;1),OR(CurriculumDetail!F702&gt;0,CurriculumDetail!C702&lt;&gt;1),OR(CurriculumDetail!F703&gt;0,CurriculumDetail!C703&lt;&gt;1),OR(CurriculumDetail!F704&gt;0,CurriculumDetail!C704&lt;&gt;1),OR(CurriculumDetail!F705&gt;0,CurriculumDetail!C705&lt;&gt;1))</f>
        <v>1</v>
      </c>
      <c r="F90" t="b">
        <f>AND(OR(CurriculumDetail!F698&gt;0,CurriculumDetail!C698&lt;&gt;2),OR(CurriculumDetail!F699&gt;0,CurriculumDetail!C699&lt;&gt;2),OR(CurriculumDetail!F700&gt;0,CurriculumDetail!C700&lt;&gt;2),OR(CurriculumDetail!F701&gt;0,CurriculumDetail!C701&lt;&gt;2),OR(CurriculumDetail!F702&gt;0,CurriculumDetail!C702&lt;&gt;2),OR(CurriculumDetail!F703&gt;0,CurriculumDetail!C703&lt;&gt;2),OR(CurriculumDetail!F704&gt;0,CurriculumDetail!C704&lt;&gt;2),OR(CurriculumDetail!F705&gt;0,CurriculumDetail!C705&lt;&gt;2))</f>
        <v>1</v>
      </c>
      <c r="G90" t="str">
        <f>IF((COUNTA(CurriculumDetail!G697:G705) &gt; 0), "x", "")</f>
        <v/>
      </c>
      <c r="H90" t="str">
        <f>IF((COUNTA(CurriculumDetail!H697:H705) &gt; 0), "x", "")</f>
        <v/>
      </c>
      <c r="I90" t="str">
        <f>IF((COUNTA(CurriculumDetail!I697:I705) &gt; 0), "x", "")</f>
        <v/>
      </c>
      <c r="J90" t="str">
        <f>IF((COUNTA(CurriculumDetail!J697:J705) &gt; 0), "x", "")</f>
        <v/>
      </c>
      <c r="K90" t="str">
        <f>IF((COUNTA(CurriculumDetail!K697:K705) &gt; 0), "x", "")</f>
        <v/>
      </c>
      <c r="L90" t="str">
        <f>IF((COUNTA(CurriculumDetail!L697:L705) &gt; 0), "x", "")</f>
        <v/>
      </c>
      <c r="M90" t="str">
        <f>IF((COUNTA(CurriculumDetail!M697:M705) &gt; 0), "x", "")</f>
        <v/>
      </c>
      <c r="N90" t="str">
        <f>IF((COUNTA(CurriculumDetail!N697:N705) &gt; 0), "x", "")</f>
        <v/>
      </c>
      <c r="O90" t="str">
        <f>IF((COUNTA(CurriculumDetail!O697:O705) &gt; 0), "x", "")</f>
        <v/>
      </c>
      <c r="P90" t="str">
        <f>IF((COUNTA(CurriculumDetail!P697:P705) &gt; 0), "x", "")</f>
        <v/>
      </c>
      <c r="Q90" t="str">
        <f>IF((COUNTA(CurriculumDetail!Q697:Q705) &gt; 0), "x", "")</f>
        <v/>
      </c>
      <c r="R90" t="str">
        <f>IF((COUNTA(CurriculumDetail!R697:R705) &gt; 0), "x", "")</f>
        <v/>
      </c>
      <c r="S90" t="str">
        <f>IF((COUNTA(CurriculumDetail!S697:S705) &gt; 0), "x", "")</f>
        <v/>
      </c>
      <c r="T90" t="str">
        <f>IF((COUNTA(CurriculumDetail!T697:T705) &gt; 0), "x", "")</f>
        <v/>
      </c>
      <c r="U90" t="str">
        <f>IF((COUNTA(CurriculumDetail!U697:U705) &gt; 0), "x", "")</f>
        <v/>
      </c>
      <c r="V90" t="str">
        <f>IF((COUNTA(CurriculumDetail!V697:V705) &gt; 0), "x", "")</f>
        <v/>
      </c>
      <c r="W90" t="str">
        <f>IF((COUNTA(CurriculumDetail!W697:W705) &gt; 0), "x", "")</f>
        <v/>
      </c>
      <c r="X90" t="str">
        <f>IF((COUNTA(CurriculumDetail!X697:X705) &gt; 0), "x", "")</f>
        <v/>
      </c>
      <c r="Y90" t="str">
        <f>IF((COUNTA(CurriculumDetail!Y697:Y705) &gt; 0), "x", "")</f>
        <v/>
      </c>
      <c r="Z90" t="str">
        <f>IF((COUNTA(CurriculumDetail!Z697:Z705) &gt; 0), "x", "")</f>
        <v/>
      </c>
      <c r="AA90" t="str">
        <f>IF((COUNTA(CurriculumDetail!AA697:AA705) &gt; 0), "x", "")</f>
        <v/>
      </c>
      <c r="AB90" t="str">
        <f>IF((COUNTA(CurriculumDetail!AB697:AB705) &gt; 0), "x", "")</f>
        <v/>
      </c>
      <c r="AC90" t="str">
        <f>IF((COUNTA(CurriculumDetail!AC697:AC705) &gt; 0), "x", "")</f>
        <v/>
      </c>
      <c r="AD90" t="str">
        <f>IF((COUNTA(CurriculumDetail!AD697:AD705) &gt; 0), "x", "")</f>
        <v/>
      </c>
      <c r="AE90" t="str">
        <f>IF((COUNTA(CurriculumDetail!AE697:AE705) &gt; 0), "x", "")</f>
        <v/>
      </c>
      <c r="AF90" t="str">
        <f>IF((COUNTA(CurriculumDetail!AF697:AF705) &gt; 0), "x", "")</f>
        <v/>
      </c>
      <c r="AG90" t="str">
        <f>IF((COUNTA(CurriculumDetail!AG697:AG705) &gt; 0), "x", "")</f>
        <v/>
      </c>
      <c r="AH90" t="str">
        <f>IF((COUNTA(CurriculumDetail!AH697:AH705) &gt; 0), "x", "")</f>
        <v/>
      </c>
      <c r="AI90" t="str">
        <f>IF((COUNTA(CurriculumDetail!AI697:AI705) &gt; 0), "x", "")</f>
        <v/>
      </c>
      <c r="AJ90" t="str">
        <f>IF((COUNTA(CurriculumDetail!AJ697:AJ705) &gt; 0), "x", "")</f>
        <v/>
      </c>
    </row>
    <row r="91" spans="1:36" x14ac:dyDescent="0.2">
      <c r="A91" t="s">
        <v>106</v>
      </c>
      <c r="B91" t="s">
        <v>118</v>
      </c>
      <c r="C91">
        <v>0</v>
      </c>
      <c r="D91">
        <v>0</v>
      </c>
      <c r="E91" t="b">
        <f>AND(OR(CurriculumDetail!F708&gt;0,CurriculumDetail!C708&lt;&gt;1),OR(CurriculumDetail!F709&gt;0,CurriculumDetail!C709&lt;&gt;1),OR(CurriculumDetail!F710&gt;0,CurriculumDetail!C710&lt;&gt;1),OR(CurriculumDetail!F711&gt;0,CurriculumDetail!C711&lt;&gt;1),OR(CurriculumDetail!F712&gt;0,CurriculumDetail!C712&lt;&gt;1),OR(CurriculumDetail!F713&gt;0,CurriculumDetail!C713&lt;&gt;1),OR(CurriculumDetail!F714&gt;0,CurriculumDetail!C714&lt;&gt;1),OR(CurriculumDetail!F715&gt;0,CurriculumDetail!C715&lt;&gt;1),OR(CurriculumDetail!F716&gt;0,CurriculumDetail!C716&lt;&gt;1),OR(CurriculumDetail!F717&gt;0,CurriculumDetail!C717&lt;&gt;1))</f>
        <v>1</v>
      </c>
      <c r="F91" t="b">
        <f>AND(OR(CurriculumDetail!F708&gt;0,CurriculumDetail!C708&lt;&gt;2),OR(CurriculumDetail!F709&gt;0,CurriculumDetail!C709&lt;&gt;2),OR(CurriculumDetail!F710&gt;0,CurriculumDetail!C710&lt;&gt;2),OR(CurriculumDetail!F711&gt;0,CurriculumDetail!C711&lt;&gt;2),OR(CurriculumDetail!F712&gt;0,CurriculumDetail!C712&lt;&gt;2),OR(CurriculumDetail!F713&gt;0,CurriculumDetail!C713&lt;&gt;2),OR(CurriculumDetail!F714&gt;0,CurriculumDetail!C714&lt;&gt;2),OR(CurriculumDetail!F715&gt;0,CurriculumDetail!C715&lt;&gt;2),OR(CurriculumDetail!F716&gt;0,CurriculumDetail!C716&lt;&gt;2),OR(CurriculumDetail!F717&gt;0,CurriculumDetail!C717&lt;&gt;2))</f>
        <v>1</v>
      </c>
      <c r="G91" t="str">
        <f>IF((COUNTA(CurriculumDetail!G707:G717) &gt; 0), "x", "")</f>
        <v/>
      </c>
      <c r="H91" t="str">
        <f>IF((COUNTA(CurriculumDetail!H707:H717) &gt; 0), "x", "")</f>
        <v/>
      </c>
      <c r="I91" t="str">
        <f>IF((COUNTA(CurriculumDetail!I707:I717) &gt; 0), "x", "")</f>
        <v/>
      </c>
      <c r="J91" t="str">
        <f>IF((COUNTA(CurriculumDetail!J707:J717) &gt; 0), "x", "")</f>
        <v/>
      </c>
      <c r="K91" t="str">
        <f>IF((COUNTA(CurriculumDetail!K707:K717) &gt; 0), "x", "")</f>
        <v/>
      </c>
      <c r="L91" t="str">
        <f>IF((COUNTA(CurriculumDetail!L707:L717) &gt; 0), "x", "")</f>
        <v/>
      </c>
      <c r="M91" t="str">
        <f>IF((COUNTA(CurriculumDetail!M707:M717) &gt; 0), "x", "")</f>
        <v/>
      </c>
      <c r="N91" t="str">
        <f>IF((COUNTA(CurriculumDetail!N707:N717) &gt; 0), "x", "")</f>
        <v/>
      </c>
      <c r="O91" t="str">
        <f>IF((COUNTA(CurriculumDetail!O707:O717) &gt; 0), "x", "")</f>
        <v/>
      </c>
      <c r="P91" t="str">
        <f>IF((COUNTA(CurriculumDetail!P707:P717) &gt; 0), "x", "")</f>
        <v/>
      </c>
      <c r="Q91" t="str">
        <f>IF((COUNTA(CurriculumDetail!Q707:Q717) &gt; 0), "x", "")</f>
        <v/>
      </c>
      <c r="R91" t="str">
        <f>IF((COUNTA(CurriculumDetail!R707:R717) &gt; 0), "x", "")</f>
        <v/>
      </c>
      <c r="S91" t="str">
        <f>IF((COUNTA(CurriculumDetail!S707:S717) &gt; 0), "x", "")</f>
        <v/>
      </c>
      <c r="T91" t="str">
        <f>IF((COUNTA(CurriculumDetail!T707:T717) &gt; 0), "x", "")</f>
        <v/>
      </c>
      <c r="U91" t="str">
        <f>IF((COUNTA(CurriculumDetail!U707:U717) &gt; 0), "x", "")</f>
        <v/>
      </c>
      <c r="V91" t="str">
        <f>IF((COUNTA(CurriculumDetail!V707:V717) &gt; 0), "x", "")</f>
        <v/>
      </c>
      <c r="W91" t="str">
        <f>IF((COUNTA(CurriculumDetail!W707:W717) &gt; 0), "x", "")</f>
        <v/>
      </c>
      <c r="X91" t="str">
        <f>IF((COUNTA(CurriculumDetail!X707:X717) &gt; 0), "x", "")</f>
        <v/>
      </c>
      <c r="Y91" t="str">
        <f>IF((COUNTA(CurriculumDetail!Y707:Y717) &gt; 0), "x", "")</f>
        <v/>
      </c>
      <c r="Z91" t="str">
        <f>IF((COUNTA(CurriculumDetail!Z707:Z717) &gt; 0), "x", "")</f>
        <v/>
      </c>
      <c r="AA91" t="str">
        <f>IF((COUNTA(CurriculumDetail!AA707:AA717) &gt; 0), "x", "")</f>
        <v/>
      </c>
      <c r="AB91" t="str">
        <f>IF((COUNTA(CurriculumDetail!AB707:AB717) &gt; 0), "x", "")</f>
        <v/>
      </c>
      <c r="AC91" t="str">
        <f>IF((COUNTA(CurriculumDetail!AC707:AC717) &gt; 0), "x", "")</f>
        <v/>
      </c>
      <c r="AD91" t="str">
        <f>IF((COUNTA(CurriculumDetail!AD707:AD717) &gt; 0), "x", "")</f>
        <v/>
      </c>
      <c r="AE91" t="str">
        <f>IF((COUNTA(CurriculumDetail!AE707:AE717) &gt; 0), "x", "")</f>
        <v/>
      </c>
      <c r="AF91" t="str">
        <f>IF((COUNTA(CurriculumDetail!AF707:AF717) &gt; 0), "x", "")</f>
        <v/>
      </c>
      <c r="AG91" t="str">
        <f>IF((COUNTA(CurriculumDetail!AG707:AG717) &gt; 0), "x", "")</f>
        <v/>
      </c>
      <c r="AH91" t="str">
        <f>IF((COUNTA(CurriculumDetail!AH707:AH717) &gt; 0), "x", "")</f>
        <v/>
      </c>
      <c r="AI91" t="str">
        <f>IF((COUNTA(CurriculumDetail!AI707:AI717) &gt; 0), "x", "")</f>
        <v/>
      </c>
      <c r="AJ91" t="str">
        <f>IF((COUNTA(CurriculumDetail!AJ707:AJ717) &gt; 0), "x", "")</f>
        <v/>
      </c>
    </row>
    <row r="93" spans="1:36" x14ac:dyDescent="0.2">
      <c r="A93" t="s">
        <v>119</v>
      </c>
      <c r="B93" t="s">
        <v>120</v>
      </c>
      <c r="C93">
        <v>1.5</v>
      </c>
      <c r="D93">
        <v>0</v>
      </c>
      <c r="E93" t="b">
        <f>AND(OR(CurriculumDetail!F720&gt;0,CurriculumDetail!C720&lt;&gt;1),OR(CurriculumDetail!F721&gt;0,CurriculumDetail!C721&lt;&gt;1),OR(CurriculumDetail!F722&gt;0,CurriculumDetail!C722&lt;&gt;1),OR(CurriculumDetail!F723&gt;0,CurriculumDetail!C723&lt;&gt;1))</f>
        <v>1</v>
      </c>
      <c r="F93" t="b">
        <f>AND(OR(CurriculumDetail!F720&gt;0,CurriculumDetail!C720&lt;&gt;2),OR(CurriculumDetail!F721&gt;0,CurriculumDetail!C721&lt;&gt;2),OR(CurriculumDetail!F722&gt;0,CurriculumDetail!C722&lt;&gt;2),OR(CurriculumDetail!F723&gt;0,CurriculumDetail!C723&lt;&gt;2))</f>
        <v>1</v>
      </c>
      <c r="G93" t="str">
        <f>IF((COUNTA(CurriculumDetail!G719:G723) &gt; 0), "x", "")</f>
        <v/>
      </c>
      <c r="H93" t="str">
        <f>IF((COUNTA(CurriculumDetail!H719:H723) &gt; 0), "x", "")</f>
        <v/>
      </c>
      <c r="I93" t="str">
        <f>IF((COUNTA(CurriculumDetail!I719:I723) &gt; 0), "x", "")</f>
        <v/>
      </c>
      <c r="J93" t="str">
        <f>IF((COUNTA(CurriculumDetail!J719:J723) &gt; 0), "x", "")</f>
        <v/>
      </c>
      <c r="K93" t="str">
        <f>IF((COUNTA(CurriculumDetail!K719:K723) &gt; 0), "x", "")</f>
        <v/>
      </c>
      <c r="L93" t="str">
        <f>IF((COUNTA(CurriculumDetail!L719:L723) &gt; 0), "x", "")</f>
        <v>x</v>
      </c>
      <c r="M93" t="str">
        <f>IF((COUNTA(CurriculumDetail!M719:M723) &gt; 0), "x", "")</f>
        <v/>
      </c>
      <c r="N93" t="str">
        <f>IF((COUNTA(CurriculumDetail!N719:N723) &gt; 0), "x", "")</f>
        <v/>
      </c>
      <c r="O93" t="str">
        <f>IF((COUNTA(CurriculumDetail!O719:O723) &gt; 0), "x", "")</f>
        <v/>
      </c>
      <c r="P93" t="str">
        <f>IF((COUNTA(CurriculumDetail!P719:P723) &gt; 0), "x", "")</f>
        <v/>
      </c>
      <c r="Q93" t="str">
        <f>IF((COUNTA(CurriculumDetail!Q719:Q723) &gt; 0), "x", "")</f>
        <v/>
      </c>
      <c r="R93" t="str">
        <f>IF((COUNTA(CurriculumDetail!R719:R723) &gt; 0), "x", "")</f>
        <v/>
      </c>
      <c r="S93" t="str">
        <f>IF((COUNTA(CurriculumDetail!S719:S723) &gt; 0), "x", "")</f>
        <v/>
      </c>
      <c r="T93" t="str">
        <f>IF((COUNTA(CurriculumDetail!T719:T723) &gt; 0), "x", "")</f>
        <v/>
      </c>
      <c r="U93" t="str">
        <f>IF((COUNTA(CurriculumDetail!U719:U723) &gt; 0), "x", "")</f>
        <v/>
      </c>
      <c r="V93" t="str">
        <f>IF((COUNTA(CurriculumDetail!V719:V723) &gt; 0), "x", "")</f>
        <v/>
      </c>
      <c r="W93" t="str">
        <f>IF((COUNTA(CurriculumDetail!W719:W723) &gt; 0), "x", "")</f>
        <v/>
      </c>
      <c r="X93" t="str">
        <f>IF((COUNTA(CurriculumDetail!X719:X723) &gt; 0), "x", "")</f>
        <v/>
      </c>
      <c r="Y93" t="str">
        <f>IF((COUNTA(CurriculumDetail!Y719:Y723) &gt; 0), "x", "")</f>
        <v/>
      </c>
      <c r="Z93" t="str">
        <f>IF((COUNTA(CurriculumDetail!Z719:Z723) &gt; 0), "x", "")</f>
        <v/>
      </c>
      <c r="AA93" t="str">
        <f>IF((COUNTA(CurriculumDetail!AA719:AA723) &gt; 0), "x", "")</f>
        <v/>
      </c>
      <c r="AB93" t="str">
        <f>IF((COUNTA(CurriculumDetail!AB719:AB723) &gt; 0), "x", "")</f>
        <v/>
      </c>
      <c r="AC93" t="str">
        <f>IF((COUNTA(CurriculumDetail!AC719:AC723) &gt; 0), "x", "")</f>
        <v/>
      </c>
      <c r="AD93" t="str">
        <f>IF((COUNTA(CurriculumDetail!AD719:AD723) &gt; 0), "x", "")</f>
        <v/>
      </c>
      <c r="AE93" t="str">
        <f>IF((COUNTA(CurriculumDetail!AE719:AE723) &gt; 0), "x", "")</f>
        <v/>
      </c>
      <c r="AF93" t="str">
        <f>IF((COUNTA(CurriculumDetail!AF719:AF723) &gt; 0), "x", "")</f>
        <v/>
      </c>
      <c r="AG93" t="str">
        <f>IF((COUNTA(CurriculumDetail!AG719:AG723) &gt; 0), "x", "")</f>
        <v/>
      </c>
      <c r="AH93" t="str">
        <f>IF((COUNTA(CurriculumDetail!AH719:AH723) &gt; 0), "x", "")</f>
        <v/>
      </c>
      <c r="AI93" t="str">
        <f>IF((COUNTA(CurriculumDetail!AI719:AI723) &gt; 0), "x", "")</f>
        <v/>
      </c>
      <c r="AJ93" t="str">
        <f>IF((COUNTA(CurriculumDetail!AJ719:AJ723) &gt; 0), "x", "")</f>
        <v/>
      </c>
    </row>
    <row r="94" spans="1:36" x14ac:dyDescent="0.2">
      <c r="A94" t="s">
        <v>119</v>
      </c>
      <c r="B94" t="s">
        <v>121</v>
      </c>
      <c r="C94">
        <v>1.5</v>
      </c>
      <c r="D94">
        <v>0</v>
      </c>
      <c r="E94" t="b">
        <f>AND(OR(CurriculumDetail!F726&gt;0,CurriculumDetail!C726&lt;&gt;1),OR(CurriculumDetail!F727&gt;0,CurriculumDetail!C727&lt;&gt;1),OR(CurriculumDetail!F728&gt;0,CurriculumDetail!C728&lt;&gt;1))</f>
        <v>1</v>
      </c>
      <c r="F94" t="b">
        <f>AND(OR(CurriculumDetail!F726&gt;0,CurriculumDetail!C726&lt;&gt;2),OR(CurriculumDetail!F727&gt;0,CurriculumDetail!C727&lt;&gt;2),OR(CurriculumDetail!F728&gt;0,CurriculumDetail!C728&lt;&gt;2))</f>
        <v>1</v>
      </c>
      <c r="G94" t="str">
        <f>IF((COUNTA(CurriculumDetail!G725:G728) &gt; 0), "x", "")</f>
        <v/>
      </c>
      <c r="H94" t="str">
        <f>IF((COUNTA(CurriculumDetail!H725:H728) &gt; 0), "x", "")</f>
        <v/>
      </c>
      <c r="I94" t="str">
        <f>IF((COUNTA(CurriculumDetail!I725:I728) &gt; 0), "x", "")</f>
        <v/>
      </c>
      <c r="J94" t="str">
        <f>IF((COUNTA(CurriculumDetail!J725:J728) &gt; 0), "x", "")</f>
        <v/>
      </c>
      <c r="K94" t="str">
        <f>IF((COUNTA(CurriculumDetail!K725:K728) &gt; 0), "x", "")</f>
        <v/>
      </c>
      <c r="L94" t="str">
        <f>IF((COUNTA(CurriculumDetail!L725:L728) &gt; 0), "x", "")</f>
        <v>x</v>
      </c>
      <c r="M94" t="str">
        <f>IF((COUNTA(CurriculumDetail!M725:M728) &gt; 0), "x", "")</f>
        <v/>
      </c>
      <c r="N94" t="str">
        <f>IF((COUNTA(CurriculumDetail!N725:N728) &gt; 0), "x", "")</f>
        <v/>
      </c>
      <c r="O94" t="str">
        <f>IF((COUNTA(CurriculumDetail!O725:O728) &gt; 0), "x", "")</f>
        <v/>
      </c>
      <c r="P94" t="str">
        <f>IF((COUNTA(CurriculumDetail!P725:P728) &gt; 0), "x", "")</f>
        <v/>
      </c>
      <c r="Q94" t="str">
        <f>IF((COUNTA(CurriculumDetail!Q725:Q728) &gt; 0), "x", "")</f>
        <v/>
      </c>
      <c r="R94" t="str">
        <f>IF((COUNTA(CurriculumDetail!R725:R728) &gt; 0), "x", "")</f>
        <v/>
      </c>
      <c r="S94" t="str">
        <f>IF((COUNTA(CurriculumDetail!S725:S728) &gt; 0), "x", "")</f>
        <v/>
      </c>
      <c r="T94" t="str">
        <f>IF((COUNTA(CurriculumDetail!T725:T728) &gt; 0), "x", "")</f>
        <v/>
      </c>
      <c r="U94" t="str">
        <f>IF((COUNTA(CurriculumDetail!U725:U728) &gt; 0), "x", "")</f>
        <v/>
      </c>
      <c r="V94" t="str">
        <f>IF((COUNTA(CurriculumDetail!V725:V728) &gt; 0), "x", "")</f>
        <v/>
      </c>
      <c r="W94" t="str">
        <f>IF((COUNTA(CurriculumDetail!W725:W728) &gt; 0), "x", "")</f>
        <v/>
      </c>
      <c r="X94" t="str">
        <f>IF((COUNTA(CurriculumDetail!X725:X728) &gt; 0), "x", "")</f>
        <v/>
      </c>
      <c r="Y94" t="str">
        <f>IF((COUNTA(CurriculumDetail!Y725:Y728) &gt; 0), "x", "")</f>
        <v/>
      </c>
      <c r="Z94" t="str">
        <f>IF((COUNTA(CurriculumDetail!Z725:Z728) &gt; 0), "x", "")</f>
        <v/>
      </c>
      <c r="AA94" t="str">
        <f>IF((COUNTA(CurriculumDetail!AA725:AA728) &gt; 0), "x", "")</f>
        <v/>
      </c>
      <c r="AB94" t="str">
        <f>IF((COUNTA(CurriculumDetail!AB725:AB728) &gt; 0), "x", "")</f>
        <v/>
      </c>
      <c r="AC94" t="str">
        <f>IF((COUNTA(CurriculumDetail!AC725:AC728) &gt; 0), "x", "")</f>
        <v/>
      </c>
      <c r="AD94" t="str">
        <f>IF((COUNTA(CurriculumDetail!AD725:AD728) &gt; 0), "x", "")</f>
        <v/>
      </c>
      <c r="AE94" t="str">
        <f>IF((COUNTA(CurriculumDetail!AE725:AE728) &gt; 0), "x", "")</f>
        <v/>
      </c>
      <c r="AF94" t="str">
        <f>IF((COUNTA(CurriculumDetail!AF725:AF728) &gt; 0), "x", "")</f>
        <v/>
      </c>
      <c r="AG94" t="str">
        <f>IF((COUNTA(CurriculumDetail!AG725:AG728) &gt; 0), "x", "")</f>
        <v/>
      </c>
      <c r="AH94" t="str">
        <f>IF((COUNTA(CurriculumDetail!AH725:AH728) &gt; 0), "x", "")</f>
        <v/>
      </c>
      <c r="AI94" t="str">
        <f>IF((COUNTA(CurriculumDetail!AI725:AI728) &gt; 0), "x", "")</f>
        <v/>
      </c>
      <c r="AJ94" t="str">
        <f>IF((COUNTA(CurriculumDetail!AJ725:AJ728) &gt; 0), "x", "")</f>
        <v/>
      </c>
    </row>
    <row r="95" spans="1:36" x14ac:dyDescent="0.2">
      <c r="A95" t="s">
        <v>119</v>
      </c>
      <c r="B95" t="s">
        <v>122</v>
      </c>
      <c r="C95">
        <v>0</v>
      </c>
      <c r="D95">
        <v>2</v>
      </c>
      <c r="E95" t="b">
        <f>AND(OR(CurriculumDetail!F731&gt;0,CurriculumDetail!C731&lt;&gt;1),OR(CurriculumDetail!F732&gt;0,CurriculumDetail!C732&lt;&gt;1),OR(CurriculumDetail!F733&gt;0,CurriculumDetail!C733&lt;&gt;1))</f>
        <v>1</v>
      </c>
      <c r="F95" t="b">
        <f>AND(OR(CurriculumDetail!F731&gt;0,CurriculumDetail!C731&lt;&gt;2),OR(CurriculumDetail!F732&gt;0,CurriculumDetail!C732&lt;&gt;2),OR(CurriculumDetail!F733&gt;0,CurriculumDetail!C733&lt;&gt;2))</f>
        <v>1</v>
      </c>
      <c r="G95" t="str">
        <f>IF((COUNTA(CurriculumDetail!G730:G733) &gt; 0), "x", "")</f>
        <v/>
      </c>
      <c r="H95" t="str">
        <f>IF((COUNTA(CurriculumDetail!H730:H733) &gt; 0), "x", "")</f>
        <v/>
      </c>
      <c r="I95" t="str">
        <f>IF((COUNTA(CurriculumDetail!I730:I733) &gt; 0), "x", "")</f>
        <v/>
      </c>
      <c r="J95" t="str">
        <f>IF((COUNTA(CurriculumDetail!J730:J733) &gt; 0), "x", "")</f>
        <v/>
      </c>
      <c r="K95" t="str">
        <f>IF((COUNTA(CurriculumDetail!K730:K733) &gt; 0), "x", "")</f>
        <v/>
      </c>
      <c r="L95" t="str">
        <f>IF((COUNTA(CurriculumDetail!L730:L733) &gt; 0), "x", "")</f>
        <v>x</v>
      </c>
      <c r="M95" t="str">
        <f>IF((COUNTA(CurriculumDetail!M730:M733) &gt; 0), "x", "")</f>
        <v/>
      </c>
      <c r="N95" t="str">
        <f>IF((COUNTA(CurriculumDetail!N730:N733) &gt; 0), "x", "")</f>
        <v/>
      </c>
      <c r="O95" t="str">
        <f>IF((COUNTA(CurriculumDetail!O730:O733) &gt; 0), "x", "")</f>
        <v/>
      </c>
      <c r="P95" t="str">
        <f>IF((COUNTA(CurriculumDetail!P730:P733) &gt; 0), "x", "")</f>
        <v/>
      </c>
      <c r="Q95" t="str">
        <f>IF((COUNTA(CurriculumDetail!Q730:Q733) &gt; 0), "x", "")</f>
        <v/>
      </c>
      <c r="R95" t="str">
        <f>IF((COUNTA(CurriculumDetail!R730:R733) &gt; 0), "x", "")</f>
        <v/>
      </c>
      <c r="S95" t="str">
        <f>IF((COUNTA(CurriculumDetail!S730:S733) &gt; 0), "x", "")</f>
        <v/>
      </c>
      <c r="T95" t="str">
        <f>IF((COUNTA(CurriculumDetail!T730:T733) &gt; 0), "x", "")</f>
        <v/>
      </c>
      <c r="U95" t="str">
        <f>IF((COUNTA(CurriculumDetail!U730:U733) &gt; 0), "x", "")</f>
        <v/>
      </c>
      <c r="V95" t="str">
        <f>IF((COUNTA(CurriculumDetail!V730:V733) &gt; 0), "x", "")</f>
        <v/>
      </c>
      <c r="W95" t="str">
        <f>IF((COUNTA(CurriculumDetail!W730:W733) &gt; 0), "x", "")</f>
        <v/>
      </c>
      <c r="X95" t="str">
        <f>IF((COUNTA(CurriculumDetail!X730:X733) &gt; 0), "x", "")</f>
        <v/>
      </c>
      <c r="Y95" t="str">
        <f>IF((COUNTA(CurriculumDetail!Y730:Y733) &gt; 0), "x", "")</f>
        <v/>
      </c>
      <c r="Z95" t="str">
        <f>IF((COUNTA(CurriculumDetail!Z730:Z733) &gt; 0), "x", "")</f>
        <v/>
      </c>
      <c r="AA95" t="str">
        <f>IF((COUNTA(CurriculumDetail!AA730:AA733) &gt; 0), "x", "")</f>
        <v/>
      </c>
      <c r="AB95" t="str">
        <f>IF((COUNTA(CurriculumDetail!AB730:AB733) &gt; 0), "x", "")</f>
        <v/>
      </c>
      <c r="AC95" t="str">
        <f>IF((COUNTA(CurriculumDetail!AC730:AC733) &gt; 0), "x", "")</f>
        <v/>
      </c>
      <c r="AD95" t="str">
        <f>IF((COUNTA(CurriculumDetail!AD730:AD733) &gt; 0), "x", "")</f>
        <v/>
      </c>
      <c r="AE95" t="str">
        <f>IF((COUNTA(CurriculumDetail!AE730:AE733) &gt; 0), "x", "")</f>
        <v/>
      </c>
      <c r="AF95" t="str">
        <f>IF((COUNTA(CurriculumDetail!AF730:AF733) &gt; 0), "x", "")</f>
        <v/>
      </c>
      <c r="AG95" t="str">
        <f>IF((COUNTA(CurriculumDetail!AG730:AG733) &gt; 0), "x", "")</f>
        <v/>
      </c>
      <c r="AH95" t="str">
        <f>IF((COUNTA(CurriculumDetail!AH730:AH733) &gt; 0), "x", "")</f>
        <v/>
      </c>
      <c r="AI95" t="str">
        <f>IF((COUNTA(CurriculumDetail!AI730:AI733) &gt; 0), "x", "")</f>
        <v/>
      </c>
      <c r="AJ95" t="str">
        <f>IF((COUNTA(CurriculumDetail!AJ730:AJ733) &gt; 0), "x", "")</f>
        <v/>
      </c>
    </row>
    <row r="96" spans="1:36" x14ac:dyDescent="0.2">
      <c r="A96" t="s">
        <v>119</v>
      </c>
      <c r="B96" t="s">
        <v>123</v>
      </c>
      <c r="C96">
        <v>0</v>
      </c>
      <c r="D96">
        <v>1.5</v>
      </c>
      <c r="E96" t="b">
        <f>AND(OR(CurriculumDetail!F736&gt;0,CurriculumDetail!C736&lt;&gt;1),OR(CurriculumDetail!F737&gt;0,CurriculumDetail!C737&lt;&gt;1),OR(CurriculumDetail!F738&gt;0,CurriculumDetail!C738&lt;&gt;1))</f>
        <v>1</v>
      </c>
      <c r="F96" t="b">
        <f>AND(OR(CurriculumDetail!F736&gt;0,CurriculumDetail!C736&lt;&gt;2),OR(CurriculumDetail!F737&gt;0,CurriculumDetail!C737&lt;&gt;2),OR(CurriculumDetail!F738&gt;0,CurriculumDetail!C738&lt;&gt;2))</f>
        <v>1</v>
      </c>
      <c r="G96" t="str">
        <f>IF((COUNTA(CurriculumDetail!G735:G738) &gt; 0), "x", "")</f>
        <v/>
      </c>
      <c r="H96" t="str">
        <f>IF((COUNTA(CurriculumDetail!H735:H738) &gt; 0), "x", "")</f>
        <v/>
      </c>
      <c r="I96" t="str">
        <f>IF((COUNTA(CurriculumDetail!I735:I738) &gt; 0), "x", "")</f>
        <v/>
      </c>
      <c r="J96" t="str">
        <f>IF((COUNTA(CurriculumDetail!J735:J738) &gt; 0), "x", "")</f>
        <v/>
      </c>
      <c r="K96" t="str">
        <f>IF((COUNTA(CurriculumDetail!K735:K738) &gt; 0), "x", "")</f>
        <v/>
      </c>
      <c r="L96" t="str">
        <f>IF((COUNTA(CurriculumDetail!L735:L738) &gt; 0), "x", "")</f>
        <v>x</v>
      </c>
      <c r="M96" t="str">
        <f>IF((COUNTA(CurriculumDetail!M735:M738) &gt; 0), "x", "")</f>
        <v/>
      </c>
      <c r="N96" t="str">
        <f>IF((COUNTA(CurriculumDetail!N735:N738) &gt; 0), "x", "")</f>
        <v/>
      </c>
      <c r="O96" t="str">
        <f>IF((COUNTA(CurriculumDetail!O735:O738) &gt; 0), "x", "")</f>
        <v/>
      </c>
      <c r="P96" t="str">
        <f>IF((COUNTA(CurriculumDetail!P735:P738) &gt; 0), "x", "")</f>
        <v/>
      </c>
      <c r="Q96" t="str">
        <f>IF((COUNTA(CurriculumDetail!Q735:Q738) &gt; 0), "x", "")</f>
        <v/>
      </c>
      <c r="R96" t="str">
        <f>IF((COUNTA(CurriculumDetail!R735:R738) &gt; 0), "x", "")</f>
        <v/>
      </c>
      <c r="S96" t="str">
        <f>IF((COUNTA(CurriculumDetail!S735:S738) &gt; 0), "x", "")</f>
        <v/>
      </c>
      <c r="T96" t="str">
        <f>IF((COUNTA(CurriculumDetail!T735:T738) &gt; 0), "x", "")</f>
        <v/>
      </c>
      <c r="U96" t="str">
        <f>IF((COUNTA(CurriculumDetail!U735:U738) &gt; 0), "x", "")</f>
        <v/>
      </c>
      <c r="V96" t="str">
        <f>IF((COUNTA(CurriculumDetail!V735:V738) &gt; 0), "x", "")</f>
        <v/>
      </c>
      <c r="W96" t="str">
        <f>IF((COUNTA(CurriculumDetail!W735:W738) &gt; 0), "x", "")</f>
        <v/>
      </c>
      <c r="X96" t="str">
        <f>IF((COUNTA(CurriculumDetail!X735:X738) &gt; 0), "x", "")</f>
        <v/>
      </c>
      <c r="Y96" t="str">
        <f>IF((COUNTA(CurriculumDetail!Y735:Y738) &gt; 0), "x", "")</f>
        <v/>
      </c>
      <c r="Z96" t="str">
        <f>IF((COUNTA(CurriculumDetail!Z735:Z738) &gt; 0), "x", "")</f>
        <v/>
      </c>
      <c r="AA96" t="str">
        <f>IF((COUNTA(CurriculumDetail!AA735:AA738) &gt; 0), "x", "")</f>
        <v/>
      </c>
      <c r="AB96" t="str">
        <f>IF((COUNTA(CurriculumDetail!AB735:AB738) &gt; 0), "x", "")</f>
        <v/>
      </c>
      <c r="AC96" t="str">
        <f>IF((COUNTA(CurriculumDetail!AC735:AC738) &gt; 0), "x", "")</f>
        <v/>
      </c>
      <c r="AD96" t="str">
        <f>IF((COUNTA(CurriculumDetail!AD735:AD738) &gt; 0), "x", "")</f>
        <v/>
      </c>
      <c r="AE96" t="str">
        <f>IF((COUNTA(CurriculumDetail!AE735:AE738) &gt; 0), "x", "")</f>
        <v/>
      </c>
      <c r="AF96" t="str">
        <f>IF((COUNTA(CurriculumDetail!AF735:AF738) &gt; 0), "x", "")</f>
        <v/>
      </c>
      <c r="AG96" t="str">
        <f>IF((COUNTA(CurriculumDetail!AG735:AG738) &gt; 0), "x", "")</f>
        <v/>
      </c>
      <c r="AH96" t="str">
        <f>IF((COUNTA(CurriculumDetail!AH735:AH738) &gt; 0), "x", "")</f>
        <v/>
      </c>
      <c r="AI96" t="str">
        <f>IF((COUNTA(CurriculumDetail!AI735:AI738) &gt; 0), "x", "")</f>
        <v/>
      </c>
      <c r="AJ96" t="str">
        <f>IF((COUNTA(CurriculumDetail!AJ735:AJ738) &gt; 0), "x", "")</f>
        <v/>
      </c>
    </row>
    <row r="97" spans="1:36" x14ac:dyDescent="0.2">
      <c r="A97" t="s">
        <v>119</v>
      </c>
      <c r="B97" t="s">
        <v>124</v>
      </c>
      <c r="C97">
        <v>0</v>
      </c>
      <c r="D97">
        <v>1.5</v>
      </c>
      <c r="E97" t="b">
        <f>AND(OR(CurriculumDetail!F741&gt;0,CurriculumDetail!C741&lt;&gt;1),OR(CurriculumDetail!F742&gt;0,CurriculumDetail!C742&lt;&gt;1),OR(CurriculumDetail!F743&gt;0,CurriculumDetail!C743&lt;&gt;1),OR(CurriculumDetail!F744&gt;0,CurriculumDetail!C744&lt;&gt;1))</f>
        <v>1</v>
      </c>
      <c r="F97" t="b">
        <f>AND(OR(CurriculumDetail!F741&gt;0,CurriculumDetail!C741&lt;&gt;2),OR(CurriculumDetail!F742&gt;0,CurriculumDetail!C742&lt;&gt;2),OR(CurriculumDetail!F743&gt;0,CurriculumDetail!C743&lt;&gt;2),OR(CurriculumDetail!F744&gt;0,CurriculumDetail!C744&lt;&gt;2))</f>
        <v>1</v>
      </c>
      <c r="G97" t="str">
        <f>IF((COUNTA(CurriculumDetail!G740:G744) &gt; 0), "x", "")</f>
        <v/>
      </c>
      <c r="H97" t="str">
        <f>IF((COUNTA(CurriculumDetail!H740:H744) &gt; 0), "x", "")</f>
        <v/>
      </c>
      <c r="I97" t="str">
        <f>IF((COUNTA(CurriculumDetail!I740:I744) &gt; 0), "x", "")</f>
        <v/>
      </c>
      <c r="J97" t="str">
        <f>IF((COUNTA(CurriculumDetail!J740:J744) &gt; 0), "x", "")</f>
        <v/>
      </c>
      <c r="K97" t="str">
        <f>IF((COUNTA(CurriculumDetail!K740:K744) &gt; 0), "x", "")</f>
        <v/>
      </c>
      <c r="L97" t="str">
        <f>IF((COUNTA(CurriculumDetail!L740:L744) &gt; 0), "x", "")</f>
        <v>x</v>
      </c>
      <c r="M97" t="str">
        <f>IF((COUNTA(CurriculumDetail!M740:M744) &gt; 0), "x", "")</f>
        <v/>
      </c>
      <c r="N97" t="str">
        <f>IF((COUNTA(CurriculumDetail!N740:N744) &gt; 0), "x", "")</f>
        <v/>
      </c>
      <c r="O97" t="str">
        <f>IF((COUNTA(CurriculumDetail!O740:O744) &gt; 0), "x", "")</f>
        <v/>
      </c>
      <c r="P97" t="str">
        <f>IF((COUNTA(CurriculumDetail!P740:P744) &gt; 0), "x", "")</f>
        <v/>
      </c>
      <c r="Q97" t="str">
        <f>IF((COUNTA(CurriculumDetail!Q740:Q744) &gt; 0), "x", "")</f>
        <v/>
      </c>
      <c r="R97" t="str">
        <f>IF((COUNTA(CurriculumDetail!R740:R744) &gt; 0), "x", "")</f>
        <v/>
      </c>
      <c r="S97" t="str">
        <f>IF((COUNTA(CurriculumDetail!S740:S744) &gt; 0), "x", "")</f>
        <v/>
      </c>
      <c r="T97" t="str">
        <f>IF((COUNTA(CurriculumDetail!T740:T744) &gt; 0), "x", "")</f>
        <v/>
      </c>
      <c r="U97" t="str">
        <f>IF((COUNTA(CurriculumDetail!U740:U744) &gt; 0), "x", "")</f>
        <v/>
      </c>
      <c r="V97" t="str">
        <f>IF((COUNTA(CurriculumDetail!V740:V744) &gt; 0), "x", "")</f>
        <v/>
      </c>
      <c r="W97" t="str">
        <f>IF((COUNTA(CurriculumDetail!W740:W744) &gt; 0), "x", "")</f>
        <v/>
      </c>
      <c r="X97" t="str">
        <f>IF((COUNTA(CurriculumDetail!X740:X744) &gt; 0), "x", "")</f>
        <v/>
      </c>
      <c r="Y97" t="str">
        <f>IF((COUNTA(CurriculumDetail!Y740:Y744) &gt; 0), "x", "")</f>
        <v/>
      </c>
      <c r="Z97" t="str">
        <f>IF((COUNTA(CurriculumDetail!Z740:Z744) &gt; 0), "x", "")</f>
        <v/>
      </c>
      <c r="AA97" t="str">
        <f>IF((COUNTA(CurriculumDetail!AA740:AA744) &gt; 0), "x", "")</f>
        <v/>
      </c>
      <c r="AB97" t="str">
        <f>IF((COUNTA(CurriculumDetail!AB740:AB744) &gt; 0), "x", "")</f>
        <v/>
      </c>
      <c r="AC97" t="str">
        <f>IF((COUNTA(CurriculumDetail!AC740:AC744) &gt; 0), "x", "")</f>
        <v/>
      </c>
      <c r="AD97" t="str">
        <f>IF((COUNTA(CurriculumDetail!AD740:AD744) &gt; 0), "x", "")</f>
        <v/>
      </c>
      <c r="AE97" t="str">
        <f>IF((COUNTA(CurriculumDetail!AE740:AE744) &gt; 0), "x", "")</f>
        <v/>
      </c>
      <c r="AF97" t="str">
        <f>IF((COUNTA(CurriculumDetail!AF740:AF744) &gt; 0), "x", "")</f>
        <v/>
      </c>
      <c r="AG97" t="str">
        <f>IF((COUNTA(CurriculumDetail!AG740:AG744) &gt; 0), "x", "")</f>
        <v/>
      </c>
      <c r="AH97" t="str">
        <f>IF((COUNTA(CurriculumDetail!AH740:AH744) &gt; 0), "x", "")</f>
        <v/>
      </c>
      <c r="AI97" t="str">
        <f>IF((COUNTA(CurriculumDetail!AI740:AI744) &gt; 0), "x", "")</f>
        <v/>
      </c>
      <c r="AJ97" t="str">
        <f>IF((COUNTA(CurriculumDetail!AJ740:AJ744) &gt; 0), "x", "")</f>
        <v/>
      </c>
    </row>
    <row r="98" spans="1:36" x14ac:dyDescent="0.2">
      <c r="A98" t="s">
        <v>119</v>
      </c>
      <c r="B98" t="s">
        <v>125</v>
      </c>
      <c r="C98">
        <v>0</v>
      </c>
      <c r="D98">
        <v>1</v>
      </c>
      <c r="E98" t="b">
        <f>AND(OR(CurriculumDetail!F747&gt;0,CurriculumDetail!C747&lt;&gt;1),OR(CurriculumDetail!F748&gt;0,CurriculumDetail!C748&lt;&gt;1),OR(CurriculumDetail!F749&gt;0,CurriculumDetail!C749&lt;&gt;1),OR(CurriculumDetail!F750&gt;0,CurriculumDetail!C750&lt;&gt;1))</f>
        <v>1</v>
      </c>
      <c r="F98" t="b">
        <f>AND(OR(CurriculumDetail!F747&gt;0,CurriculumDetail!C747&lt;&gt;2),OR(CurriculumDetail!F748&gt;0,CurriculumDetail!C748&lt;&gt;2),OR(CurriculumDetail!F749&gt;0,CurriculumDetail!C749&lt;&gt;2),OR(CurriculumDetail!F750&gt;0,CurriculumDetail!C750&lt;&gt;2))</f>
        <v>1</v>
      </c>
      <c r="G98" t="str">
        <f>IF((COUNTA(CurriculumDetail!G746:G750) &gt; 0), "x", "")</f>
        <v/>
      </c>
      <c r="H98" t="str">
        <f>IF((COUNTA(CurriculumDetail!H746:H750) &gt; 0), "x", "")</f>
        <v/>
      </c>
      <c r="I98" t="str">
        <f>IF((COUNTA(CurriculumDetail!I746:I750) &gt; 0), "x", "")</f>
        <v/>
      </c>
      <c r="J98" t="str">
        <f>IF((COUNTA(CurriculumDetail!J746:J750) &gt; 0), "x", "")</f>
        <v/>
      </c>
      <c r="K98" t="str">
        <f>IF((COUNTA(CurriculumDetail!K746:K750) &gt; 0), "x", "")</f>
        <v/>
      </c>
      <c r="L98" t="str">
        <f>IF((COUNTA(CurriculumDetail!L746:L750) &gt; 0), "x", "")</f>
        <v>x</v>
      </c>
      <c r="M98" t="str">
        <f>IF((COUNTA(CurriculumDetail!M746:M750) &gt; 0), "x", "")</f>
        <v/>
      </c>
      <c r="N98" t="str">
        <f>IF((COUNTA(CurriculumDetail!N746:N750) &gt; 0), "x", "")</f>
        <v/>
      </c>
      <c r="O98" t="str">
        <f>IF((COUNTA(CurriculumDetail!O746:O750) &gt; 0), "x", "")</f>
        <v/>
      </c>
      <c r="P98" t="str">
        <f>IF((COUNTA(CurriculumDetail!P746:P750) &gt; 0), "x", "")</f>
        <v/>
      </c>
      <c r="Q98" t="str">
        <f>IF((COUNTA(CurriculumDetail!Q746:Q750) &gt; 0), "x", "")</f>
        <v/>
      </c>
      <c r="R98" t="str">
        <f>IF((COUNTA(CurriculumDetail!R746:R750) &gt; 0), "x", "")</f>
        <v/>
      </c>
      <c r="S98" t="str">
        <f>IF((COUNTA(CurriculumDetail!S746:S750) &gt; 0), "x", "")</f>
        <v/>
      </c>
      <c r="T98" t="str">
        <f>IF((COUNTA(CurriculumDetail!T746:T750) &gt; 0), "x", "")</f>
        <v/>
      </c>
      <c r="U98" t="str">
        <f>IF((COUNTA(CurriculumDetail!U746:U750) &gt; 0), "x", "")</f>
        <v/>
      </c>
      <c r="V98" t="str">
        <f>IF((COUNTA(CurriculumDetail!V746:V750) &gt; 0), "x", "")</f>
        <v/>
      </c>
      <c r="W98" t="str">
        <f>IF((COUNTA(CurriculumDetail!W746:W750) &gt; 0), "x", "")</f>
        <v/>
      </c>
      <c r="X98" t="str">
        <f>IF((COUNTA(CurriculumDetail!X746:X750) &gt; 0), "x", "")</f>
        <v/>
      </c>
      <c r="Y98" t="str">
        <f>IF((COUNTA(CurriculumDetail!Y746:Y750) &gt; 0), "x", "")</f>
        <v/>
      </c>
      <c r="Z98" t="str">
        <f>IF((COUNTA(CurriculumDetail!Z746:Z750) &gt; 0), "x", "")</f>
        <v/>
      </c>
      <c r="AA98" t="str">
        <f>IF((COUNTA(CurriculumDetail!AA746:AA750) &gt; 0), "x", "")</f>
        <v/>
      </c>
      <c r="AB98" t="str">
        <f>IF((COUNTA(CurriculumDetail!AB746:AB750) &gt; 0), "x", "")</f>
        <v/>
      </c>
      <c r="AC98" t="str">
        <f>IF((COUNTA(CurriculumDetail!AC746:AC750) &gt; 0), "x", "")</f>
        <v/>
      </c>
      <c r="AD98" t="str">
        <f>IF((COUNTA(CurriculumDetail!AD746:AD750) &gt; 0), "x", "")</f>
        <v/>
      </c>
      <c r="AE98" t="str">
        <f>IF((COUNTA(CurriculumDetail!AE746:AE750) &gt; 0), "x", "")</f>
        <v/>
      </c>
      <c r="AF98" t="str">
        <f>IF((COUNTA(CurriculumDetail!AF746:AF750) &gt; 0), "x", "")</f>
        <v/>
      </c>
      <c r="AG98" t="str">
        <f>IF((COUNTA(CurriculumDetail!AG746:AG750) &gt; 0), "x", "")</f>
        <v/>
      </c>
      <c r="AH98" t="str">
        <f>IF((COUNTA(CurriculumDetail!AH746:AH750) &gt; 0), "x", "")</f>
        <v/>
      </c>
      <c r="AI98" t="str">
        <f>IF((COUNTA(CurriculumDetail!AI746:AI750) &gt; 0), "x", "")</f>
        <v/>
      </c>
      <c r="AJ98" t="str">
        <f>IF((COUNTA(CurriculumDetail!AJ746:AJ750) &gt; 0), "x", "")</f>
        <v/>
      </c>
    </row>
    <row r="99" spans="1:36" x14ac:dyDescent="0.2">
      <c r="A99" t="s">
        <v>119</v>
      </c>
      <c r="B99" t="s">
        <v>126</v>
      </c>
      <c r="C99">
        <v>0</v>
      </c>
      <c r="D99">
        <v>1</v>
      </c>
      <c r="E99" t="b">
        <f>AND(OR(CurriculumDetail!F753&gt;0,CurriculumDetail!C753&lt;&gt;1),OR(CurriculumDetail!F754&gt;0,CurriculumDetail!C754&lt;&gt;1))</f>
        <v>1</v>
      </c>
      <c r="F99" t="b">
        <f>AND(OR(CurriculumDetail!F753&gt;0,CurriculumDetail!C753&lt;&gt;2),OR(CurriculumDetail!F754&gt;0,CurriculumDetail!C754&lt;&gt;2))</f>
        <v>1</v>
      </c>
      <c r="G99" t="str">
        <f>IF((COUNTA(CurriculumDetail!G752:G754) &gt; 0), "x", "")</f>
        <v/>
      </c>
      <c r="H99" t="str">
        <f>IF((COUNTA(CurriculumDetail!H752:H754) &gt; 0), "x", "")</f>
        <v/>
      </c>
      <c r="I99" t="str">
        <f>IF((COUNTA(CurriculumDetail!I752:I754) &gt; 0), "x", "")</f>
        <v/>
      </c>
      <c r="J99" t="str">
        <f>IF((COUNTA(CurriculumDetail!J752:J754) &gt; 0), "x", "")</f>
        <v/>
      </c>
      <c r="K99" t="str">
        <f>IF((COUNTA(CurriculumDetail!K752:K754) &gt; 0), "x", "")</f>
        <v/>
      </c>
      <c r="L99" t="str">
        <f>IF((COUNTA(CurriculumDetail!L752:L754) &gt; 0), "x", "")</f>
        <v>x</v>
      </c>
      <c r="M99" t="str">
        <f>IF((COUNTA(CurriculumDetail!M752:M754) &gt; 0), "x", "")</f>
        <v/>
      </c>
      <c r="N99" t="str">
        <f>IF((COUNTA(CurriculumDetail!N752:N754) &gt; 0), "x", "")</f>
        <v/>
      </c>
      <c r="O99" t="str">
        <f>IF((COUNTA(CurriculumDetail!O752:O754) &gt; 0), "x", "")</f>
        <v/>
      </c>
      <c r="P99" t="str">
        <f>IF((COUNTA(CurriculumDetail!P752:P754) &gt; 0), "x", "")</f>
        <v/>
      </c>
      <c r="Q99" t="str">
        <f>IF((COUNTA(CurriculumDetail!Q752:Q754) &gt; 0), "x", "")</f>
        <v/>
      </c>
      <c r="R99" t="str">
        <f>IF((COUNTA(CurriculumDetail!R752:R754) &gt; 0), "x", "")</f>
        <v/>
      </c>
      <c r="S99" t="str">
        <f>IF((COUNTA(CurriculumDetail!S752:S754) &gt; 0), "x", "")</f>
        <v/>
      </c>
      <c r="T99" t="str">
        <f>IF((COUNTA(CurriculumDetail!T752:T754) &gt; 0), "x", "")</f>
        <v/>
      </c>
      <c r="U99" t="str">
        <f>IF((COUNTA(CurriculumDetail!U752:U754) &gt; 0), "x", "")</f>
        <v/>
      </c>
      <c r="V99" t="str">
        <f>IF((COUNTA(CurriculumDetail!V752:V754) &gt; 0), "x", "")</f>
        <v/>
      </c>
      <c r="W99" t="str">
        <f>IF((COUNTA(CurriculumDetail!W752:W754) &gt; 0), "x", "")</f>
        <v/>
      </c>
      <c r="X99" t="str">
        <f>IF((COUNTA(CurriculumDetail!X752:X754) &gt; 0), "x", "")</f>
        <v/>
      </c>
      <c r="Y99" t="str">
        <f>IF((COUNTA(CurriculumDetail!Y752:Y754) &gt; 0), "x", "")</f>
        <v/>
      </c>
      <c r="Z99" t="str">
        <f>IF((COUNTA(CurriculumDetail!Z752:Z754) &gt; 0), "x", "")</f>
        <v/>
      </c>
      <c r="AA99" t="str">
        <f>IF((COUNTA(CurriculumDetail!AA752:AA754) &gt; 0), "x", "")</f>
        <v/>
      </c>
      <c r="AB99" t="str">
        <f>IF((COUNTA(CurriculumDetail!AB752:AB754) &gt; 0), "x", "")</f>
        <v/>
      </c>
      <c r="AC99" t="str">
        <f>IF((COUNTA(CurriculumDetail!AC752:AC754) &gt; 0), "x", "")</f>
        <v/>
      </c>
      <c r="AD99" t="str">
        <f>IF((COUNTA(CurriculumDetail!AD752:AD754) &gt; 0), "x", "")</f>
        <v/>
      </c>
      <c r="AE99" t="str">
        <f>IF((COUNTA(CurriculumDetail!AE752:AE754) &gt; 0), "x", "")</f>
        <v/>
      </c>
      <c r="AF99" t="str">
        <f>IF((COUNTA(CurriculumDetail!AF752:AF754) &gt; 0), "x", "")</f>
        <v/>
      </c>
      <c r="AG99" t="str">
        <f>IF((COUNTA(CurriculumDetail!AG752:AG754) &gt; 0), "x", "")</f>
        <v/>
      </c>
      <c r="AH99" t="str">
        <f>IF((COUNTA(CurriculumDetail!AH752:AH754) &gt; 0), "x", "")</f>
        <v/>
      </c>
      <c r="AI99" t="str">
        <f>IF((COUNTA(CurriculumDetail!AI752:AI754) &gt; 0), "x", "")</f>
        <v/>
      </c>
      <c r="AJ99" t="str">
        <f>IF((COUNTA(CurriculumDetail!AJ752:AJ754) &gt; 0), "x", "")</f>
        <v/>
      </c>
    </row>
    <row r="100" spans="1:36" x14ac:dyDescent="0.2">
      <c r="A100" t="s">
        <v>119</v>
      </c>
      <c r="B100" t="s">
        <v>127</v>
      </c>
      <c r="C100">
        <v>0</v>
      </c>
      <c r="D100">
        <v>0</v>
      </c>
      <c r="E100" t="b">
        <f>AND(OR(CurriculumDetail!F757&gt;0,CurriculumDetail!C757&lt;&gt;1),OR(CurriculumDetail!F758&gt;0,CurriculumDetail!C758&lt;&gt;1),OR(CurriculumDetail!F759&gt;0,CurriculumDetail!C759&lt;&gt;1),OR(CurriculumDetail!F760&gt;0,CurriculumDetail!C760&lt;&gt;1),OR(CurriculumDetail!F761&gt;0,CurriculumDetail!C761&lt;&gt;1))</f>
        <v>1</v>
      </c>
      <c r="F100" t="b">
        <f>AND(OR(CurriculumDetail!F757&gt;0,CurriculumDetail!C757&lt;&gt;2),OR(CurriculumDetail!F758&gt;0,CurriculumDetail!C758&lt;&gt;2),OR(CurriculumDetail!F759&gt;0,CurriculumDetail!C759&lt;&gt;2),OR(CurriculumDetail!F760&gt;0,CurriculumDetail!C760&lt;&gt;2),OR(CurriculumDetail!F761&gt;0,CurriculumDetail!C761&lt;&gt;2))</f>
        <v>1</v>
      </c>
      <c r="G100" t="str">
        <f>IF((COUNTA(CurriculumDetail!G756:G761) &gt; 0), "x", "")</f>
        <v/>
      </c>
      <c r="H100" t="str">
        <f>IF((COUNTA(CurriculumDetail!H756:H761) &gt; 0), "x", "")</f>
        <v/>
      </c>
      <c r="I100" t="str">
        <f>IF((COUNTA(CurriculumDetail!I756:I761) &gt; 0), "x", "")</f>
        <v/>
      </c>
      <c r="J100" t="str">
        <f>IF((COUNTA(CurriculumDetail!J756:J761) &gt; 0), "x", "")</f>
        <v/>
      </c>
      <c r="K100" t="str">
        <f>IF((COUNTA(CurriculumDetail!K756:K761) &gt; 0), "x", "")</f>
        <v/>
      </c>
      <c r="L100" t="str">
        <f>IF((COUNTA(CurriculumDetail!L756:L761) &gt; 0), "x", "")</f>
        <v>x</v>
      </c>
      <c r="M100" t="str">
        <f>IF((COUNTA(CurriculumDetail!M756:M761) &gt; 0), "x", "")</f>
        <v/>
      </c>
      <c r="N100" t="str">
        <f>IF((COUNTA(CurriculumDetail!N756:N761) &gt; 0), "x", "")</f>
        <v/>
      </c>
      <c r="O100" t="str">
        <f>IF((COUNTA(CurriculumDetail!O756:O761) &gt; 0), "x", "")</f>
        <v/>
      </c>
      <c r="P100" t="str">
        <f>IF((COUNTA(CurriculumDetail!P756:P761) &gt; 0), "x", "")</f>
        <v/>
      </c>
      <c r="Q100" t="str">
        <f>IF((COUNTA(CurriculumDetail!Q756:Q761) &gt; 0), "x", "")</f>
        <v/>
      </c>
      <c r="R100" t="str">
        <f>IF((COUNTA(CurriculumDetail!R756:R761) &gt; 0), "x", "")</f>
        <v/>
      </c>
      <c r="S100" t="str">
        <f>IF((COUNTA(CurriculumDetail!S756:S761) &gt; 0), "x", "")</f>
        <v/>
      </c>
      <c r="T100" t="str">
        <f>IF((COUNTA(CurriculumDetail!T756:T761) &gt; 0), "x", "")</f>
        <v/>
      </c>
      <c r="U100" t="str">
        <f>IF((COUNTA(CurriculumDetail!U756:U761) &gt; 0), "x", "")</f>
        <v/>
      </c>
      <c r="V100" t="str">
        <f>IF((COUNTA(CurriculumDetail!V756:V761) &gt; 0), "x", "")</f>
        <v/>
      </c>
      <c r="W100" t="str">
        <f>IF((COUNTA(CurriculumDetail!W756:W761) &gt; 0), "x", "")</f>
        <v/>
      </c>
      <c r="X100" t="str">
        <f>IF((COUNTA(CurriculumDetail!X756:X761) &gt; 0), "x", "")</f>
        <v/>
      </c>
      <c r="Y100" t="str">
        <f>IF((COUNTA(CurriculumDetail!Y756:Y761) &gt; 0), "x", "")</f>
        <v/>
      </c>
      <c r="Z100" t="str">
        <f>IF((COUNTA(CurriculumDetail!Z756:Z761) &gt; 0), "x", "")</f>
        <v/>
      </c>
      <c r="AA100" t="str">
        <f>IF((COUNTA(CurriculumDetail!AA756:AA761) &gt; 0), "x", "")</f>
        <v/>
      </c>
      <c r="AB100" t="str">
        <f>IF((COUNTA(CurriculumDetail!AB756:AB761) &gt; 0), "x", "")</f>
        <v/>
      </c>
      <c r="AC100" t="str">
        <f>IF((COUNTA(CurriculumDetail!AC756:AC761) &gt; 0), "x", "")</f>
        <v/>
      </c>
      <c r="AD100" t="str">
        <f>IF((COUNTA(CurriculumDetail!AD756:AD761) &gt; 0), "x", "")</f>
        <v/>
      </c>
      <c r="AE100" t="str">
        <f>IF((COUNTA(CurriculumDetail!AE756:AE761) &gt; 0), "x", "")</f>
        <v/>
      </c>
      <c r="AF100" t="str">
        <f>IF((COUNTA(CurriculumDetail!AF756:AF761) &gt; 0), "x", "")</f>
        <v/>
      </c>
      <c r="AG100" t="str">
        <f>IF((COUNTA(CurriculumDetail!AG756:AG761) &gt; 0), "x", "")</f>
        <v/>
      </c>
      <c r="AH100" t="str">
        <f>IF((COUNTA(CurriculumDetail!AH756:AH761) &gt; 0), "x", "")</f>
        <v/>
      </c>
      <c r="AI100" t="str">
        <f>IF((COUNTA(CurriculumDetail!AI756:AI761) &gt; 0), "x", "")</f>
        <v/>
      </c>
      <c r="AJ100" t="str">
        <f>IF((COUNTA(CurriculumDetail!AJ756:AJ761) &gt; 0), "x", "")</f>
        <v/>
      </c>
    </row>
    <row r="102" spans="1:36" x14ac:dyDescent="0.2">
      <c r="A102" t="s">
        <v>128</v>
      </c>
      <c r="B102" t="s">
        <v>129</v>
      </c>
      <c r="C102">
        <v>2</v>
      </c>
      <c r="D102">
        <v>0</v>
      </c>
      <c r="E102" t="b">
        <f>AND(OR(CurriculumDetail!F764&gt;0,CurriculumDetail!C764&lt;&gt;1),OR(CurriculumDetail!F765&gt;0,CurriculumDetail!C765&lt;&gt;1),OR(CurriculumDetail!F766&gt;0,CurriculumDetail!C766&lt;&gt;1),OR(CurriculumDetail!F767&gt;0,CurriculumDetail!C767&lt;&gt;1),OR(CurriculumDetail!F768&gt;0,CurriculumDetail!C768&lt;&gt;1))</f>
        <v>0</v>
      </c>
      <c r="F102" t="b">
        <f>AND(OR(CurriculumDetail!F764&gt;0,CurriculumDetail!C764&lt;&gt;2),OR(CurriculumDetail!F765&gt;0,CurriculumDetail!C765&lt;&gt;2),OR(CurriculumDetail!F766&gt;0,CurriculumDetail!C766&lt;&gt;2),OR(CurriculumDetail!F767&gt;0,CurriculumDetail!C767&lt;&gt;2),OR(CurriculumDetail!F768&gt;0,CurriculumDetail!C768&lt;&gt;2))</f>
        <v>1</v>
      </c>
      <c r="G102" t="str">
        <f>IF((COUNTA(CurriculumDetail!G763:G768) &gt; 0), "x", "")</f>
        <v/>
      </c>
      <c r="H102" t="str">
        <f>IF((COUNTA(CurriculumDetail!H763:H768) &gt; 0), "x", "")</f>
        <v/>
      </c>
      <c r="I102" t="str">
        <f>IF((COUNTA(CurriculumDetail!I763:I768) &gt; 0), "x", "")</f>
        <v/>
      </c>
      <c r="J102" t="str">
        <f>IF((COUNTA(CurriculumDetail!J763:J768) &gt; 0), "x", "")</f>
        <v>x</v>
      </c>
      <c r="K102" t="str">
        <f>IF((COUNTA(CurriculumDetail!K763:K768) &gt; 0), "x", "")</f>
        <v/>
      </c>
      <c r="L102" t="str">
        <f>IF((COUNTA(CurriculumDetail!L763:L768) &gt; 0), "x", "")</f>
        <v/>
      </c>
      <c r="M102" t="str">
        <f>IF((COUNTA(CurriculumDetail!M763:M768) &gt; 0), "x", "")</f>
        <v/>
      </c>
      <c r="N102" t="str">
        <f>IF((COUNTA(CurriculumDetail!N763:N768) &gt; 0), "x", "")</f>
        <v/>
      </c>
      <c r="O102" t="str">
        <f>IF((COUNTA(CurriculumDetail!O763:O768) &gt; 0), "x", "")</f>
        <v/>
      </c>
      <c r="P102" t="str">
        <f>IF((COUNTA(CurriculumDetail!P763:P768) &gt; 0), "x", "")</f>
        <v/>
      </c>
      <c r="Q102" t="str">
        <f>IF((COUNTA(CurriculumDetail!Q763:Q768) &gt; 0), "x", "")</f>
        <v/>
      </c>
      <c r="R102" t="str">
        <f>IF((COUNTA(CurriculumDetail!R763:R768) &gt; 0), "x", "")</f>
        <v/>
      </c>
      <c r="S102" t="str">
        <f>IF((COUNTA(CurriculumDetail!S763:S768) &gt; 0), "x", "")</f>
        <v/>
      </c>
      <c r="T102" t="str">
        <f>IF((COUNTA(CurriculumDetail!T763:T768) &gt; 0), "x", "")</f>
        <v/>
      </c>
      <c r="U102" t="str">
        <f>IF((COUNTA(CurriculumDetail!U763:U768) &gt; 0), "x", "")</f>
        <v/>
      </c>
      <c r="V102" t="str">
        <f>IF((COUNTA(CurriculumDetail!V763:V768) &gt; 0), "x", "")</f>
        <v/>
      </c>
      <c r="W102" t="str">
        <f>IF((COUNTA(CurriculumDetail!W763:W768) &gt; 0), "x", "")</f>
        <v/>
      </c>
      <c r="X102" t="str">
        <f>IF((COUNTA(CurriculumDetail!X763:X768) &gt; 0), "x", "")</f>
        <v/>
      </c>
      <c r="Y102" t="str">
        <f>IF((COUNTA(CurriculumDetail!Y763:Y768) &gt; 0), "x", "")</f>
        <v/>
      </c>
      <c r="Z102" t="str">
        <f>IF((COUNTA(CurriculumDetail!Z763:Z768) &gt; 0), "x", "")</f>
        <v/>
      </c>
      <c r="AA102" t="str">
        <f>IF((COUNTA(CurriculumDetail!AA763:AA768) &gt; 0), "x", "")</f>
        <v/>
      </c>
      <c r="AB102" t="str">
        <f>IF((COUNTA(CurriculumDetail!AB763:AB768) &gt; 0), "x", "")</f>
        <v/>
      </c>
      <c r="AC102" t="str">
        <f>IF((COUNTA(CurriculumDetail!AC763:AC768) &gt; 0), "x", "")</f>
        <v/>
      </c>
      <c r="AD102" t="str">
        <f>IF((COUNTA(CurriculumDetail!AD763:AD768) &gt; 0), "x", "")</f>
        <v/>
      </c>
      <c r="AE102" t="str">
        <f>IF((COUNTA(CurriculumDetail!AE763:AE768) &gt; 0), "x", "")</f>
        <v/>
      </c>
      <c r="AF102" t="str">
        <f>IF((COUNTA(CurriculumDetail!AF763:AF768) &gt; 0), "x", "")</f>
        <v/>
      </c>
      <c r="AG102" t="str">
        <f>IF((COUNTA(CurriculumDetail!AG763:AG768) &gt; 0), "x", "")</f>
        <v/>
      </c>
      <c r="AH102" t="str">
        <f>IF((COUNTA(CurriculumDetail!AH763:AH768) &gt; 0), "x", "")</f>
        <v/>
      </c>
      <c r="AI102" t="str">
        <f>IF((COUNTA(CurriculumDetail!AI763:AI768) &gt; 0), "x", "")</f>
        <v/>
      </c>
      <c r="AJ102" t="str">
        <f>IF((COUNTA(CurriculumDetail!AJ763:AJ768) &gt; 0), "x", "")</f>
        <v/>
      </c>
    </row>
    <row r="103" spans="1:36" x14ac:dyDescent="0.2">
      <c r="A103" t="s">
        <v>128</v>
      </c>
      <c r="B103" t="s">
        <v>130</v>
      </c>
      <c r="C103">
        <v>2</v>
      </c>
      <c r="D103">
        <v>0</v>
      </c>
      <c r="E103" t="b">
        <f>AND(OR(CurriculumDetail!F771&gt;0,CurriculumDetail!C771&lt;&gt;1),OR(CurriculumDetail!F772&gt;0,CurriculumDetail!C772&lt;&gt;1),OR(CurriculumDetail!F773&gt;0,CurriculumDetail!C773&lt;&gt;1),OR(CurriculumDetail!F774&gt;0,CurriculumDetail!C774&lt;&gt;1),OR(CurriculumDetail!F775&gt;0,CurriculumDetail!C775&lt;&gt;1),OR(CurriculumDetail!F776&gt;0,CurriculumDetail!C776&lt;&gt;1),OR(CurriculumDetail!F777&gt;0,CurriculumDetail!C777&lt;&gt;1))</f>
        <v>1</v>
      </c>
      <c r="F103" t="b">
        <f>AND(OR(CurriculumDetail!F771&gt;0,CurriculumDetail!C771&lt;&gt;2),OR(CurriculumDetail!F772&gt;0,CurriculumDetail!C772&lt;&gt;2),OR(CurriculumDetail!F773&gt;0,CurriculumDetail!C773&lt;&gt;2),OR(CurriculumDetail!F774&gt;0,CurriculumDetail!C774&lt;&gt;2),OR(CurriculumDetail!F775&gt;0,CurriculumDetail!C775&lt;&gt;2),OR(CurriculumDetail!F776&gt;0,CurriculumDetail!C776&lt;&gt;2),OR(CurriculumDetail!F777&gt;0,CurriculumDetail!C777&lt;&gt;2))</f>
        <v>1</v>
      </c>
      <c r="G103" t="str">
        <f>IF((COUNTA(CurriculumDetail!G770:G777) &gt; 0), "x", "")</f>
        <v/>
      </c>
      <c r="H103" t="str">
        <f>IF((COUNTA(CurriculumDetail!H770:H777) &gt; 0), "x", "")</f>
        <v/>
      </c>
      <c r="I103" t="str">
        <f>IF((COUNTA(CurriculumDetail!I770:I777) &gt; 0), "x", "")</f>
        <v/>
      </c>
      <c r="J103" t="str">
        <f>IF((COUNTA(CurriculumDetail!J770:J777) &gt; 0), "x", "")</f>
        <v>x</v>
      </c>
      <c r="K103" t="str">
        <f>IF((COUNTA(CurriculumDetail!K770:K777) &gt; 0), "x", "")</f>
        <v/>
      </c>
      <c r="L103" t="str">
        <f>IF((COUNTA(CurriculumDetail!L770:L777) &gt; 0), "x", "")</f>
        <v/>
      </c>
      <c r="M103" t="str">
        <f>IF((COUNTA(CurriculumDetail!M770:M777) &gt; 0), "x", "")</f>
        <v/>
      </c>
      <c r="N103" t="str">
        <f>IF((COUNTA(CurriculumDetail!N770:N777) &gt; 0), "x", "")</f>
        <v/>
      </c>
      <c r="O103" t="str">
        <f>IF((COUNTA(CurriculumDetail!O770:O777) &gt; 0), "x", "")</f>
        <v/>
      </c>
      <c r="P103" t="str">
        <f>IF((COUNTA(CurriculumDetail!P770:P777) &gt; 0), "x", "")</f>
        <v/>
      </c>
      <c r="Q103" t="str">
        <f>IF((COUNTA(CurriculumDetail!Q770:Q777) &gt; 0), "x", "")</f>
        <v/>
      </c>
      <c r="R103" t="str">
        <f>IF((COUNTA(CurriculumDetail!R770:R777) &gt; 0), "x", "")</f>
        <v/>
      </c>
      <c r="S103" t="str">
        <f>IF((COUNTA(CurriculumDetail!S770:S777) &gt; 0), "x", "")</f>
        <v/>
      </c>
      <c r="T103" t="str">
        <f>IF((COUNTA(CurriculumDetail!T770:T777) &gt; 0), "x", "")</f>
        <v/>
      </c>
      <c r="U103" t="str">
        <f>IF((COUNTA(CurriculumDetail!U770:U777) &gt; 0), "x", "")</f>
        <v/>
      </c>
      <c r="V103" t="str">
        <f>IF((COUNTA(CurriculumDetail!V770:V777) &gt; 0), "x", "")</f>
        <v/>
      </c>
      <c r="W103" t="str">
        <f>IF((COUNTA(CurriculumDetail!W770:W777) &gt; 0), "x", "")</f>
        <v/>
      </c>
      <c r="X103" t="str">
        <f>IF((COUNTA(CurriculumDetail!X770:X777) &gt; 0), "x", "")</f>
        <v/>
      </c>
      <c r="Y103" t="str">
        <f>IF((COUNTA(CurriculumDetail!Y770:Y777) &gt; 0), "x", "")</f>
        <v/>
      </c>
      <c r="Z103" t="str">
        <f>IF((COUNTA(CurriculumDetail!Z770:Z777) &gt; 0), "x", "")</f>
        <v/>
      </c>
      <c r="AA103" t="str">
        <f>IF((COUNTA(CurriculumDetail!AA770:AA777) &gt; 0), "x", "")</f>
        <v/>
      </c>
      <c r="AB103" t="str">
        <f>IF((COUNTA(CurriculumDetail!AB770:AB777) &gt; 0), "x", "")</f>
        <v/>
      </c>
      <c r="AC103" t="str">
        <f>IF((COUNTA(CurriculumDetail!AC770:AC777) &gt; 0), "x", "")</f>
        <v/>
      </c>
      <c r="AD103" t="str">
        <f>IF((COUNTA(CurriculumDetail!AD770:AD777) &gt; 0), "x", "")</f>
        <v/>
      </c>
      <c r="AE103" t="str">
        <f>IF((COUNTA(CurriculumDetail!AE770:AE777) &gt; 0), "x", "")</f>
        <v/>
      </c>
      <c r="AF103" t="str">
        <f>IF((COUNTA(CurriculumDetail!AF770:AF777) &gt; 0), "x", "")</f>
        <v/>
      </c>
      <c r="AG103" t="str">
        <f>IF((COUNTA(CurriculumDetail!AG770:AG777) &gt; 0), "x", "")</f>
        <v/>
      </c>
      <c r="AH103" t="str">
        <f>IF((COUNTA(CurriculumDetail!AH770:AH777) &gt; 0), "x", "")</f>
        <v/>
      </c>
      <c r="AI103" t="str">
        <f>IF((COUNTA(CurriculumDetail!AI770:AI777) &gt; 0), "x", "")</f>
        <v/>
      </c>
      <c r="AJ103" t="str">
        <f>IF((COUNTA(CurriculumDetail!AJ770:AJ777) &gt; 0), "x", "")</f>
        <v/>
      </c>
    </row>
    <row r="104" spans="1:36" x14ac:dyDescent="0.2">
      <c r="A104" t="s">
        <v>128</v>
      </c>
      <c r="B104" t="s">
        <v>131</v>
      </c>
      <c r="C104">
        <v>0</v>
      </c>
      <c r="D104">
        <v>3</v>
      </c>
      <c r="E104" t="b">
        <f>AND(OR(CurriculumDetail!F780&gt;0,CurriculumDetail!C780&lt;&gt;1),OR(CurriculumDetail!F781&gt;0,CurriculumDetail!C781&lt;&gt;1),OR(CurriculumDetail!F782&gt;0,CurriculumDetail!C782&lt;&gt;1),OR(CurriculumDetail!F783&gt;0,CurriculumDetail!C783&lt;&gt;1),OR(CurriculumDetail!F784&gt;0,CurriculumDetail!C784&lt;&gt;1),OR(CurriculumDetail!F785&gt;0,CurriculumDetail!C785&lt;&gt;1),OR(CurriculumDetail!F786&gt;0,CurriculumDetail!C786&lt;&gt;1))</f>
        <v>1</v>
      </c>
      <c r="F104" t="b">
        <f>AND(OR(CurriculumDetail!F780&gt;0,CurriculumDetail!C780&lt;&gt;2),OR(CurriculumDetail!F781&gt;0,CurriculumDetail!C781&lt;&gt;2),OR(CurriculumDetail!F782&gt;0,CurriculumDetail!C782&lt;&gt;2),OR(CurriculumDetail!F783&gt;0,CurriculumDetail!C783&lt;&gt;2),OR(CurriculumDetail!F784&gt;0,CurriculumDetail!C784&lt;&gt;2),OR(CurriculumDetail!F785&gt;0,CurriculumDetail!C785&lt;&gt;2),OR(CurriculumDetail!F786&gt;0,CurriculumDetail!C786&lt;&gt;2))</f>
        <v>0</v>
      </c>
      <c r="G104" t="str">
        <f>IF((COUNTA(CurriculumDetail!G779:G786) &gt; 0), "x", "")</f>
        <v/>
      </c>
      <c r="H104" t="str">
        <f>IF((COUNTA(CurriculumDetail!H779:H786) &gt; 0), "x", "")</f>
        <v/>
      </c>
      <c r="I104" t="str">
        <f>IF((COUNTA(CurriculumDetail!I779:I786) &gt; 0), "x", "")</f>
        <v/>
      </c>
      <c r="J104" t="str">
        <f>IF((COUNTA(CurriculumDetail!J779:J786) &gt; 0), "x", "")</f>
        <v>x</v>
      </c>
      <c r="K104" t="str">
        <f>IF((COUNTA(CurriculumDetail!K779:K786) &gt; 0), "x", "")</f>
        <v/>
      </c>
      <c r="L104" t="str">
        <f>IF((COUNTA(CurriculumDetail!L779:L786) &gt; 0), "x", "")</f>
        <v/>
      </c>
      <c r="M104" t="str">
        <f>IF((COUNTA(CurriculumDetail!M779:M786) &gt; 0), "x", "")</f>
        <v/>
      </c>
      <c r="N104" t="str">
        <f>IF((COUNTA(CurriculumDetail!N779:N786) &gt; 0), "x", "")</f>
        <v/>
      </c>
      <c r="O104" t="str">
        <f>IF((COUNTA(CurriculumDetail!O779:O786) &gt; 0), "x", "")</f>
        <v/>
      </c>
      <c r="P104" t="str">
        <f>IF((COUNTA(CurriculumDetail!P779:P786) &gt; 0), "x", "")</f>
        <v/>
      </c>
      <c r="Q104" t="str">
        <f>IF((COUNTA(CurriculumDetail!Q779:Q786) &gt; 0), "x", "")</f>
        <v/>
      </c>
      <c r="R104" t="str">
        <f>IF((COUNTA(CurriculumDetail!R779:R786) &gt; 0), "x", "")</f>
        <v/>
      </c>
      <c r="S104" t="str">
        <f>IF((COUNTA(CurriculumDetail!S779:S786) &gt; 0), "x", "")</f>
        <v/>
      </c>
      <c r="T104" t="str">
        <f>IF((COUNTA(CurriculumDetail!T779:T786) &gt; 0), "x", "")</f>
        <v/>
      </c>
      <c r="U104" t="str">
        <f>IF((COUNTA(CurriculumDetail!U779:U786) &gt; 0), "x", "")</f>
        <v/>
      </c>
      <c r="V104" t="str">
        <f>IF((COUNTA(CurriculumDetail!V779:V786) &gt; 0), "x", "")</f>
        <v/>
      </c>
      <c r="W104" t="str">
        <f>IF((COUNTA(CurriculumDetail!W779:W786) &gt; 0), "x", "")</f>
        <v/>
      </c>
      <c r="X104" t="str">
        <f>IF((COUNTA(CurriculumDetail!X779:X786) &gt; 0), "x", "")</f>
        <v/>
      </c>
      <c r="Y104" t="str">
        <f>IF((COUNTA(CurriculumDetail!Y779:Y786) &gt; 0), "x", "")</f>
        <v/>
      </c>
      <c r="Z104" t="str">
        <f>IF((COUNTA(CurriculumDetail!Z779:Z786) &gt; 0), "x", "")</f>
        <v/>
      </c>
      <c r="AA104" t="str">
        <f>IF((COUNTA(CurriculumDetail!AA779:AA786) &gt; 0), "x", "")</f>
        <v/>
      </c>
      <c r="AB104" t="str">
        <f>IF((COUNTA(CurriculumDetail!AB779:AB786) &gt; 0), "x", "")</f>
        <v/>
      </c>
      <c r="AC104" t="str">
        <f>IF((COUNTA(CurriculumDetail!AC779:AC786) &gt; 0), "x", "")</f>
        <v/>
      </c>
      <c r="AD104" t="str">
        <f>IF((COUNTA(CurriculumDetail!AD779:AD786) &gt; 0), "x", "")</f>
        <v/>
      </c>
      <c r="AE104" t="str">
        <f>IF((COUNTA(CurriculumDetail!AE779:AE786) &gt; 0), "x", "")</f>
        <v/>
      </c>
      <c r="AF104" t="str">
        <f>IF((COUNTA(CurriculumDetail!AF779:AF786) &gt; 0), "x", "")</f>
        <v/>
      </c>
      <c r="AG104" t="str">
        <f>IF((COUNTA(CurriculumDetail!AG779:AG786) &gt; 0), "x", "")</f>
        <v/>
      </c>
      <c r="AH104" t="str">
        <f>IF((COUNTA(CurriculumDetail!AH779:AH786) &gt; 0), "x", "")</f>
        <v/>
      </c>
      <c r="AI104" t="str">
        <f>IF((COUNTA(CurriculumDetail!AI779:AI786) &gt; 0), "x", "")</f>
        <v/>
      </c>
      <c r="AJ104" t="str">
        <f>IF((COUNTA(CurriculumDetail!AJ779:AJ786) &gt; 0), "x", "")</f>
        <v/>
      </c>
    </row>
    <row r="105" spans="1:36" x14ac:dyDescent="0.2">
      <c r="A105" t="s">
        <v>128</v>
      </c>
      <c r="B105" t="s">
        <v>132</v>
      </c>
      <c r="C105">
        <v>0</v>
      </c>
      <c r="D105">
        <v>3</v>
      </c>
      <c r="E105" t="b">
        <f>AND(OR(CurriculumDetail!F789&gt;0,CurriculumDetail!C789&lt;&gt;1),OR(CurriculumDetail!F790&gt;0,CurriculumDetail!C790&lt;&gt;1),OR(CurriculumDetail!F791&gt;0,CurriculumDetail!C791&lt;&gt;1),OR(CurriculumDetail!F792&gt;0,CurriculumDetail!C792&lt;&gt;1),OR(CurriculumDetail!F793&gt;0,CurriculumDetail!C793&lt;&gt;1),OR(CurriculumDetail!F794&gt;0,CurriculumDetail!C794&lt;&gt;1),OR(CurriculumDetail!F795&gt;0,CurriculumDetail!C795&lt;&gt;1))</f>
        <v>1</v>
      </c>
      <c r="F105" t="b">
        <f>AND(OR(CurriculumDetail!F789&gt;0,CurriculumDetail!C789&lt;&gt;2),OR(CurriculumDetail!F790&gt;0,CurriculumDetail!C790&lt;&gt;2),OR(CurriculumDetail!F791&gt;0,CurriculumDetail!C791&lt;&gt;2),OR(CurriculumDetail!F792&gt;0,CurriculumDetail!C792&lt;&gt;2),OR(CurriculumDetail!F793&gt;0,CurriculumDetail!C793&lt;&gt;2),OR(CurriculumDetail!F794&gt;0,CurriculumDetail!C794&lt;&gt;2),OR(CurriculumDetail!F795&gt;0,CurriculumDetail!C795&lt;&gt;2))</f>
        <v>0</v>
      </c>
      <c r="G105" t="str">
        <f>IF((COUNTA(CurriculumDetail!G788:G795) &gt; 0), "x", "")</f>
        <v/>
      </c>
      <c r="H105" t="str">
        <f>IF((COUNTA(CurriculumDetail!H788:H795) &gt; 0), "x", "")</f>
        <v/>
      </c>
      <c r="I105" t="str">
        <f>IF((COUNTA(CurriculumDetail!I788:I795) &gt; 0), "x", "")</f>
        <v/>
      </c>
      <c r="J105" t="str">
        <f>IF((COUNTA(CurriculumDetail!J788:J795) &gt; 0), "x", "")</f>
        <v>x</v>
      </c>
      <c r="K105" t="str">
        <f>IF((COUNTA(CurriculumDetail!K788:K795) &gt; 0), "x", "")</f>
        <v/>
      </c>
      <c r="L105" t="str">
        <f>IF((COUNTA(CurriculumDetail!L788:L795) &gt; 0), "x", "")</f>
        <v/>
      </c>
      <c r="M105" t="str">
        <f>IF((COUNTA(CurriculumDetail!M788:M795) &gt; 0), "x", "")</f>
        <v/>
      </c>
      <c r="N105" t="str">
        <f>IF((COUNTA(CurriculumDetail!N788:N795) &gt; 0), "x", "")</f>
        <v/>
      </c>
      <c r="O105" t="str">
        <f>IF((COUNTA(CurriculumDetail!O788:O795) &gt; 0), "x", "")</f>
        <v/>
      </c>
      <c r="P105" t="str">
        <f>IF((COUNTA(CurriculumDetail!P788:P795) &gt; 0), "x", "")</f>
        <v/>
      </c>
      <c r="Q105" t="str">
        <f>IF((COUNTA(CurriculumDetail!Q788:Q795) &gt; 0), "x", "")</f>
        <v/>
      </c>
      <c r="R105" t="str">
        <f>IF((COUNTA(CurriculumDetail!R788:R795) &gt; 0), "x", "")</f>
        <v/>
      </c>
      <c r="S105" t="str">
        <f>IF((COUNTA(CurriculumDetail!S788:S795) &gt; 0), "x", "")</f>
        <v/>
      </c>
      <c r="T105" t="str">
        <f>IF((COUNTA(CurriculumDetail!T788:T795) &gt; 0), "x", "")</f>
        <v/>
      </c>
      <c r="U105" t="str">
        <f>IF((COUNTA(CurriculumDetail!U788:U795) &gt; 0), "x", "")</f>
        <v/>
      </c>
      <c r="V105" t="str">
        <f>IF((COUNTA(CurriculumDetail!V788:V795) &gt; 0), "x", "")</f>
        <v/>
      </c>
      <c r="W105" t="str">
        <f>IF((COUNTA(CurriculumDetail!W788:W795) &gt; 0), "x", "")</f>
        <v/>
      </c>
      <c r="X105" t="str">
        <f>IF((COUNTA(CurriculumDetail!X788:X795) &gt; 0), "x", "")</f>
        <v/>
      </c>
      <c r="Y105" t="str">
        <f>IF((COUNTA(CurriculumDetail!Y788:Y795) &gt; 0), "x", "")</f>
        <v/>
      </c>
      <c r="Z105" t="str">
        <f>IF((COUNTA(CurriculumDetail!Z788:Z795) &gt; 0), "x", "")</f>
        <v/>
      </c>
      <c r="AA105" t="str">
        <f>IF((COUNTA(CurriculumDetail!AA788:AA795) &gt; 0), "x", "")</f>
        <v/>
      </c>
      <c r="AB105" t="str">
        <f>IF((COUNTA(CurriculumDetail!AB788:AB795) &gt; 0), "x", "")</f>
        <v/>
      </c>
      <c r="AC105" t="str">
        <f>IF((COUNTA(CurriculumDetail!AC788:AC795) &gt; 0), "x", "")</f>
        <v/>
      </c>
      <c r="AD105" t="str">
        <f>IF((COUNTA(CurriculumDetail!AD788:AD795) &gt; 0), "x", "")</f>
        <v/>
      </c>
      <c r="AE105" t="str">
        <f>IF((COUNTA(CurriculumDetail!AE788:AE795) &gt; 0), "x", "")</f>
        <v/>
      </c>
      <c r="AF105" t="str">
        <f>IF((COUNTA(CurriculumDetail!AF788:AF795) &gt; 0), "x", "")</f>
        <v/>
      </c>
      <c r="AG105" t="str">
        <f>IF((COUNTA(CurriculumDetail!AG788:AG795) &gt; 0), "x", "")</f>
        <v/>
      </c>
      <c r="AH105" t="str">
        <f>IF((COUNTA(CurriculumDetail!AH788:AH795) &gt; 0), "x", "")</f>
        <v/>
      </c>
      <c r="AI105" t="str">
        <f>IF((COUNTA(CurriculumDetail!AI788:AI795) &gt; 0), "x", "")</f>
        <v/>
      </c>
      <c r="AJ105" t="str">
        <f>IF((COUNTA(CurriculumDetail!AJ788:AJ795) &gt; 0), "x", "")</f>
        <v/>
      </c>
    </row>
    <row r="106" spans="1:36" x14ac:dyDescent="0.2">
      <c r="A106" t="s">
        <v>128</v>
      </c>
      <c r="B106" t="s">
        <v>133</v>
      </c>
      <c r="C106">
        <v>0</v>
      </c>
      <c r="D106">
        <v>3</v>
      </c>
      <c r="E106" t="b">
        <f>AND(OR(CurriculumDetail!F798&gt;0,CurriculumDetail!C798&lt;&gt;1),OR(CurriculumDetail!F799&gt;0,CurriculumDetail!C799&lt;&gt;1),OR(CurriculumDetail!F800&gt;0,CurriculumDetail!C800&lt;&gt;1),OR(CurriculumDetail!F801&gt;0,CurriculumDetail!C801&lt;&gt;1),OR(CurriculumDetail!F802&gt;0,CurriculumDetail!C802&lt;&gt;1),OR(CurriculumDetail!F803&gt;0,CurriculumDetail!C803&lt;&gt;1))</f>
        <v>1</v>
      </c>
      <c r="F106" t="b">
        <f>AND(OR(CurriculumDetail!F798&gt;0,CurriculumDetail!C798&lt;&gt;2),OR(CurriculumDetail!F799&gt;0,CurriculumDetail!C799&lt;&gt;2),OR(CurriculumDetail!F800&gt;0,CurriculumDetail!C800&lt;&gt;2),OR(CurriculumDetail!F801&gt;0,CurriculumDetail!C801&lt;&gt;2),OR(CurriculumDetail!F802&gt;0,CurriculumDetail!C802&lt;&gt;2),OR(CurriculumDetail!F803&gt;0,CurriculumDetail!C803&lt;&gt;2))</f>
        <v>1</v>
      </c>
      <c r="G106" t="str">
        <f>IF((COUNTA(CurriculumDetail!G797:G803) &gt; 0), "x", "")</f>
        <v/>
      </c>
      <c r="H106" t="str">
        <f>IF((COUNTA(CurriculumDetail!H797:H803) &gt; 0), "x", "")</f>
        <v/>
      </c>
      <c r="I106" t="str">
        <f>IF((COUNTA(CurriculumDetail!I797:I803) &gt; 0), "x", "")</f>
        <v/>
      </c>
      <c r="J106" t="str">
        <f>IF((COUNTA(CurriculumDetail!J797:J803) &gt; 0), "x", "")</f>
        <v>x</v>
      </c>
      <c r="K106" t="str">
        <f>IF((COUNTA(CurriculumDetail!K797:K803) &gt; 0), "x", "")</f>
        <v/>
      </c>
      <c r="L106" t="str">
        <f>IF((COUNTA(CurriculumDetail!L797:L803) &gt; 0), "x", "")</f>
        <v/>
      </c>
      <c r="M106" t="str">
        <f>IF((COUNTA(CurriculumDetail!M797:M803) &gt; 0), "x", "")</f>
        <v/>
      </c>
      <c r="N106" t="str">
        <f>IF((COUNTA(CurriculumDetail!N797:N803) &gt; 0), "x", "")</f>
        <v/>
      </c>
      <c r="O106" t="str">
        <f>IF((COUNTA(CurriculumDetail!O797:O803) &gt; 0), "x", "")</f>
        <v/>
      </c>
      <c r="P106" t="str">
        <f>IF((COUNTA(CurriculumDetail!P797:P803) &gt; 0), "x", "")</f>
        <v/>
      </c>
      <c r="Q106" t="str">
        <f>IF((COUNTA(CurriculumDetail!Q797:Q803) &gt; 0), "x", "")</f>
        <v/>
      </c>
      <c r="R106" t="str">
        <f>IF((COUNTA(CurriculumDetail!R797:R803) &gt; 0), "x", "")</f>
        <v/>
      </c>
      <c r="S106" t="str">
        <f>IF((COUNTA(CurriculumDetail!S797:S803) &gt; 0), "x", "")</f>
        <v/>
      </c>
      <c r="T106" t="str">
        <f>IF((COUNTA(CurriculumDetail!T797:T803) &gt; 0), "x", "")</f>
        <v/>
      </c>
      <c r="U106" t="str">
        <f>IF((COUNTA(CurriculumDetail!U797:U803) &gt; 0), "x", "")</f>
        <v/>
      </c>
      <c r="V106" t="str">
        <f>IF((COUNTA(CurriculumDetail!V797:V803) &gt; 0), "x", "")</f>
        <v/>
      </c>
      <c r="W106" t="str">
        <f>IF((COUNTA(CurriculumDetail!W797:W803) &gt; 0), "x", "")</f>
        <v/>
      </c>
      <c r="X106" t="str">
        <f>IF((COUNTA(CurriculumDetail!X797:X803) &gt; 0), "x", "")</f>
        <v/>
      </c>
      <c r="Y106" t="str">
        <f>IF((COUNTA(CurriculumDetail!Y797:Y803) &gt; 0), "x", "")</f>
        <v/>
      </c>
      <c r="Z106" t="str">
        <f>IF((COUNTA(CurriculumDetail!Z797:Z803) &gt; 0), "x", "")</f>
        <v/>
      </c>
      <c r="AA106" t="str">
        <f>IF((COUNTA(CurriculumDetail!AA797:AA803) &gt; 0), "x", "")</f>
        <v/>
      </c>
      <c r="AB106" t="str">
        <f>IF((COUNTA(CurriculumDetail!AB797:AB803) &gt; 0), "x", "")</f>
        <v/>
      </c>
      <c r="AC106" t="str">
        <f>IF((COUNTA(CurriculumDetail!AC797:AC803) &gt; 0), "x", "")</f>
        <v/>
      </c>
      <c r="AD106" t="str">
        <f>IF((COUNTA(CurriculumDetail!AD797:AD803) &gt; 0), "x", "")</f>
        <v/>
      </c>
      <c r="AE106" t="str">
        <f>IF((COUNTA(CurriculumDetail!AE797:AE803) &gt; 0), "x", "")</f>
        <v/>
      </c>
      <c r="AF106" t="str">
        <f>IF((COUNTA(CurriculumDetail!AF797:AF803) &gt; 0), "x", "")</f>
        <v/>
      </c>
      <c r="AG106" t="str">
        <f>IF((COUNTA(CurriculumDetail!AG797:AG803) &gt; 0), "x", "")</f>
        <v/>
      </c>
      <c r="AH106" t="str">
        <f>IF((COUNTA(CurriculumDetail!AH797:AH803) &gt; 0), "x", "")</f>
        <v/>
      </c>
      <c r="AI106" t="str">
        <f>IF((COUNTA(CurriculumDetail!AI797:AI803) &gt; 0), "x", "")</f>
        <v/>
      </c>
      <c r="AJ106" t="str">
        <f>IF((COUNTA(CurriculumDetail!AJ797:AJ803) &gt; 0), "x", "")</f>
        <v/>
      </c>
    </row>
    <row r="107" spans="1:36" x14ac:dyDescent="0.2">
      <c r="A107" t="s">
        <v>128</v>
      </c>
      <c r="B107" t="s">
        <v>134</v>
      </c>
      <c r="C107">
        <v>0</v>
      </c>
      <c r="D107">
        <v>2</v>
      </c>
      <c r="E107" t="b">
        <f>AND(OR(CurriculumDetail!F806&gt;0,CurriculumDetail!C806&lt;&gt;1),OR(CurriculumDetail!F807&gt;0,CurriculumDetail!C807&lt;&gt;1),OR(CurriculumDetail!F808&gt;0,CurriculumDetail!C808&lt;&gt;1),OR(CurriculumDetail!F809&gt;0,CurriculumDetail!C809&lt;&gt;1))</f>
        <v>1</v>
      </c>
      <c r="F107" t="b">
        <f>AND(OR(CurriculumDetail!F806&gt;0,CurriculumDetail!C806&lt;&gt;2),OR(CurriculumDetail!F807&gt;0,CurriculumDetail!C807&lt;&gt;2),OR(CurriculumDetail!F808&gt;0,CurriculumDetail!C808&lt;&gt;2),OR(CurriculumDetail!F809&gt;0,CurriculumDetail!C809&lt;&gt;2))</f>
        <v>0</v>
      </c>
      <c r="G107" t="str">
        <f>IF((COUNTA(CurriculumDetail!G805:G809) &gt; 0), "x", "")</f>
        <v/>
      </c>
      <c r="H107" t="str">
        <f>IF((COUNTA(CurriculumDetail!H805:H809) &gt; 0), "x", "")</f>
        <v/>
      </c>
      <c r="I107" t="str">
        <f>IF((COUNTA(CurriculumDetail!I805:I809) &gt; 0), "x", "")</f>
        <v/>
      </c>
      <c r="J107" t="str">
        <f>IF((COUNTA(CurriculumDetail!J805:J809) &gt; 0), "x", "")</f>
        <v>x</v>
      </c>
      <c r="K107" t="str">
        <f>IF((COUNTA(CurriculumDetail!K805:K809) &gt; 0), "x", "")</f>
        <v/>
      </c>
      <c r="L107" t="str">
        <f>IF((COUNTA(CurriculumDetail!L805:L809) &gt; 0), "x", "")</f>
        <v/>
      </c>
      <c r="M107" t="str">
        <f>IF((COUNTA(CurriculumDetail!M805:M809) &gt; 0), "x", "")</f>
        <v/>
      </c>
      <c r="N107" t="str">
        <f>IF((COUNTA(CurriculumDetail!N805:N809) &gt; 0), "x", "")</f>
        <v/>
      </c>
      <c r="O107" t="str">
        <f>IF((COUNTA(CurriculumDetail!O805:O809) &gt; 0), "x", "")</f>
        <v/>
      </c>
      <c r="P107" t="str">
        <f>IF((COUNTA(CurriculumDetail!P805:P809) &gt; 0), "x", "")</f>
        <v/>
      </c>
      <c r="Q107" t="str">
        <f>IF((COUNTA(CurriculumDetail!Q805:Q809) &gt; 0), "x", "")</f>
        <v/>
      </c>
      <c r="R107" t="str">
        <f>IF((COUNTA(CurriculumDetail!R805:R809) &gt; 0), "x", "")</f>
        <v/>
      </c>
      <c r="S107" t="str">
        <f>IF((COUNTA(CurriculumDetail!S805:S809) &gt; 0), "x", "")</f>
        <v/>
      </c>
      <c r="T107" t="str">
        <f>IF((COUNTA(CurriculumDetail!T805:T809) &gt; 0), "x", "")</f>
        <v/>
      </c>
      <c r="U107" t="str">
        <f>IF((COUNTA(CurriculumDetail!U805:U809) &gt; 0), "x", "")</f>
        <v/>
      </c>
      <c r="V107" t="str">
        <f>IF((COUNTA(CurriculumDetail!V805:V809) &gt; 0), "x", "")</f>
        <v/>
      </c>
      <c r="W107" t="str">
        <f>IF((COUNTA(CurriculumDetail!W805:W809) &gt; 0), "x", "")</f>
        <v/>
      </c>
      <c r="X107" t="str">
        <f>IF((COUNTA(CurriculumDetail!X805:X809) &gt; 0), "x", "")</f>
        <v/>
      </c>
      <c r="Y107" t="str">
        <f>IF((COUNTA(CurriculumDetail!Y805:Y809) &gt; 0), "x", "")</f>
        <v/>
      </c>
      <c r="Z107" t="str">
        <f>IF((COUNTA(CurriculumDetail!Z805:Z809) &gt; 0), "x", "")</f>
        <v/>
      </c>
      <c r="AA107" t="str">
        <f>IF((COUNTA(CurriculumDetail!AA805:AA809) &gt; 0), "x", "")</f>
        <v/>
      </c>
      <c r="AB107" t="str">
        <f>IF((COUNTA(CurriculumDetail!AB805:AB809) &gt; 0), "x", "")</f>
        <v/>
      </c>
      <c r="AC107" t="str">
        <f>IF((COUNTA(CurriculumDetail!AC805:AC809) &gt; 0), "x", "")</f>
        <v/>
      </c>
      <c r="AD107" t="str">
        <f>IF((COUNTA(CurriculumDetail!AD805:AD809) &gt; 0), "x", "")</f>
        <v/>
      </c>
      <c r="AE107" t="str">
        <f>IF((COUNTA(CurriculumDetail!AE805:AE809) &gt; 0), "x", "")</f>
        <v/>
      </c>
      <c r="AF107" t="str">
        <f>IF((COUNTA(CurriculumDetail!AF805:AF809) &gt; 0), "x", "")</f>
        <v/>
      </c>
      <c r="AG107" t="str">
        <f>IF((COUNTA(CurriculumDetail!AG805:AG809) &gt; 0), "x", "")</f>
        <v/>
      </c>
      <c r="AH107" t="str">
        <f>IF((COUNTA(CurriculumDetail!AH805:AH809) &gt; 0), "x", "")</f>
        <v/>
      </c>
      <c r="AI107" t="str">
        <f>IF((COUNTA(CurriculumDetail!AI805:AI809) &gt; 0), "x", "")</f>
        <v/>
      </c>
      <c r="AJ107" t="str">
        <f>IF((COUNTA(CurriculumDetail!AJ805:AJ809) &gt; 0), "x", "")</f>
        <v/>
      </c>
    </row>
    <row r="108" spans="1:36" x14ac:dyDescent="0.2">
      <c r="A108" t="s">
        <v>128</v>
      </c>
      <c r="B108" t="s">
        <v>135</v>
      </c>
      <c r="C108">
        <v>0</v>
      </c>
      <c r="D108">
        <v>0</v>
      </c>
      <c r="E108" t="b">
        <f>AND(OR(CurriculumDetail!F812&gt;0,CurriculumDetail!C812&lt;&gt;1),OR(CurriculumDetail!F813&gt;0,CurriculumDetail!C813&lt;&gt;1),OR(CurriculumDetail!F814&gt;0,CurriculumDetail!C814&lt;&gt;1),OR(CurriculumDetail!F815&gt;0,CurriculumDetail!C815&lt;&gt;1))</f>
        <v>1</v>
      </c>
      <c r="F108" t="b">
        <f>AND(OR(CurriculumDetail!F812&gt;0,CurriculumDetail!C812&lt;&gt;2),OR(CurriculumDetail!F813&gt;0,CurriculumDetail!C813&lt;&gt;2),OR(CurriculumDetail!F814&gt;0,CurriculumDetail!C814&lt;&gt;2),OR(CurriculumDetail!F815&gt;0,CurriculumDetail!C815&lt;&gt;2))</f>
        <v>1</v>
      </c>
      <c r="G108" t="str">
        <f>IF((COUNTA(CurriculumDetail!G811:G815) &gt; 0), "x", "")</f>
        <v/>
      </c>
      <c r="H108" t="str">
        <f>IF((COUNTA(CurriculumDetail!H811:H815) &gt; 0), "x", "")</f>
        <v/>
      </c>
      <c r="I108" t="str">
        <f>IF((COUNTA(CurriculumDetail!I811:I815) &gt; 0), "x", "")</f>
        <v/>
      </c>
      <c r="J108" t="str">
        <f>IF((COUNTA(CurriculumDetail!J811:J815) &gt; 0), "x", "")</f>
        <v>x</v>
      </c>
      <c r="K108" t="str">
        <f>IF((COUNTA(CurriculumDetail!K811:K815) &gt; 0), "x", "")</f>
        <v/>
      </c>
      <c r="L108" t="str">
        <f>IF((COUNTA(CurriculumDetail!L811:L815) &gt; 0), "x", "")</f>
        <v/>
      </c>
      <c r="M108" t="str">
        <f>IF((COUNTA(CurriculumDetail!M811:M815) &gt; 0), "x", "")</f>
        <v/>
      </c>
      <c r="N108" t="str">
        <f>IF((COUNTA(CurriculumDetail!N811:N815) &gt; 0), "x", "")</f>
        <v/>
      </c>
      <c r="O108" t="str">
        <f>IF((COUNTA(CurriculumDetail!O811:O815) &gt; 0), "x", "")</f>
        <v/>
      </c>
      <c r="P108" t="str">
        <f>IF((COUNTA(CurriculumDetail!P811:P815) &gt; 0), "x", "")</f>
        <v/>
      </c>
      <c r="Q108" t="str">
        <f>IF((COUNTA(CurriculumDetail!Q811:Q815) &gt; 0), "x", "")</f>
        <v/>
      </c>
      <c r="R108" t="str">
        <f>IF((COUNTA(CurriculumDetail!R811:R815) &gt; 0), "x", "")</f>
        <v/>
      </c>
      <c r="S108" t="str">
        <f>IF((COUNTA(CurriculumDetail!S811:S815) &gt; 0), "x", "")</f>
        <v/>
      </c>
      <c r="T108" t="str">
        <f>IF((COUNTA(CurriculumDetail!T811:T815) &gt; 0), "x", "")</f>
        <v/>
      </c>
      <c r="U108" t="str">
        <f>IF((COUNTA(CurriculumDetail!U811:U815) &gt; 0), "x", "")</f>
        <v/>
      </c>
      <c r="V108" t="str">
        <f>IF((COUNTA(CurriculumDetail!V811:V815) &gt; 0), "x", "")</f>
        <v/>
      </c>
      <c r="W108" t="str">
        <f>IF((COUNTA(CurriculumDetail!W811:W815) &gt; 0), "x", "")</f>
        <v/>
      </c>
      <c r="X108" t="str">
        <f>IF((COUNTA(CurriculumDetail!X811:X815) &gt; 0), "x", "")</f>
        <v/>
      </c>
      <c r="Y108" t="str">
        <f>IF((COUNTA(CurriculumDetail!Y811:Y815) &gt; 0), "x", "")</f>
        <v/>
      </c>
      <c r="Z108" t="str">
        <f>IF((COUNTA(CurriculumDetail!Z811:Z815) &gt; 0), "x", "")</f>
        <v/>
      </c>
      <c r="AA108" t="str">
        <f>IF((COUNTA(CurriculumDetail!AA811:AA815) &gt; 0), "x", "")</f>
        <v/>
      </c>
      <c r="AB108" t="str">
        <f>IF((COUNTA(CurriculumDetail!AB811:AB815) &gt; 0), "x", "")</f>
        <v/>
      </c>
      <c r="AC108" t="str">
        <f>IF((COUNTA(CurriculumDetail!AC811:AC815) &gt; 0), "x", "")</f>
        <v/>
      </c>
      <c r="AD108" t="str">
        <f>IF((COUNTA(CurriculumDetail!AD811:AD815) &gt; 0), "x", "")</f>
        <v/>
      </c>
      <c r="AE108" t="str">
        <f>IF((COUNTA(CurriculumDetail!AE811:AE815) &gt; 0), "x", "")</f>
        <v/>
      </c>
      <c r="AF108" t="str">
        <f>IF((COUNTA(CurriculumDetail!AF811:AF815) &gt; 0), "x", "")</f>
        <v/>
      </c>
      <c r="AG108" t="str">
        <f>IF((COUNTA(CurriculumDetail!AG811:AG815) &gt; 0), "x", "")</f>
        <v/>
      </c>
      <c r="AH108" t="str">
        <f>IF((COUNTA(CurriculumDetail!AH811:AH815) &gt; 0), "x", "")</f>
        <v/>
      </c>
      <c r="AI108" t="str">
        <f>IF((COUNTA(CurriculumDetail!AI811:AI815) &gt; 0), "x", "")</f>
        <v/>
      </c>
      <c r="AJ108" t="str">
        <f>IF((COUNTA(CurriculumDetail!AJ811:AJ815) &gt; 0), "x", "")</f>
        <v/>
      </c>
    </row>
    <row r="109" spans="1:36" x14ac:dyDescent="0.2">
      <c r="A109" t="s">
        <v>128</v>
      </c>
      <c r="B109" t="s">
        <v>136</v>
      </c>
      <c r="C109">
        <v>0</v>
      </c>
      <c r="D109">
        <v>0</v>
      </c>
      <c r="E109" t="b">
        <f>AND(OR(CurriculumDetail!F818&gt;0,CurriculumDetail!C818&lt;&gt;1),OR(CurriculumDetail!F819&gt;0,CurriculumDetail!C819&lt;&gt;1),OR(CurriculumDetail!F820&gt;0,CurriculumDetail!C820&lt;&gt;1),OR(CurriculumDetail!F821&gt;0,CurriculumDetail!C821&lt;&gt;1),OR(CurriculumDetail!F822&gt;0,CurriculumDetail!C822&lt;&gt;1),OR(CurriculumDetail!F823&gt;0,CurriculumDetail!C823&lt;&gt;1),OR(CurriculumDetail!F824&gt;0,CurriculumDetail!C824&lt;&gt;1))</f>
        <v>1</v>
      </c>
      <c r="F109" t="b">
        <f>AND(OR(CurriculumDetail!F818&gt;0,CurriculumDetail!C818&lt;&gt;2),OR(CurriculumDetail!F819&gt;0,CurriculumDetail!C819&lt;&gt;2),OR(CurriculumDetail!F820&gt;0,CurriculumDetail!C820&lt;&gt;2),OR(CurriculumDetail!F821&gt;0,CurriculumDetail!C821&lt;&gt;2),OR(CurriculumDetail!F822&gt;0,CurriculumDetail!C822&lt;&gt;2),OR(CurriculumDetail!F823&gt;0,CurriculumDetail!C823&lt;&gt;2),OR(CurriculumDetail!F824&gt;0,CurriculumDetail!C824&lt;&gt;2))</f>
        <v>1</v>
      </c>
      <c r="G109" t="str">
        <f>IF((COUNTA(CurriculumDetail!G817:G824) &gt; 0), "x", "")</f>
        <v/>
      </c>
      <c r="H109" t="str">
        <f>IF((COUNTA(CurriculumDetail!H817:H824) &gt; 0), "x", "")</f>
        <v/>
      </c>
      <c r="I109" t="str">
        <f>IF((COUNTA(CurriculumDetail!I817:I824) &gt; 0), "x", "")</f>
        <v/>
      </c>
      <c r="J109" t="str">
        <f>IF((COUNTA(CurriculumDetail!J817:J824) &gt; 0), "x", "")</f>
        <v>x</v>
      </c>
      <c r="K109" t="str">
        <f>IF((COUNTA(CurriculumDetail!K817:K824) &gt; 0), "x", "")</f>
        <v/>
      </c>
      <c r="L109" t="str">
        <f>IF((COUNTA(CurriculumDetail!L817:L824) &gt; 0), "x", "")</f>
        <v/>
      </c>
      <c r="M109" t="str">
        <f>IF((COUNTA(CurriculumDetail!M817:M824) &gt; 0), "x", "")</f>
        <v/>
      </c>
      <c r="N109" t="str">
        <f>IF((COUNTA(CurriculumDetail!N817:N824) &gt; 0), "x", "")</f>
        <v/>
      </c>
      <c r="O109" t="str">
        <f>IF((COUNTA(CurriculumDetail!O817:O824) &gt; 0), "x", "")</f>
        <v/>
      </c>
      <c r="P109" t="str">
        <f>IF((COUNTA(CurriculumDetail!P817:P824) &gt; 0), "x", "")</f>
        <v/>
      </c>
      <c r="Q109" t="str">
        <f>IF((COUNTA(CurriculumDetail!Q817:Q824) &gt; 0), "x", "")</f>
        <v/>
      </c>
      <c r="R109" t="str">
        <f>IF((COUNTA(CurriculumDetail!R817:R824) &gt; 0), "x", "")</f>
        <v/>
      </c>
      <c r="S109" t="str">
        <f>IF((COUNTA(CurriculumDetail!S817:S824) &gt; 0), "x", "")</f>
        <v/>
      </c>
      <c r="T109" t="str">
        <f>IF((COUNTA(CurriculumDetail!T817:T824) &gt; 0), "x", "")</f>
        <v/>
      </c>
      <c r="U109" t="str">
        <f>IF((COUNTA(CurriculumDetail!U817:U824) &gt; 0), "x", "")</f>
        <v/>
      </c>
      <c r="V109" t="str">
        <f>IF((COUNTA(CurriculumDetail!V817:V824) &gt; 0), "x", "")</f>
        <v/>
      </c>
      <c r="W109" t="str">
        <f>IF((COUNTA(CurriculumDetail!W817:W824) &gt; 0), "x", "")</f>
        <v/>
      </c>
      <c r="X109" t="str">
        <f>IF((COUNTA(CurriculumDetail!X817:X824) &gt; 0), "x", "")</f>
        <v/>
      </c>
      <c r="Y109" t="str">
        <f>IF((COUNTA(CurriculumDetail!Y817:Y824) &gt; 0), "x", "")</f>
        <v/>
      </c>
      <c r="Z109" t="str">
        <f>IF((COUNTA(CurriculumDetail!Z817:Z824) &gt; 0), "x", "")</f>
        <v/>
      </c>
      <c r="AA109" t="str">
        <f>IF((COUNTA(CurriculumDetail!AA817:AA824) &gt; 0), "x", "")</f>
        <v/>
      </c>
      <c r="AB109" t="str">
        <f>IF((COUNTA(CurriculumDetail!AB817:AB824) &gt; 0), "x", "")</f>
        <v/>
      </c>
      <c r="AC109" t="str">
        <f>IF((COUNTA(CurriculumDetail!AC817:AC824) &gt; 0), "x", "")</f>
        <v/>
      </c>
      <c r="AD109" t="str">
        <f>IF((COUNTA(CurriculumDetail!AD817:AD824) &gt; 0), "x", "")</f>
        <v/>
      </c>
      <c r="AE109" t="str">
        <f>IF((COUNTA(CurriculumDetail!AE817:AE824) &gt; 0), "x", "")</f>
        <v/>
      </c>
      <c r="AF109" t="str">
        <f>IF((COUNTA(CurriculumDetail!AF817:AF824) &gt; 0), "x", "")</f>
        <v/>
      </c>
      <c r="AG109" t="str">
        <f>IF((COUNTA(CurriculumDetail!AG817:AG824) &gt; 0), "x", "")</f>
        <v/>
      </c>
      <c r="AH109" t="str">
        <f>IF((COUNTA(CurriculumDetail!AH817:AH824) &gt; 0), "x", "")</f>
        <v/>
      </c>
      <c r="AI109" t="str">
        <f>IF((COUNTA(CurriculumDetail!AI817:AI824) &gt; 0), "x", "")</f>
        <v/>
      </c>
      <c r="AJ109" t="str">
        <f>IF((COUNTA(CurriculumDetail!AJ817:AJ824) &gt; 0), "x", "")</f>
        <v/>
      </c>
    </row>
    <row r="110" spans="1:36" x14ac:dyDescent="0.2">
      <c r="A110" t="s">
        <v>128</v>
      </c>
      <c r="B110" t="s">
        <v>137</v>
      </c>
      <c r="C110">
        <v>0</v>
      </c>
      <c r="D110">
        <v>0</v>
      </c>
      <c r="E110" t="b">
        <f>AND(OR(CurriculumDetail!F827&gt;0,CurriculumDetail!C827&lt;&gt;1),OR(CurriculumDetail!F828&gt;0,CurriculumDetail!C828&lt;&gt;1),OR(CurriculumDetail!F829&gt;0,CurriculumDetail!C829&lt;&gt;1),OR(CurriculumDetail!F830&gt;0,CurriculumDetail!C830&lt;&gt;1))</f>
        <v>1</v>
      </c>
      <c r="F110" t="b">
        <f>AND(OR(CurriculumDetail!F827&gt;0,CurriculumDetail!C827&lt;&gt;2),OR(CurriculumDetail!F828&gt;0,CurriculumDetail!C828&lt;&gt;2),OR(CurriculumDetail!F829&gt;0,CurriculumDetail!C829&lt;&gt;2),OR(CurriculumDetail!F830&gt;0,CurriculumDetail!C830&lt;&gt;2))</f>
        <v>1</v>
      </c>
      <c r="G110" t="str">
        <f>IF((COUNTA(CurriculumDetail!G826:G830) &gt; 0), "x", "")</f>
        <v/>
      </c>
      <c r="H110" t="str">
        <f>IF((COUNTA(CurriculumDetail!H826:H830) &gt; 0), "x", "")</f>
        <v/>
      </c>
      <c r="I110" t="str">
        <f>IF((COUNTA(CurriculumDetail!I826:I830) &gt; 0), "x", "")</f>
        <v/>
      </c>
      <c r="J110" t="str">
        <f>IF((COUNTA(CurriculumDetail!J826:J830) &gt; 0), "x", "")</f>
        <v>x</v>
      </c>
      <c r="K110" t="str">
        <f>IF((COUNTA(CurriculumDetail!K826:K830) &gt; 0), "x", "")</f>
        <v/>
      </c>
      <c r="L110" t="str">
        <f>IF((COUNTA(CurriculumDetail!L826:L830) &gt; 0), "x", "")</f>
        <v/>
      </c>
      <c r="M110" t="str">
        <f>IF((COUNTA(CurriculumDetail!M826:M830) &gt; 0), "x", "")</f>
        <v/>
      </c>
      <c r="N110" t="str">
        <f>IF((COUNTA(CurriculumDetail!N826:N830) &gt; 0), "x", "")</f>
        <v/>
      </c>
      <c r="O110" t="str">
        <f>IF((COUNTA(CurriculumDetail!O826:O830) &gt; 0), "x", "")</f>
        <v/>
      </c>
      <c r="P110" t="str">
        <f>IF((COUNTA(CurriculumDetail!P826:P830) &gt; 0), "x", "")</f>
        <v/>
      </c>
      <c r="Q110" t="str">
        <f>IF((COUNTA(CurriculumDetail!Q826:Q830) &gt; 0), "x", "")</f>
        <v/>
      </c>
      <c r="R110" t="str">
        <f>IF((COUNTA(CurriculumDetail!R826:R830) &gt; 0), "x", "")</f>
        <v/>
      </c>
      <c r="S110" t="str">
        <f>IF((COUNTA(CurriculumDetail!S826:S830) &gt; 0), "x", "")</f>
        <v/>
      </c>
      <c r="T110" t="str">
        <f>IF((COUNTA(CurriculumDetail!T826:T830) &gt; 0), "x", "")</f>
        <v/>
      </c>
      <c r="U110" t="str">
        <f>IF((COUNTA(CurriculumDetail!U826:U830) &gt; 0), "x", "")</f>
        <v/>
      </c>
      <c r="V110" t="str">
        <f>IF((COUNTA(CurriculumDetail!V826:V830) &gt; 0), "x", "")</f>
        <v/>
      </c>
      <c r="W110" t="str">
        <f>IF((COUNTA(CurriculumDetail!W826:W830) &gt; 0), "x", "")</f>
        <v/>
      </c>
      <c r="X110" t="str">
        <f>IF((COUNTA(CurriculumDetail!X826:X830) &gt; 0), "x", "")</f>
        <v/>
      </c>
      <c r="Y110" t="str">
        <f>IF((COUNTA(CurriculumDetail!Y826:Y830) &gt; 0), "x", "")</f>
        <v/>
      </c>
      <c r="Z110" t="str">
        <f>IF((COUNTA(CurriculumDetail!Z826:Z830) &gt; 0), "x", "")</f>
        <v/>
      </c>
      <c r="AA110" t="str">
        <f>IF((COUNTA(CurriculumDetail!AA826:AA830) &gt; 0), "x", "")</f>
        <v/>
      </c>
      <c r="AB110" t="str">
        <f>IF((COUNTA(CurriculumDetail!AB826:AB830) &gt; 0), "x", "")</f>
        <v/>
      </c>
      <c r="AC110" t="str">
        <f>IF((COUNTA(CurriculumDetail!AC826:AC830) &gt; 0), "x", "")</f>
        <v/>
      </c>
      <c r="AD110" t="str">
        <f>IF((COUNTA(CurriculumDetail!AD826:AD830) &gt; 0), "x", "")</f>
        <v/>
      </c>
      <c r="AE110" t="str">
        <f>IF((COUNTA(CurriculumDetail!AE826:AE830) &gt; 0), "x", "")</f>
        <v/>
      </c>
      <c r="AF110" t="str">
        <f>IF((COUNTA(CurriculumDetail!AF826:AF830) &gt; 0), "x", "")</f>
        <v/>
      </c>
      <c r="AG110" t="str">
        <f>IF((COUNTA(CurriculumDetail!AG826:AG830) &gt; 0), "x", "")</f>
        <v/>
      </c>
      <c r="AH110" t="str">
        <f>IF((COUNTA(CurriculumDetail!AH826:AH830) &gt; 0), "x", "")</f>
        <v/>
      </c>
      <c r="AI110" t="str">
        <f>IF((COUNTA(CurriculumDetail!AI826:AI830) &gt; 0), "x", "")</f>
        <v/>
      </c>
      <c r="AJ110" t="str">
        <f>IF((COUNTA(CurriculumDetail!AJ826:AJ830) &gt; 0), "x", "")</f>
        <v/>
      </c>
    </row>
    <row r="111" spans="1:36" x14ac:dyDescent="0.2">
      <c r="A111" t="s">
        <v>128</v>
      </c>
      <c r="B111" t="s">
        <v>138</v>
      </c>
      <c r="C111">
        <v>0</v>
      </c>
      <c r="D111">
        <v>0</v>
      </c>
      <c r="E111" t="b">
        <f>AND(OR(CurriculumDetail!F833&gt;0,CurriculumDetail!C833&lt;&gt;1),OR(CurriculumDetail!F834&gt;0,CurriculumDetail!C834&lt;&gt;1),OR(CurriculumDetail!F835&gt;0,CurriculumDetail!C835&lt;&gt;1))</f>
        <v>1</v>
      </c>
      <c r="F111" t="b">
        <f>AND(OR(CurriculumDetail!F833&gt;0,CurriculumDetail!C833&lt;&gt;2),OR(CurriculumDetail!F834&gt;0,CurriculumDetail!C834&lt;&gt;2),OR(CurriculumDetail!F835&gt;0,CurriculumDetail!C835&lt;&gt;2))</f>
        <v>1</v>
      </c>
      <c r="G111" t="str">
        <f>IF((COUNTA(CurriculumDetail!G832:G835) &gt; 0), "x", "")</f>
        <v/>
      </c>
      <c r="H111" t="str">
        <f>IF((COUNTA(CurriculumDetail!H832:H835) &gt; 0), "x", "")</f>
        <v/>
      </c>
      <c r="I111" t="str">
        <f>IF((COUNTA(CurriculumDetail!I832:I835) &gt; 0), "x", "")</f>
        <v/>
      </c>
      <c r="J111" t="str">
        <f>IF((COUNTA(CurriculumDetail!J832:J835) &gt; 0), "x", "")</f>
        <v/>
      </c>
      <c r="K111" t="str">
        <f>IF((COUNTA(CurriculumDetail!K832:K835) &gt; 0), "x", "")</f>
        <v/>
      </c>
      <c r="L111" t="str">
        <f>IF((COUNTA(CurriculumDetail!L832:L835) &gt; 0), "x", "")</f>
        <v/>
      </c>
      <c r="M111" t="str">
        <f>IF((COUNTA(CurriculumDetail!M832:M835) &gt; 0), "x", "")</f>
        <v/>
      </c>
      <c r="N111" t="str">
        <f>IF((COUNTA(CurriculumDetail!N832:N835) &gt; 0), "x", "")</f>
        <v/>
      </c>
      <c r="O111" t="str">
        <f>IF((COUNTA(CurriculumDetail!O832:O835) &gt; 0), "x", "")</f>
        <v/>
      </c>
      <c r="P111" t="str">
        <f>IF((COUNTA(CurriculumDetail!P832:P835) &gt; 0), "x", "")</f>
        <v/>
      </c>
      <c r="Q111" t="str">
        <f>IF((COUNTA(CurriculumDetail!Q832:Q835) &gt; 0), "x", "")</f>
        <v/>
      </c>
      <c r="R111" t="str">
        <f>IF((COUNTA(CurriculumDetail!R832:R835) &gt; 0), "x", "")</f>
        <v/>
      </c>
      <c r="S111" t="str">
        <f>IF((COUNTA(CurriculumDetail!S832:S835) &gt; 0), "x", "")</f>
        <v/>
      </c>
      <c r="T111" t="str">
        <f>IF((COUNTA(CurriculumDetail!T832:T835) &gt; 0), "x", "")</f>
        <v/>
      </c>
      <c r="U111" t="str">
        <f>IF((COUNTA(CurriculumDetail!U832:U835) &gt; 0), "x", "")</f>
        <v/>
      </c>
      <c r="V111" t="str">
        <f>IF((COUNTA(CurriculumDetail!V832:V835) &gt; 0), "x", "")</f>
        <v/>
      </c>
      <c r="W111" t="str">
        <f>IF((COUNTA(CurriculumDetail!W832:W835) &gt; 0), "x", "")</f>
        <v/>
      </c>
      <c r="X111" t="str">
        <f>IF((COUNTA(CurriculumDetail!X832:X835) &gt; 0), "x", "")</f>
        <v/>
      </c>
      <c r="Y111" t="str">
        <f>IF((COUNTA(CurriculumDetail!Y832:Y835) &gt; 0), "x", "")</f>
        <v/>
      </c>
      <c r="Z111" t="str">
        <f>IF((COUNTA(CurriculumDetail!Z832:Z835) &gt; 0), "x", "")</f>
        <v/>
      </c>
      <c r="AA111" t="str">
        <f>IF((COUNTA(CurriculumDetail!AA832:AA835) &gt; 0), "x", "")</f>
        <v/>
      </c>
      <c r="AB111" t="str">
        <f>IF((COUNTA(CurriculumDetail!AB832:AB835) &gt; 0), "x", "")</f>
        <v/>
      </c>
      <c r="AC111" t="str">
        <f>IF((COUNTA(CurriculumDetail!AC832:AC835) &gt; 0), "x", "")</f>
        <v/>
      </c>
      <c r="AD111" t="str">
        <f>IF((COUNTA(CurriculumDetail!AD832:AD835) &gt; 0), "x", "")</f>
        <v/>
      </c>
      <c r="AE111" t="str">
        <f>IF((COUNTA(CurriculumDetail!AE832:AE835) &gt; 0), "x", "")</f>
        <v/>
      </c>
      <c r="AF111" t="str">
        <f>IF((COUNTA(CurriculumDetail!AF832:AF835) &gt; 0), "x", "")</f>
        <v/>
      </c>
      <c r="AG111" t="str">
        <f>IF((COUNTA(CurriculumDetail!AG832:AG835) &gt; 0), "x", "")</f>
        <v/>
      </c>
      <c r="AH111" t="str">
        <f>IF((COUNTA(CurriculumDetail!AH832:AH835) &gt; 0), "x", "")</f>
        <v/>
      </c>
      <c r="AI111" t="str">
        <f>IF((COUNTA(CurriculumDetail!AI832:AI835) &gt; 0), "x", "")</f>
        <v/>
      </c>
      <c r="AJ111" t="str">
        <f>IF((COUNTA(CurriculumDetail!AJ832:AJ835) &gt; 0), "x", "")</f>
        <v/>
      </c>
    </row>
    <row r="112" spans="1:36" x14ac:dyDescent="0.2">
      <c r="A112" t="s">
        <v>128</v>
      </c>
      <c r="B112" t="s">
        <v>139</v>
      </c>
      <c r="C112">
        <v>0</v>
      </c>
      <c r="D112">
        <v>0</v>
      </c>
      <c r="E112" t="b">
        <f>AND(OR(CurriculumDetail!F838&gt;0,CurriculumDetail!C838&lt;&gt;1),OR(CurriculumDetail!F839&gt;0,CurriculumDetail!C839&lt;&gt;1),OR(CurriculumDetail!F840&gt;0,CurriculumDetail!C840&lt;&gt;1))</f>
        <v>1</v>
      </c>
      <c r="F112" t="b">
        <f>AND(OR(CurriculumDetail!F838&gt;0,CurriculumDetail!C838&lt;&gt;2),OR(CurriculumDetail!F839&gt;0,CurriculumDetail!C839&lt;&gt;2),OR(CurriculumDetail!F840&gt;0,CurriculumDetail!C840&lt;&gt;2))</f>
        <v>1</v>
      </c>
      <c r="G112" t="str">
        <f>IF((COUNTA(CurriculumDetail!G837:G840) &gt; 0), "x", "")</f>
        <v/>
      </c>
      <c r="H112" t="str">
        <f>IF((COUNTA(CurriculumDetail!H837:H840) &gt; 0), "x", "")</f>
        <v/>
      </c>
      <c r="I112" t="str">
        <f>IF((COUNTA(CurriculumDetail!I837:I840) &gt; 0), "x", "")</f>
        <v/>
      </c>
      <c r="J112" t="str">
        <f>IF((COUNTA(CurriculumDetail!J837:J840) &gt; 0), "x", "")</f>
        <v/>
      </c>
      <c r="K112" t="str">
        <f>IF((COUNTA(CurriculumDetail!K837:K840) &gt; 0), "x", "")</f>
        <v/>
      </c>
      <c r="L112" t="str">
        <f>IF((COUNTA(CurriculumDetail!L837:L840) &gt; 0), "x", "")</f>
        <v/>
      </c>
      <c r="M112" t="str">
        <f>IF((COUNTA(CurriculumDetail!M837:M840) &gt; 0), "x", "")</f>
        <v/>
      </c>
      <c r="N112" t="str">
        <f>IF((COUNTA(CurriculumDetail!N837:N840) &gt; 0), "x", "")</f>
        <v/>
      </c>
      <c r="O112" t="str">
        <f>IF((COUNTA(CurriculumDetail!O837:O840) &gt; 0), "x", "")</f>
        <v/>
      </c>
      <c r="P112" t="str">
        <f>IF((COUNTA(CurriculumDetail!P837:P840) &gt; 0), "x", "")</f>
        <v/>
      </c>
      <c r="Q112" t="str">
        <f>IF((COUNTA(CurriculumDetail!Q837:Q840) &gt; 0), "x", "")</f>
        <v/>
      </c>
      <c r="R112" t="str">
        <f>IF((COUNTA(CurriculumDetail!R837:R840) &gt; 0), "x", "")</f>
        <v/>
      </c>
      <c r="S112" t="str">
        <f>IF((COUNTA(CurriculumDetail!S837:S840) &gt; 0), "x", "")</f>
        <v/>
      </c>
      <c r="T112" t="str">
        <f>IF((COUNTA(CurriculumDetail!T837:T840) &gt; 0), "x", "")</f>
        <v/>
      </c>
      <c r="U112" t="str">
        <f>IF((COUNTA(CurriculumDetail!U837:U840) &gt; 0), "x", "")</f>
        <v/>
      </c>
      <c r="V112" t="str">
        <f>IF((COUNTA(CurriculumDetail!V837:V840) &gt; 0), "x", "")</f>
        <v/>
      </c>
      <c r="W112" t="str">
        <f>IF((COUNTA(CurriculumDetail!W837:W840) &gt; 0), "x", "")</f>
        <v/>
      </c>
      <c r="X112" t="str">
        <f>IF((COUNTA(CurriculumDetail!X837:X840) &gt; 0), "x", "")</f>
        <v/>
      </c>
      <c r="Y112" t="str">
        <f>IF((COUNTA(CurriculumDetail!Y837:Y840) &gt; 0), "x", "")</f>
        <v/>
      </c>
      <c r="Z112" t="str">
        <f>IF((COUNTA(CurriculumDetail!Z837:Z840) &gt; 0), "x", "")</f>
        <v/>
      </c>
      <c r="AA112" t="str">
        <f>IF((COUNTA(CurriculumDetail!AA837:AA840) &gt; 0), "x", "")</f>
        <v/>
      </c>
      <c r="AB112" t="str">
        <f>IF((COUNTA(CurriculumDetail!AB837:AB840) &gt; 0), "x", "")</f>
        <v/>
      </c>
      <c r="AC112" t="str">
        <f>IF((COUNTA(CurriculumDetail!AC837:AC840) &gt; 0), "x", "")</f>
        <v/>
      </c>
      <c r="AD112" t="str">
        <f>IF((COUNTA(CurriculumDetail!AD837:AD840) &gt; 0), "x", "")</f>
        <v/>
      </c>
      <c r="AE112" t="str">
        <f>IF((COUNTA(CurriculumDetail!AE837:AE840) &gt; 0), "x", "")</f>
        <v/>
      </c>
      <c r="AF112" t="str">
        <f>IF((COUNTA(CurriculumDetail!AF837:AF840) &gt; 0), "x", "")</f>
        <v/>
      </c>
      <c r="AG112" t="str">
        <f>IF((COUNTA(CurriculumDetail!AG837:AG840) &gt; 0), "x", "")</f>
        <v/>
      </c>
      <c r="AH112" t="str">
        <f>IF((COUNTA(CurriculumDetail!AH837:AH840) &gt; 0), "x", "")</f>
        <v/>
      </c>
      <c r="AI112" t="str">
        <f>IF((COUNTA(CurriculumDetail!AI837:AI840) &gt; 0), "x", "")</f>
        <v/>
      </c>
      <c r="AJ112" t="str">
        <f>IF((COUNTA(CurriculumDetail!AJ837:AJ840) &gt; 0), "x", "")</f>
        <v/>
      </c>
    </row>
    <row r="113" spans="1:36" x14ac:dyDescent="0.2">
      <c r="A113" t="s">
        <v>128</v>
      </c>
      <c r="B113" t="s">
        <v>140</v>
      </c>
      <c r="C113">
        <v>0</v>
      </c>
      <c r="D113">
        <v>0</v>
      </c>
      <c r="E113" t="b">
        <f>AND(OR(CurriculumDetail!F843&gt;0,CurriculumDetail!C843&lt;&gt;1),OR(CurriculumDetail!F844&gt;0,CurriculumDetail!C844&lt;&gt;1))</f>
        <v>1</v>
      </c>
      <c r="F113" t="b">
        <f>AND(OR(CurriculumDetail!F843&gt;0,CurriculumDetail!C843&lt;&gt;2),OR(CurriculumDetail!F844&gt;0,CurriculumDetail!C844&lt;&gt;2))</f>
        <v>1</v>
      </c>
      <c r="G113" t="str">
        <f>IF((COUNTA(CurriculumDetail!G842:G844) &gt; 0), "x", "")</f>
        <v/>
      </c>
      <c r="H113" t="str">
        <f>IF((COUNTA(CurriculumDetail!H842:H844) &gt; 0), "x", "")</f>
        <v/>
      </c>
      <c r="I113" t="str">
        <f>IF((COUNTA(CurriculumDetail!I842:I844) &gt; 0), "x", "")</f>
        <v/>
      </c>
      <c r="J113" t="str">
        <f>IF((COUNTA(CurriculumDetail!J842:J844) &gt; 0), "x", "")</f>
        <v/>
      </c>
      <c r="K113" t="str">
        <f>IF((COUNTA(CurriculumDetail!K842:K844) &gt; 0), "x", "")</f>
        <v/>
      </c>
      <c r="L113" t="str">
        <f>IF((COUNTA(CurriculumDetail!L842:L844) &gt; 0), "x", "")</f>
        <v/>
      </c>
      <c r="M113" t="str">
        <f>IF((COUNTA(CurriculumDetail!M842:M844) &gt; 0), "x", "")</f>
        <v/>
      </c>
      <c r="N113" t="str">
        <f>IF((COUNTA(CurriculumDetail!N842:N844) &gt; 0), "x", "")</f>
        <v/>
      </c>
      <c r="O113" t="str">
        <f>IF((COUNTA(CurriculumDetail!O842:O844) &gt; 0), "x", "")</f>
        <v/>
      </c>
      <c r="P113" t="str">
        <f>IF((COUNTA(CurriculumDetail!P842:P844) &gt; 0), "x", "")</f>
        <v/>
      </c>
      <c r="Q113" t="str">
        <f>IF((COUNTA(CurriculumDetail!Q842:Q844) &gt; 0), "x", "")</f>
        <v/>
      </c>
      <c r="R113" t="str">
        <f>IF((COUNTA(CurriculumDetail!R842:R844) &gt; 0), "x", "")</f>
        <v/>
      </c>
      <c r="S113" t="str">
        <f>IF((COUNTA(CurriculumDetail!S842:S844) &gt; 0), "x", "")</f>
        <v/>
      </c>
      <c r="T113" t="str">
        <f>IF((COUNTA(CurriculumDetail!T842:T844) &gt; 0), "x", "")</f>
        <v/>
      </c>
      <c r="U113" t="str">
        <f>IF((COUNTA(CurriculumDetail!U842:U844) &gt; 0), "x", "")</f>
        <v/>
      </c>
      <c r="V113" t="str">
        <f>IF((COUNTA(CurriculumDetail!V842:V844) &gt; 0), "x", "")</f>
        <v/>
      </c>
      <c r="W113" t="str">
        <f>IF((COUNTA(CurriculumDetail!W842:W844) &gt; 0), "x", "")</f>
        <v/>
      </c>
      <c r="X113" t="str">
        <f>IF((COUNTA(CurriculumDetail!X842:X844) &gt; 0), "x", "")</f>
        <v/>
      </c>
      <c r="Y113" t="str">
        <f>IF((COUNTA(CurriculumDetail!Y842:Y844) &gt; 0), "x", "")</f>
        <v/>
      </c>
      <c r="Z113" t="str">
        <f>IF((COUNTA(CurriculumDetail!Z842:Z844) &gt; 0), "x", "")</f>
        <v/>
      </c>
      <c r="AA113" t="str">
        <f>IF((COUNTA(CurriculumDetail!AA842:AA844) &gt; 0), "x", "")</f>
        <v/>
      </c>
      <c r="AB113" t="str">
        <f>IF((COUNTA(CurriculumDetail!AB842:AB844) &gt; 0), "x", "")</f>
        <v/>
      </c>
      <c r="AC113" t="str">
        <f>IF((COUNTA(CurriculumDetail!AC842:AC844) &gt; 0), "x", "")</f>
        <v/>
      </c>
      <c r="AD113" t="str">
        <f>IF((COUNTA(CurriculumDetail!AD842:AD844) &gt; 0), "x", "")</f>
        <v/>
      </c>
      <c r="AE113" t="str">
        <f>IF((COUNTA(CurriculumDetail!AE842:AE844) &gt; 0), "x", "")</f>
        <v/>
      </c>
      <c r="AF113" t="str">
        <f>IF((COUNTA(CurriculumDetail!AF842:AF844) &gt; 0), "x", "")</f>
        <v/>
      </c>
      <c r="AG113" t="str">
        <f>IF((COUNTA(CurriculumDetail!AG842:AG844) &gt; 0), "x", "")</f>
        <v/>
      </c>
      <c r="AH113" t="str">
        <f>IF((COUNTA(CurriculumDetail!AH842:AH844) &gt; 0), "x", "")</f>
        <v/>
      </c>
      <c r="AI113" t="str">
        <f>IF((COUNTA(CurriculumDetail!AI842:AI844) &gt; 0), "x", "")</f>
        <v/>
      </c>
      <c r="AJ113" t="str">
        <f>IF((COUNTA(CurriculumDetail!AJ842:AJ844) &gt; 0), "x", "")</f>
        <v/>
      </c>
    </row>
    <row r="115" spans="1:36" x14ac:dyDescent="0.2">
      <c r="A115" t="s">
        <v>141</v>
      </c>
      <c r="B115" t="s">
        <v>120</v>
      </c>
      <c r="C115">
        <v>0</v>
      </c>
      <c r="D115">
        <v>0</v>
      </c>
      <c r="E115" t="b">
        <f>AND(OR(CurriculumDetail!F847&gt;0,CurriculumDetail!C847&lt;&gt;1),OR(CurriculumDetail!F848&gt;0,CurriculumDetail!C848&lt;&gt;1),OR(CurriculumDetail!F849&gt;0,CurriculumDetail!C849&lt;&gt;1),OR(CurriculumDetail!F850&gt;0,CurriculumDetail!C850&lt;&gt;1))</f>
        <v>1</v>
      </c>
      <c r="F115" t="b">
        <f>AND(OR(CurriculumDetail!F847&gt;0,CurriculumDetail!C847&lt;&gt;2),OR(CurriculumDetail!F848&gt;0,CurriculumDetail!C848&lt;&gt;2),OR(CurriculumDetail!F849&gt;0,CurriculumDetail!C849&lt;&gt;2),OR(CurriculumDetail!F850&gt;0,CurriculumDetail!C850&lt;&gt;2))</f>
        <v>1</v>
      </c>
      <c r="G115" t="str">
        <f>IF((COUNTA(CurriculumDetail!G846:G850) &gt; 0), "x", "")</f>
        <v/>
      </c>
      <c r="H115" t="str">
        <f>IF((COUNTA(CurriculumDetail!H846:H850) &gt; 0), "x", "")</f>
        <v/>
      </c>
      <c r="I115" t="str">
        <f>IF((COUNTA(CurriculumDetail!I846:I850) &gt; 0), "x", "")</f>
        <v/>
      </c>
      <c r="J115" t="str">
        <f>IF((COUNTA(CurriculumDetail!J846:J850) &gt; 0), "x", "")</f>
        <v/>
      </c>
      <c r="K115" t="str">
        <f>IF((COUNTA(CurriculumDetail!K846:K850) &gt; 0), "x", "")</f>
        <v/>
      </c>
      <c r="L115" t="str">
        <f>IF((COUNTA(CurriculumDetail!L846:L850) &gt; 0), "x", "")</f>
        <v/>
      </c>
      <c r="M115" t="str">
        <f>IF((COUNTA(CurriculumDetail!M846:M850) &gt; 0), "x", "")</f>
        <v/>
      </c>
      <c r="N115" t="str">
        <f>IF((COUNTA(CurriculumDetail!N846:N850) &gt; 0), "x", "")</f>
        <v/>
      </c>
      <c r="O115" t="str">
        <f>IF((COUNTA(CurriculumDetail!O846:O850) &gt; 0), "x", "")</f>
        <v/>
      </c>
      <c r="P115" t="str">
        <f>IF((COUNTA(CurriculumDetail!P846:P850) &gt; 0), "x", "")</f>
        <v/>
      </c>
      <c r="Q115" t="str">
        <f>IF((COUNTA(CurriculumDetail!Q846:Q850) &gt; 0), "x", "")</f>
        <v/>
      </c>
      <c r="R115" t="str">
        <f>IF((COUNTA(CurriculumDetail!R846:R850) &gt; 0), "x", "")</f>
        <v/>
      </c>
      <c r="S115" t="str">
        <f>IF((COUNTA(CurriculumDetail!S846:S850) &gt; 0), "x", "")</f>
        <v/>
      </c>
      <c r="T115" t="str">
        <f>IF((COUNTA(CurriculumDetail!T846:T850) &gt; 0), "x", "")</f>
        <v/>
      </c>
      <c r="U115" t="str">
        <f>IF((COUNTA(CurriculumDetail!U846:U850) &gt; 0), "x", "")</f>
        <v/>
      </c>
      <c r="V115" t="str">
        <f>IF((COUNTA(CurriculumDetail!V846:V850) &gt; 0), "x", "")</f>
        <v/>
      </c>
      <c r="W115" t="str">
        <f>IF((COUNTA(CurriculumDetail!W846:W850) &gt; 0), "x", "")</f>
        <v/>
      </c>
      <c r="X115" t="str">
        <f>IF((COUNTA(CurriculumDetail!X846:X850) &gt; 0), "x", "")</f>
        <v/>
      </c>
      <c r="Y115" t="str">
        <f>IF((COUNTA(CurriculumDetail!Y846:Y850) &gt; 0), "x", "")</f>
        <v/>
      </c>
      <c r="Z115" t="str">
        <f>IF((COUNTA(CurriculumDetail!Z846:Z850) &gt; 0), "x", "")</f>
        <v/>
      </c>
      <c r="AA115" t="str">
        <f>IF((COUNTA(CurriculumDetail!AA846:AA850) &gt; 0), "x", "")</f>
        <v/>
      </c>
      <c r="AB115" t="str">
        <f>IF((COUNTA(CurriculumDetail!AB846:AB850) &gt; 0), "x", "")</f>
        <v/>
      </c>
      <c r="AC115" t="str">
        <f>IF((COUNTA(CurriculumDetail!AC846:AC850) &gt; 0), "x", "")</f>
        <v/>
      </c>
      <c r="AD115" t="str">
        <f>IF((COUNTA(CurriculumDetail!AD846:AD850) &gt; 0), "x", "")</f>
        <v/>
      </c>
      <c r="AE115" t="str">
        <f>IF((COUNTA(CurriculumDetail!AE846:AE850) &gt; 0), "x", "")</f>
        <v/>
      </c>
      <c r="AF115" t="str">
        <f>IF((COUNTA(CurriculumDetail!AF846:AF850) &gt; 0), "x", "")</f>
        <v/>
      </c>
      <c r="AG115" t="str">
        <f>IF((COUNTA(CurriculumDetail!AG846:AG850) &gt; 0), "x", "")</f>
        <v/>
      </c>
      <c r="AH115" t="str">
        <f>IF((COUNTA(CurriculumDetail!AH846:AH850) &gt; 0), "x", "")</f>
        <v/>
      </c>
      <c r="AI115" t="str">
        <f>IF((COUNTA(CurriculumDetail!AI846:AI850) &gt; 0), "x", "")</f>
        <v/>
      </c>
      <c r="AJ115" t="str">
        <f>IF((COUNTA(CurriculumDetail!AJ846:AJ850) &gt; 0), "x", "")</f>
        <v/>
      </c>
    </row>
    <row r="116" spans="1:36" x14ac:dyDescent="0.2">
      <c r="A116" t="s">
        <v>141</v>
      </c>
      <c r="B116" t="s">
        <v>142</v>
      </c>
      <c r="C116">
        <v>0</v>
      </c>
      <c r="D116">
        <v>0</v>
      </c>
      <c r="E116" t="b">
        <f>AND(OR(CurriculumDetail!F853&gt;0,CurriculumDetail!C853&lt;&gt;1),OR(CurriculumDetail!F854&gt;0,CurriculumDetail!C854&lt;&gt;1),OR(CurriculumDetail!F855&gt;0,CurriculumDetail!C855&lt;&gt;1),OR(CurriculumDetail!F856&gt;0,CurriculumDetail!C856&lt;&gt;1),OR(CurriculumDetail!F857&gt;0,CurriculumDetail!C857&lt;&gt;1),OR(CurriculumDetail!F858&gt;0,CurriculumDetail!C858&lt;&gt;1))</f>
        <v>1</v>
      </c>
      <c r="F116" t="b">
        <f>AND(OR(CurriculumDetail!F853&gt;0,CurriculumDetail!C853&lt;&gt;2),OR(CurriculumDetail!F854&gt;0,CurriculumDetail!C854&lt;&gt;2),OR(CurriculumDetail!F855&gt;0,CurriculumDetail!C855&lt;&gt;2),OR(CurriculumDetail!F856&gt;0,CurriculumDetail!C856&lt;&gt;2),OR(CurriculumDetail!F857&gt;0,CurriculumDetail!C857&lt;&gt;2),OR(CurriculumDetail!F858&gt;0,CurriculumDetail!C858&lt;&gt;2))</f>
        <v>1</v>
      </c>
      <c r="G116" t="str">
        <f>IF((COUNTA(CurriculumDetail!G852:G858) &gt; 0), "x", "")</f>
        <v/>
      </c>
      <c r="H116" t="str">
        <f>IF((COUNTA(CurriculumDetail!H852:H858) &gt; 0), "x", "")</f>
        <v/>
      </c>
      <c r="I116" t="str">
        <f>IF((COUNTA(CurriculumDetail!I852:I858) &gt; 0), "x", "")</f>
        <v/>
      </c>
      <c r="J116" t="str">
        <f>IF((COUNTA(CurriculumDetail!J852:J858) &gt; 0), "x", "")</f>
        <v/>
      </c>
      <c r="K116" t="str">
        <f>IF((COUNTA(CurriculumDetail!K852:K858) &gt; 0), "x", "")</f>
        <v/>
      </c>
      <c r="L116" t="str">
        <f>IF((COUNTA(CurriculumDetail!L852:L858) &gt; 0), "x", "")</f>
        <v/>
      </c>
      <c r="M116" t="str">
        <f>IF((COUNTA(CurriculumDetail!M852:M858) &gt; 0), "x", "")</f>
        <v/>
      </c>
      <c r="N116" t="str">
        <f>IF((COUNTA(CurriculumDetail!N852:N858) &gt; 0), "x", "")</f>
        <v/>
      </c>
      <c r="O116" t="str">
        <f>IF((COUNTA(CurriculumDetail!O852:O858) &gt; 0), "x", "")</f>
        <v/>
      </c>
      <c r="P116" t="str">
        <f>IF((COUNTA(CurriculumDetail!P852:P858) &gt; 0), "x", "")</f>
        <v/>
      </c>
      <c r="Q116" t="str">
        <f>IF((COUNTA(CurriculumDetail!Q852:Q858) &gt; 0), "x", "")</f>
        <v/>
      </c>
      <c r="R116" t="str">
        <f>IF((COUNTA(CurriculumDetail!R852:R858) &gt; 0), "x", "")</f>
        <v/>
      </c>
      <c r="S116" t="str">
        <f>IF((COUNTA(CurriculumDetail!S852:S858) &gt; 0), "x", "")</f>
        <v/>
      </c>
      <c r="T116" t="str">
        <f>IF((COUNTA(CurriculumDetail!T852:T858) &gt; 0), "x", "")</f>
        <v/>
      </c>
      <c r="U116" t="str">
        <f>IF((COUNTA(CurriculumDetail!U852:U858) &gt; 0), "x", "")</f>
        <v/>
      </c>
      <c r="V116" t="str">
        <f>IF((COUNTA(CurriculumDetail!V852:V858) &gt; 0), "x", "")</f>
        <v/>
      </c>
      <c r="W116" t="str">
        <f>IF((COUNTA(CurriculumDetail!W852:W858) &gt; 0), "x", "")</f>
        <v/>
      </c>
      <c r="X116" t="str">
        <f>IF((COUNTA(CurriculumDetail!X852:X858) &gt; 0), "x", "")</f>
        <v/>
      </c>
      <c r="Y116" t="str">
        <f>IF((COUNTA(CurriculumDetail!Y852:Y858) &gt; 0), "x", "")</f>
        <v/>
      </c>
      <c r="Z116" t="str">
        <f>IF((COUNTA(CurriculumDetail!Z852:Z858) &gt; 0), "x", "")</f>
        <v/>
      </c>
      <c r="AA116" t="str">
        <f>IF((COUNTA(CurriculumDetail!AA852:AA858) &gt; 0), "x", "")</f>
        <v/>
      </c>
      <c r="AB116" t="str">
        <f>IF((COUNTA(CurriculumDetail!AB852:AB858) &gt; 0), "x", "")</f>
        <v/>
      </c>
      <c r="AC116" t="str">
        <f>IF((COUNTA(CurriculumDetail!AC852:AC858) &gt; 0), "x", "")</f>
        <v/>
      </c>
      <c r="AD116" t="str">
        <f>IF((COUNTA(CurriculumDetail!AD852:AD858) &gt; 0), "x", "")</f>
        <v/>
      </c>
      <c r="AE116" t="str">
        <f>IF((COUNTA(CurriculumDetail!AE852:AE858) &gt; 0), "x", "")</f>
        <v/>
      </c>
      <c r="AF116" t="str">
        <f>IF((COUNTA(CurriculumDetail!AF852:AF858) &gt; 0), "x", "")</f>
        <v/>
      </c>
      <c r="AG116" t="str">
        <f>IF((COUNTA(CurriculumDetail!AG852:AG858) &gt; 0), "x", "")</f>
        <v/>
      </c>
      <c r="AH116" t="str">
        <f>IF((COUNTA(CurriculumDetail!AH852:AH858) &gt; 0), "x", "")</f>
        <v/>
      </c>
      <c r="AI116" t="str">
        <f>IF((COUNTA(CurriculumDetail!AI852:AI858) &gt; 0), "x", "")</f>
        <v/>
      </c>
      <c r="AJ116" t="str">
        <f>IF((COUNTA(CurriculumDetail!AJ852:AJ858) &gt; 0), "x", "")</f>
        <v/>
      </c>
    </row>
    <row r="117" spans="1:36" x14ac:dyDescent="0.2">
      <c r="A117" t="s">
        <v>141</v>
      </c>
      <c r="B117" t="s">
        <v>143</v>
      </c>
      <c r="C117">
        <v>0</v>
      </c>
      <c r="D117">
        <v>0</v>
      </c>
      <c r="E117" t="b">
        <f>AND(OR(CurriculumDetail!F861&gt;0,CurriculumDetail!C861&lt;&gt;1),OR(CurriculumDetail!F862&gt;0,CurriculumDetail!C862&lt;&gt;1),OR(CurriculumDetail!F863&gt;0,CurriculumDetail!C863&lt;&gt;1),OR(CurriculumDetail!F864&gt;0,CurriculumDetail!C864&lt;&gt;1))</f>
        <v>1</v>
      </c>
      <c r="F117" t="b">
        <f>AND(OR(CurriculumDetail!F861&gt;0,CurriculumDetail!C861&lt;&gt;2),OR(CurriculumDetail!F862&gt;0,CurriculumDetail!C862&lt;&gt;2),OR(CurriculumDetail!F863&gt;0,CurriculumDetail!C863&lt;&gt;2),OR(CurriculumDetail!F864&gt;0,CurriculumDetail!C864&lt;&gt;2))</f>
        <v>1</v>
      </c>
      <c r="G117" t="str">
        <f>IF((COUNTA(CurriculumDetail!G860:G864) &gt; 0), "x", "")</f>
        <v/>
      </c>
      <c r="H117" t="str">
        <f>IF((COUNTA(CurriculumDetail!H860:H864) &gt; 0), "x", "")</f>
        <v/>
      </c>
      <c r="I117" t="str">
        <f>IF((COUNTA(CurriculumDetail!I860:I864) &gt; 0), "x", "")</f>
        <v/>
      </c>
      <c r="J117" t="str">
        <f>IF((COUNTA(CurriculumDetail!J860:J864) &gt; 0), "x", "")</f>
        <v/>
      </c>
      <c r="K117" t="str">
        <f>IF((COUNTA(CurriculumDetail!K860:K864) &gt; 0), "x", "")</f>
        <v/>
      </c>
      <c r="L117" t="str">
        <f>IF((COUNTA(CurriculumDetail!L860:L864) &gt; 0), "x", "")</f>
        <v/>
      </c>
      <c r="M117" t="str">
        <f>IF((COUNTA(CurriculumDetail!M860:M864) &gt; 0), "x", "")</f>
        <v/>
      </c>
      <c r="N117" t="str">
        <f>IF((COUNTA(CurriculumDetail!N860:N864) &gt; 0), "x", "")</f>
        <v/>
      </c>
      <c r="O117" t="str">
        <f>IF((COUNTA(CurriculumDetail!O860:O864) &gt; 0), "x", "")</f>
        <v/>
      </c>
      <c r="P117" t="str">
        <f>IF((COUNTA(CurriculumDetail!P860:P864) &gt; 0), "x", "")</f>
        <v/>
      </c>
      <c r="Q117" t="str">
        <f>IF((COUNTA(CurriculumDetail!Q860:Q864) &gt; 0), "x", "")</f>
        <v/>
      </c>
      <c r="R117" t="str">
        <f>IF((COUNTA(CurriculumDetail!R860:R864) &gt; 0), "x", "")</f>
        <v/>
      </c>
      <c r="S117" t="str">
        <f>IF((COUNTA(CurriculumDetail!S860:S864) &gt; 0), "x", "")</f>
        <v/>
      </c>
      <c r="T117" t="str">
        <f>IF((COUNTA(CurriculumDetail!T860:T864) &gt; 0), "x", "")</f>
        <v/>
      </c>
      <c r="U117" t="str">
        <f>IF((COUNTA(CurriculumDetail!U860:U864) &gt; 0), "x", "")</f>
        <v/>
      </c>
      <c r="V117" t="str">
        <f>IF((COUNTA(CurriculumDetail!V860:V864) &gt; 0), "x", "")</f>
        <v/>
      </c>
      <c r="W117" t="str">
        <f>IF((COUNTA(CurriculumDetail!W860:W864) &gt; 0), "x", "")</f>
        <v/>
      </c>
      <c r="X117" t="str">
        <f>IF((COUNTA(CurriculumDetail!X860:X864) &gt; 0), "x", "")</f>
        <v/>
      </c>
      <c r="Y117" t="str">
        <f>IF((COUNTA(CurriculumDetail!Y860:Y864) &gt; 0), "x", "")</f>
        <v/>
      </c>
      <c r="Z117" t="str">
        <f>IF((COUNTA(CurriculumDetail!Z860:Z864) &gt; 0), "x", "")</f>
        <v/>
      </c>
      <c r="AA117" t="str">
        <f>IF((COUNTA(CurriculumDetail!AA860:AA864) &gt; 0), "x", "")</f>
        <v/>
      </c>
      <c r="AB117" t="str">
        <f>IF((COUNTA(CurriculumDetail!AB860:AB864) &gt; 0), "x", "")</f>
        <v/>
      </c>
      <c r="AC117" t="str">
        <f>IF((COUNTA(CurriculumDetail!AC860:AC864) &gt; 0), "x", "")</f>
        <v/>
      </c>
      <c r="AD117" t="str">
        <f>IF((COUNTA(CurriculumDetail!AD860:AD864) &gt; 0), "x", "")</f>
        <v/>
      </c>
      <c r="AE117" t="str">
        <f>IF((COUNTA(CurriculumDetail!AE860:AE864) &gt; 0), "x", "")</f>
        <v/>
      </c>
      <c r="AF117" t="str">
        <f>IF((COUNTA(CurriculumDetail!AF860:AF864) &gt; 0), "x", "")</f>
        <v/>
      </c>
      <c r="AG117" t="str">
        <f>IF((COUNTA(CurriculumDetail!AG860:AG864) &gt; 0), "x", "")</f>
        <v/>
      </c>
      <c r="AH117" t="str">
        <f>IF((COUNTA(CurriculumDetail!AH860:AH864) &gt; 0), "x", "")</f>
        <v/>
      </c>
      <c r="AI117" t="str">
        <f>IF((COUNTA(CurriculumDetail!AI860:AI864) &gt; 0), "x", "")</f>
        <v/>
      </c>
      <c r="AJ117" t="str">
        <f>IF((COUNTA(CurriculumDetail!AJ860:AJ864) &gt; 0), "x", "")</f>
        <v/>
      </c>
    </row>
    <row r="118" spans="1:36" x14ac:dyDescent="0.2">
      <c r="A118" t="s">
        <v>141</v>
      </c>
      <c r="B118" t="s">
        <v>144</v>
      </c>
      <c r="C118">
        <v>0</v>
      </c>
      <c r="D118">
        <v>0</v>
      </c>
      <c r="E118" t="b">
        <f>AND(OR(CurriculumDetail!F867&gt;0,CurriculumDetail!C867&lt;&gt;1),OR(CurriculumDetail!F868&gt;0,CurriculumDetail!C868&lt;&gt;1),OR(CurriculumDetail!F869&gt;0,CurriculumDetail!C869&lt;&gt;1))</f>
        <v>1</v>
      </c>
      <c r="F118" t="b">
        <f>AND(OR(CurriculumDetail!F867&gt;0,CurriculumDetail!C867&lt;&gt;2),OR(CurriculumDetail!F868&gt;0,CurriculumDetail!C868&lt;&gt;2),OR(CurriculumDetail!F869&gt;0,CurriculumDetail!C869&lt;&gt;2))</f>
        <v>1</v>
      </c>
      <c r="G118" t="str">
        <f>IF((COUNTA(CurriculumDetail!G866:G869) &gt; 0), "x", "")</f>
        <v/>
      </c>
      <c r="H118" t="str">
        <f>IF((COUNTA(CurriculumDetail!H866:H869) &gt; 0), "x", "")</f>
        <v/>
      </c>
      <c r="I118" t="str">
        <f>IF((COUNTA(CurriculumDetail!I866:I869) &gt; 0), "x", "")</f>
        <v/>
      </c>
      <c r="J118" t="str">
        <f>IF((COUNTA(CurriculumDetail!J866:J869) &gt; 0), "x", "")</f>
        <v/>
      </c>
      <c r="K118" t="str">
        <f>IF((COUNTA(CurriculumDetail!K866:K869) &gt; 0), "x", "")</f>
        <v/>
      </c>
      <c r="L118" t="str">
        <f>IF((COUNTA(CurriculumDetail!L866:L869) &gt; 0), "x", "")</f>
        <v/>
      </c>
      <c r="M118" t="str">
        <f>IF((COUNTA(CurriculumDetail!M866:M869) &gt; 0), "x", "")</f>
        <v/>
      </c>
      <c r="N118" t="str">
        <f>IF((COUNTA(CurriculumDetail!N866:N869) &gt; 0), "x", "")</f>
        <v/>
      </c>
      <c r="O118" t="str">
        <f>IF((COUNTA(CurriculumDetail!O866:O869) &gt; 0), "x", "")</f>
        <v/>
      </c>
      <c r="P118" t="str">
        <f>IF((COUNTA(CurriculumDetail!P866:P869) &gt; 0), "x", "")</f>
        <v/>
      </c>
      <c r="Q118" t="str">
        <f>IF((COUNTA(CurriculumDetail!Q866:Q869) &gt; 0), "x", "")</f>
        <v/>
      </c>
      <c r="R118" t="str">
        <f>IF((COUNTA(CurriculumDetail!R866:R869) &gt; 0), "x", "")</f>
        <v/>
      </c>
      <c r="S118" t="str">
        <f>IF((COUNTA(CurriculumDetail!S866:S869) &gt; 0), "x", "")</f>
        <v/>
      </c>
      <c r="T118" t="str">
        <f>IF((COUNTA(CurriculumDetail!T866:T869) &gt; 0), "x", "")</f>
        <v/>
      </c>
      <c r="U118" t="str">
        <f>IF((COUNTA(CurriculumDetail!U866:U869) &gt; 0), "x", "")</f>
        <v/>
      </c>
      <c r="V118" t="str">
        <f>IF((COUNTA(CurriculumDetail!V866:V869) &gt; 0), "x", "")</f>
        <v/>
      </c>
      <c r="W118" t="str">
        <f>IF((COUNTA(CurriculumDetail!W866:W869) &gt; 0), "x", "")</f>
        <v/>
      </c>
      <c r="X118" t="str">
        <f>IF((COUNTA(CurriculumDetail!X866:X869) &gt; 0), "x", "")</f>
        <v/>
      </c>
      <c r="Y118" t="str">
        <f>IF((COUNTA(CurriculumDetail!Y866:Y869) &gt; 0), "x", "")</f>
        <v/>
      </c>
      <c r="Z118" t="str">
        <f>IF((COUNTA(CurriculumDetail!Z866:Z869) &gt; 0), "x", "")</f>
        <v/>
      </c>
      <c r="AA118" t="str">
        <f>IF((COUNTA(CurriculumDetail!AA866:AA869) &gt; 0), "x", "")</f>
        <v/>
      </c>
      <c r="AB118" t="str">
        <f>IF((COUNTA(CurriculumDetail!AB866:AB869) &gt; 0), "x", "")</f>
        <v/>
      </c>
      <c r="AC118" t="str">
        <f>IF((COUNTA(CurriculumDetail!AC866:AC869) &gt; 0), "x", "")</f>
        <v/>
      </c>
      <c r="AD118" t="str">
        <f>IF((COUNTA(CurriculumDetail!AD866:AD869) &gt; 0), "x", "")</f>
        <v/>
      </c>
      <c r="AE118" t="str">
        <f>IF((COUNTA(CurriculumDetail!AE866:AE869) &gt; 0), "x", "")</f>
        <v/>
      </c>
      <c r="AF118" t="str">
        <f>IF((COUNTA(CurriculumDetail!AF866:AF869) &gt; 0), "x", "")</f>
        <v/>
      </c>
      <c r="AG118" t="str">
        <f>IF((COUNTA(CurriculumDetail!AG866:AG869) &gt; 0), "x", "")</f>
        <v/>
      </c>
      <c r="AH118" t="str">
        <f>IF((COUNTA(CurriculumDetail!AH866:AH869) &gt; 0), "x", "")</f>
        <v/>
      </c>
      <c r="AI118" t="str">
        <f>IF((COUNTA(CurriculumDetail!AI866:AI869) &gt; 0), "x", "")</f>
        <v/>
      </c>
      <c r="AJ118" t="str">
        <f>IF((COUNTA(CurriculumDetail!AJ866:AJ869) &gt; 0), "x", "")</f>
        <v/>
      </c>
    </row>
    <row r="119" spans="1:36" x14ac:dyDescent="0.2">
      <c r="A119" t="s">
        <v>141</v>
      </c>
      <c r="B119" t="s">
        <v>145</v>
      </c>
      <c r="C119">
        <v>0</v>
      </c>
      <c r="D119">
        <v>0</v>
      </c>
      <c r="E119" t="b">
        <f>AND(OR(CurriculumDetail!F872&gt;0,CurriculumDetail!C872&lt;&gt;1),OR(CurriculumDetail!F873&gt;0,CurriculumDetail!C873&lt;&gt;1),OR(CurriculumDetail!F874&gt;0,CurriculumDetail!C874&lt;&gt;1))</f>
        <v>1</v>
      </c>
      <c r="F119" t="b">
        <f>AND(OR(CurriculumDetail!F872&gt;0,CurriculumDetail!C872&lt;&gt;2),OR(CurriculumDetail!F873&gt;0,CurriculumDetail!C873&lt;&gt;2),OR(CurriculumDetail!F874&gt;0,CurriculumDetail!C874&lt;&gt;2))</f>
        <v>1</v>
      </c>
      <c r="G119" t="str">
        <f>IF((COUNTA(CurriculumDetail!G871:G874) &gt; 0), "x", "")</f>
        <v/>
      </c>
      <c r="H119" t="str">
        <f>IF((COUNTA(CurriculumDetail!H871:H874) &gt; 0), "x", "")</f>
        <v/>
      </c>
      <c r="I119" t="str">
        <f>IF((COUNTA(CurriculumDetail!I871:I874) &gt; 0), "x", "")</f>
        <v/>
      </c>
      <c r="J119" t="str">
        <f>IF((COUNTA(CurriculumDetail!J871:J874) &gt; 0), "x", "")</f>
        <v/>
      </c>
      <c r="K119" t="str">
        <f>IF((COUNTA(CurriculumDetail!K871:K874) &gt; 0), "x", "")</f>
        <v/>
      </c>
      <c r="L119" t="str">
        <f>IF((COUNTA(CurriculumDetail!L871:L874) &gt; 0), "x", "")</f>
        <v/>
      </c>
      <c r="M119" t="str">
        <f>IF((COUNTA(CurriculumDetail!M871:M874) &gt; 0), "x", "")</f>
        <v/>
      </c>
      <c r="N119" t="str">
        <f>IF((COUNTA(CurriculumDetail!N871:N874) &gt; 0), "x", "")</f>
        <v/>
      </c>
      <c r="O119" t="str">
        <f>IF((COUNTA(CurriculumDetail!O871:O874) &gt; 0), "x", "")</f>
        <v/>
      </c>
      <c r="P119" t="str">
        <f>IF((COUNTA(CurriculumDetail!P871:P874) &gt; 0), "x", "")</f>
        <v/>
      </c>
      <c r="Q119" t="str">
        <f>IF((COUNTA(CurriculumDetail!Q871:Q874) &gt; 0), "x", "")</f>
        <v/>
      </c>
      <c r="R119" t="str">
        <f>IF((COUNTA(CurriculumDetail!R871:R874) &gt; 0), "x", "")</f>
        <v/>
      </c>
      <c r="S119" t="str">
        <f>IF((COUNTA(CurriculumDetail!S871:S874) &gt; 0), "x", "")</f>
        <v/>
      </c>
      <c r="T119" t="str">
        <f>IF((COUNTA(CurriculumDetail!T871:T874) &gt; 0), "x", "")</f>
        <v/>
      </c>
      <c r="U119" t="str">
        <f>IF((COUNTA(CurriculumDetail!U871:U874) &gt; 0), "x", "")</f>
        <v/>
      </c>
      <c r="V119" t="str">
        <f>IF((COUNTA(CurriculumDetail!V871:V874) &gt; 0), "x", "")</f>
        <v/>
      </c>
      <c r="W119" t="str">
        <f>IF((COUNTA(CurriculumDetail!W871:W874) &gt; 0), "x", "")</f>
        <v/>
      </c>
      <c r="X119" t="str">
        <f>IF((COUNTA(CurriculumDetail!X871:X874) &gt; 0), "x", "")</f>
        <v/>
      </c>
      <c r="Y119" t="str">
        <f>IF((COUNTA(CurriculumDetail!Y871:Y874) &gt; 0), "x", "")</f>
        <v/>
      </c>
      <c r="Z119" t="str">
        <f>IF((COUNTA(CurriculumDetail!Z871:Z874) &gt; 0), "x", "")</f>
        <v/>
      </c>
      <c r="AA119" t="str">
        <f>IF((COUNTA(CurriculumDetail!AA871:AA874) &gt; 0), "x", "")</f>
        <v/>
      </c>
      <c r="AB119" t="str">
        <f>IF((COUNTA(CurriculumDetail!AB871:AB874) &gt; 0), "x", "")</f>
        <v/>
      </c>
      <c r="AC119" t="str">
        <f>IF((COUNTA(CurriculumDetail!AC871:AC874) &gt; 0), "x", "")</f>
        <v/>
      </c>
      <c r="AD119" t="str">
        <f>IF((COUNTA(CurriculumDetail!AD871:AD874) &gt; 0), "x", "")</f>
        <v/>
      </c>
      <c r="AE119" t="str">
        <f>IF((COUNTA(CurriculumDetail!AE871:AE874) &gt; 0), "x", "")</f>
        <v/>
      </c>
      <c r="AF119" t="str">
        <f>IF((COUNTA(CurriculumDetail!AF871:AF874) &gt; 0), "x", "")</f>
        <v/>
      </c>
      <c r="AG119" t="str">
        <f>IF((COUNTA(CurriculumDetail!AG871:AG874) &gt; 0), "x", "")</f>
        <v/>
      </c>
      <c r="AH119" t="str">
        <f>IF((COUNTA(CurriculumDetail!AH871:AH874) &gt; 0), "x", "")</f>
        <v/>
      </c>
      <c r="AI119" t="str">
        <f>IF((COUNTA(CurriculumDetail!AI871:AI874) &gt; 0), "x", "")</f>
        <v/>
      </c>
      <c r="AJ119" t="str">
        <f>IF((COUNTA(CurriculumDetail!AJ871:AJ874) &gt; 0), "x", "")</f>
        <v/>
      </c>
    </row>
    <row r="121" spans="1:36" x14ac:dyDescent="0.2">
      <c r="A121" t="s">
        <v>146</v>
      </c>
      <c r="B121" t="s">
        <v>147</v>
      </c>
      <c r="C121">
        <v>2</v>
      </c>
      <c r="D121">
        <v>0</v>
      </c>
      <c r="E121" t="b">
        <f>AND(OR(CurriculumDetail!F877&gt;0,CurriculumDetail!C877&lt;&gt;1),OR(CurriculumDetail!F878&gt;0,CurriculumDetail!C878&lt;&gt;1),OR(CurriculumDetail!F879&gt;0,CurriculumDetail!C879&lt;&gt;1))</f>
        <v>0</v>
      </c>
      <c r="F121" t="b">
        <f>AND(OR(CurriculumDetail!F877&gt;0,CurriculumDetail!C877&lt;&gt;2),OR(CurriculumDetail!F878&gt;0,CurriculumDetail!C878&lt;&gt;2),OR(CurriculumDetail!F879&gt;0,CurriculumDetail!C879&lt;&gt;2))</f>
        <v>1</v>
      </c>
      <c r="G121" t="str">
        <f>IF((COUNTA(CurriculumDetail!G876:G879) &gt; 0), "x", "")</f>
        <v/>
      </c>
      <c r="H121" t="str">
        <f>IF((COUNTA(CurriculumDetail!H876:H879) &gt; 0), "x", "")</f>
        <v/>
      </c>
      <c r="I121" t="str">
        <f>IF((COUNTA(CurriculumDetail!I876:I879) &gt; 0), "x", "")</f>
        <v/>
      </c>
      <c r="J121" t="str">
        <f>IF((COUNTA(CurriculumDetail!J876:J879) &gt; 0), "x", "")</f>
        <v/>
      </c>
      <c r="K121" t="str">
        <f>IF((COUNTA(CurriculumDetail!K876:K879) &gt; 0), "x", "")</f>
        <v/>
      </c>
      <c r="L121" t="str">
        <f>IF((COUNTA(CurriculumDetail!L876:L879) &gt; 0), "x", "")</f>
        <v/>
      </c>
      <c r="M121" t="str">
        <f>IF((COUNTA(CurriculumDetail!M876:M879) &gt; 0), "x", "")</f>
        <v/>
      </c>
      <c r="N121" t="str">
        <f>IF((COUNTA(CurriculumDetail!N876:N879) &gt; 0), "x", "")</f>
        <v/>
      </c>
      <c r="O121" t="str">
        <f>IF((COUNTA(CurriculumDetail!O876:O879) &gt; 0), "x", "")</f>
        <v>x</v>
      </c>
      <c r="P121" t="str">
        <f>IF((COUNTA(CurriculumDetail!P876:P879) &gt; 0), "x", "")</f>
        <v/>
      </c>
      <c r="Q121" t="str">
        <f>IF((COUNTA(CurriculumDetail!Q876:Q879) &gt; 0), "x", "")</f>
        <v/>
      </c>
      <c r="R121" t="str">
        <f>IF((COUNTA(CurriculumDetail!R876:R879) &gt; 0), "x", "")</f>
        <v/>
      </c>
      <c r="S121" t="str">
        <f>IF((COUNTA(CurriculumDetail!S876:S879) &gt; 0), "x", "")</f>
        <v/>
      </c>
      <c r="T121" t="str">
        <f>IF((COUNTA(CurriculumDetail!T876:T879) &gt; 0), "x", "")</f>
        <v/>
      </c>
      <c r="U121" t="str">
        <f>IF((COUNTA(CurriculumDetail!U876:U879) &gt; 0), "x", "")</f>
        <v/>
      </c>
      <c r="V121" t="str">
        <f>IF((COUNTA(CurriculumDetail!V876:V879) &gt; 0), "x", "")</f>
        <v/>
      </c>
      <c r="W121" t="str">
        <f>IF((COUNTA(CurriculumDetail!W876:W879) &gt; 0), "x", "")</f>
        <v/>
      </c>
      <c r="X121" t="str">
        <f>IF((COUNTA(CurriculumDetail!X876:X879) &gt; 0), "x", "")</f>
        <v/>
      </c>
      <c r="Y121" t="str">
        <f>IF((COUNTA(CurriculumDetail!Y876:Y879) &gt; 0), "x", "")</f>
        <v/>
      </c>
      <c r="Z121" t="str">
        <f>IF((COUNTA(CurriculumDetail!Z876:Z879) &gt; 0), "x", "")</f>
        <v/>
      </c>
      <c r="AA121" t="str">
        <f>IF((COUNTA(CurriculumDetail!AA876:AA879) &gt; 0), "x", "")</f>
        <v/>
      </c>
      <c r="AB121" t="str">
        <f>IF((COUNTA(CurriculumDetail!AB876:AB879) &gt; 0), "x", "")</f>
        <v/>
      </c>
      <c r="AC121" t="str">
        <f>IF((COUNTA(CurriculumDetail!AC876:AC879) &gt; 0), "x", "")</f>
        <v/>
      </c>
      <c r="AD121" t="str">
        <f>IF((COUNTA(CurriculumDetail!AD876:AD879) &gt; 0), "x", "")</f>
        <v/>
      </c>
      <c r="AE121" t="str">
        <f>IF((COUNTA(CurriculumDetail!AE876:AE879) &gt; 0), "x", "")</f>
        <v/>
      </c>
      <c r="AF121" t="str">
        <f>IF((COUNTA(CurriculumDetail!AF876:AF879) &gt; 0), "x", "")</f>
        <v/>
      </c>
      <c r="AG121" t="str">
        <f>IF((COUNTA(CurriculumDetail!AG876:AG879) &gt; 0), "x", "")</f>
        <v/>
      </c>
      <c r="AH121" t="str">
        <f>IF((COUNTA(CurriculumDetail!AH876:AH879) &gt; 0), "x", "")</f>
        <v/>
      </c>
      <c r="AI121" t="str">
        <f>IF((COUNTA(CurriculumDetail!AI876:AI879) &gt; 0), "x", "")</f>
        <v/>
      </c>
      <c r="AJ121" t="str">
        <f>IF((COUNTA(CurriculumDetail!AJ876:AJ879) &gt; 0), "x", "")</f>
        <v/>
      </c>
    </row>
    <row r="122" spans="1:36" x14ac:dyDescent="0.2">
      <c r="A122" t="s">
        <v>146</v>
      </c>
      <c r="B122" t="s">
        <v>148</v>
      </c>
      <c r="C122">
        <v>1</v>
      </c>
      <c r="D122">
        <v>2</v>
      </c>
      <c r="E122" t="b">
        <f>AND(OR(CurriculumDetail!F882&gt;0,CurriculumDetail!C882&lt;&gt;1),OR(CurriculumDetail!F883&gt;0,CurriculumDetail!C883&lt;&gt;1),OR(CurriculumDetail!F884&gt;0,CurriculumDetail!C884&lt;&gt;1),OR(CurriculumDetail!F885&gt;0,CurriculumDetail!C885&lt;&gt;1),OR(CurriculumDetail!F886&gt;0,CurriculumDetail!C886&lt;&gt;1),OR(CurriculumDetail!F887&gt;0,CurriculumDetail!C887&lt;&gt;1))</f>
        <v>1</v>
      </c>
      <c r="F122" t="b">
        <f>AND(OR(CurriculumDetail!F882&gt;0,CurriculumDetail!C882&lt;&gt;2),OR(CurriculumDetail!F883&gt;0,CurriculumDetail!C883&lt;&gt;2),OR(CurriculumDetail!F884&gt;0,CurriculumDetail!C884&lt;&gt;2),OR(CurriculumDetail!F885&gt;0,CurriculumDetail!C885&lt;&gt;2),OR(CurriculumDetail!F886&gt;0,CurriculumDetail!C886&lt;&gt;2),OR(CurriculumDetail!F887&gt;0,CurriculumDetail!C887&lt;&gt;2))</f>
        <v>0</v>
      </c>
      <c r="G122" t="str">
        <f>IF((COUNTA(CurriculumDetail!G881:G887) &gt; 0), "x", "")</f>
        <v/>
      </c>
      <c r="H122" t="str">
        <f>IF((COUNTA(CurriculumDetail!H881:H887) &gt; 0), "x", "")</f>
        <v/>
      </c>
      <c r="I122" t="str">
        <f>IF((COUNTA(CurriculumDetail!I881:I887) &gt; 0), "x", "")</f>
        <v/>
      </c>
      <c r="J122" t="str">
        <f>IF((COUNTA(CurriculumDetail!J881:J887) &gt; 0), "x", "")</f>
        <v/>
      </c>
      <c r="K122" t="str">
        <f>IF((COUNTA(CurriculumDetail!K881:K887) &gt; 0), "x", "")</f>
        <v/>
      </c>
      <c r="L122" t="str">
        <f>IF((COUNTA(CurriculumDetail!L881:L887) &gt; 0), "x", "")</f>
        <v/>
      </c>
      <c r="M122" t="str">
        <f>IF((COUNTA(CurriculumDetail!M881:M887) &gt; 0), "x", "")</f>
        <v/>
      </c>
      <c r="N122" t="str">
        <f>IF((COUNTA(CurriculumDetail!N881:N887) &gt; 0), "x", "")</f>
        <v/>
      </c>
      <c r="O122" t="str">
        <f>IF((COUNTA(CurriculumDetail!O881:O887) &gt; 0), "x", "")</f>
        <v>x</v>
      </c>
      <c r="P122" t="str">
        <f>IF((COUNTA(CurriculumDetail!P881:P887) &gt; 0), "x", "")</f>
        <v/>
      </c>
      <c r="Q122" t="str">
        <f>IF((COUNTA(CurriculumDetail!Q881:Q887) &gt; 0), "x", "")</f>
        <v/>
      </c>
      <c r="R122" t="str">
        <f>IF((COUNTA(CurriculumDetail!R881:R887) &gt; 0), "x", "")</f>
        <v/>
      </c>
      <c r="S122" t="str">
        <f>IF((COUNTA(CurriculumDetail!S881:S887) &gt; 0), "x", "")</f>
        <v/>
      </c>
      <c r="T122" t="str">
        <f>IF((COUNTA(CurriculumDetail!T881:T887) &gt; 0), "x", "")</f>
        <v/>
      </c>
      <c r="U122" t="str">
        <f>IF((COUNTA(CurriculumDetail!U881:U887) &gt; 0), "x", "")</f>
        <v/>
      </c>
      <c r="V122" t="str">
        <f>IF((COUNTA(CurriculumDetail!V881:V887) &gt; 0), "x", "")</f>
        <v/>
      </c>
      <c r="W122" t="str">
        <f>IF((COUNTA(CurriculumDetail!W881:W887) &gt; 0), "x", "")</f>
        <v/>
      </c>
      <c r="X122" t="str">
        <f>IF((COUNTA(CurriculumDetail!X881:X887) &gt; 0), "x", "")</f>
        <v/>
      </c>
      <c r="Y122" t="str">
        <f>IF((COUNTA(CurriculumDetail!Y881:Y887) &gt; 0), "x", "")</f>
        <v/>
      </c>
      <c r="Z122" t="str">
        <f>IF((COUNTA(CurriculumDetail!Z881:Z887) &gt; 0), "x", "")</f>
        <v/>
      </c>
      <c r="AA122" t="str">
        <f>IF((COUNTA(CurriculumDetail!AA881:AA887) &gt; 0), "x", "")</f>
        <v/>
      </c>
      <c r="AB122" t="str">
        <f>IF((COUNTA(CurriculumDetail!AB881:AB887) &gt; 0), "x", "")</f>
        <v/>
      </c>
      <c r="AC122" t="str">
        <f>IF((COUNTA(CurriculumDetail!AC881:AC887) &gt; 0), "x", "")</f>
        <v/>
      </c>
      <c r="AD122" t="str">
        <f>IF((COUNTA(CurriculumDetail!AD881:AD887) &gt; 0), "x", "")</f>
        <v/>
      </c>
      <c r="AE122" t="str">
        <f>IF((COUNTA(CurriculumDetail!AE881:AE887) &gt; 0), "x", "")</f>
        <v/>
      </c>
      <c r="AF122" t="str">
        <f>IF((COUNTA(CurriculumDetail!AF881:AF887) &gt; 0), "x", "")</f>
        <v/>
      </c>
      <c r="AG122" t="str">
        <f>IF((COUNTA(CurriculumDetail!AG881:AG887) &gt; 0), "x", "")</f>
        <v/>
      </c>
      <c r="AH122" t="str">
        <f>IF((COUNTA(CurriculumDetail!AH881:AH887) &gt; 0), "x", "")</f>
        <v/>
      </c>
      <c r="AI122" t="str">
        <f>IF((COUNTA(CurriculumDetail!AI881:AI887) &gt; 0), "x", "")</f>
        <v/>
      </c>
      <c r="AJ122" t="str">
        <f>IF((COUNTA(CurriculumDetail!AJ881:AJ887) &gt; 0), "x", "")</f>
        <v/>
      </c>
    </row>
    <row r="123" spans="1:36" x14ac:dyDescent="0.2">
      <c r="A123" t="s">
        <v>146</v>
      </c>
      <c r="B123" t="s">
        <v>149</v>
      </c>
      <c r="C123">
        <v>1</v>
      </c>
      <c r="D123">
        <v>3</v>
      </c>
      <c r="E123" t="b">
        <f>AND(OR(CurriculumDetail!F890&gt;0,CurriculumDetail!C890&lt;&gt;1),OR(CurriculumDetail!F891&gt;0,CurriculumDetail!C891&lt;&gt;1),OR(CurriculumDetail!F892&gt;0,CurriculumDetail!C892&lt;&gt;1),OR(CurriculumDetail!F893&gt;0,CurriculumDetail!C893&lt;&gt;1),OR(CurriculumDetail!F894&gt;0,CurriculumDetail!C894&lt;&gt;1),OR(CurriculumDetail!F895&gt;0,CurriculumDetail!C895&lt;&gt;1),OR(CurriculumDetail!F896&gt;0,CurriculumDetail!C896&lt;&gt;1),OR(CurriculumDetail!F897&gt;0,CurriculumDetail!C897&lt;&gt;1),OR(CurriculumDetail!F898&gt;0,CurriculumDetail!C898&lt;&gt;1),OR(CurriculumDetail!F899&gt;0,CurriculumDetail!C899&lt;&gt;1),OR(CurriculumDetail!F900&gt;0,CurriculumDetail!C900&lt;&gt;1),OR(CurriculumDetail!F901&gt;0,CurriculumDetail!C901&lt;&gt;1))</f>
        <v>0</v>
      </c>
      <c r="F123" t="b">
        <f>AND(OR(CurriculumDetail!F890&gt;0,CurriculumDetail!C890&lt;&gt;2),OR(CurriculumDetail!F891&gt;0,CurriculumDetail!C891&lt;&gt;2),OR(CurriculumDetail!F892&gt;0,CurriculumDetail!C892&lt;&gt;2),OR(CurriculumDetail!F893&gt;0,CurriculumDetail!C893&lt;&gt;2),OR(CurriculumDetail!F894&gt;0,CurriculumDetail!C894&lt;&gt;2),OR(CurriculumDetail!F895&gt;0,CurriculumDetail!C895&lt;&gt;2),OR(CurriculumDetail!F896&gt;0,CurriculumDetail!C896&lt;&gt;2),OR(CurriculumDetail!F897&gt;0,CurriculumDetail!C897&lt;&gt;2),OR(CurriculumDetail!F898&gt;0,CurriculumDetail!C898&lt;&gt;2),OR(CurriculumDetail!F899&gt;0,CurriculumDetail!C899&lt;&gt;2),OR(CurriculumDetail!F900&gt;0,CurriculumDetail!C900&lt;&gt;2),OR(CurriculumDetail!F901&gt;0,CurriculumDetail!C901&lt;&gt;2))</f>
        <v>0</v>
      </c>
      <c r="G123" t="str">
        <f>IF((COUNTA(CurriculumDetail!G889:G901) &gt; 0), "x", "")</f>
        <v/>
      </c>
      <c r="H123" t="str">
        <f>IF((COUNTA(CurriculumDetail!H889:H901) &gt; 0), "x", "")</f>
        <v/>
      </c>
      <c r="I123" t="str">
        <f>IF((COUNTA(CurriculumDetail!I889:I901) &gt; 0), "x", "")</f>
        <v/>
      </c>
      <c r="J123" t="str">
        <f>IF((COUNTA(CurriculumDetail!J889:J901) &gt; 0), "x", "")</f>
        <v/>
      </c>
      <c r="K123" t="str">
        <f>IF((COUNTA(CurriculumDetail!K889:K901) &gt; 0), "x", "")</f>
        <v/>
      </c>
      <c r="L123" t="str">
        <f>IF((COUNTA(CurriculumDetail!L889:L901) &gt; 0), "x", "")</f>
        <v/>
      </c>
      <c r="M123" t="str">
        <f>IF((COUNTA(CurriculumDetail!M889:M901) &gt; 0), "x", "")</f>
        <v/>
      </c>
      <c r="N123" t="str">
        <f>IF((COUNTA(CurriculumDetail!N889:N901) &gt; 0), "x", "")</f>
        <v/>
      </c>
      <c r="O123" t="str">
        <f>IF((COUNTA(CurriculumDetail!O889:O901) &gt; 0), "x", "")</f>
        <v/>
      </c>
      <c r="P123" t="str">
        <f>IF((COUNTA(CurriculumDetail!P889:P901) &gt; 0), "x", "")</f>
        <v/>
      </c>
      <c r="Q123" t="str">
        <f>IF((COUNTA(CurriculumDetail!Q889:Q901) &gt; 0), "x", "")</f>
        <v/>
      </c>
      <c r="R123" t="str">
        <f>IF((COUNTA(CurriculumDetail!R889:R901) &gt; 0), "x", "")</f>
        <v/>
      </c>
      <c r="S123" t="str">
        <f>IF((COUNTA(CurriculumDetail!S889:S901) &gt; 0), "x", "")</f>
        <v/>
      </c>
      <c r="T123" t="str">
        <f>IF((COUNTA(CurriculumDetail!T889:T901) &gt; 0), "x", "")</f>
        <v/>
      </c>
      <c r="U123" t="str">
        <f>IF((COUNTA(CurriculumDetail!U889:U901) &gt; 0), "x", "")</f>
        <v/>
      </c>
      <c r="V123" t="str">
        <f>IF((COUNTA(CurriculumDetail!V889:V901) &gt; 0), "x", "")</f>
        <v/>
      </c>
      <c r="W123" t="str">
        <f>IF((COUNTA(CurriculumDetail!W889:W901) &gt; 0), "x", "")</f>
        <v/>
      </c>
      <c r="X123" t="str">
        <f>IF((COUNTA(CurriculumDetail!X889:X901) &gt; 0), "x", "")</f>
        <v/>
      </c>
      <c r="Y123" t="str">
        <f>IF((COUNTA(CurriculumDetail!Y889:Y901) &gt; 0), "x", "")</f>
        <v/>
      </c>
      <c r="Z123" t="str">
        <f>IF((COUNTA(CurriculumDetail!Z889:Z901) &gt; 0), "x", "")</f>
        <v/>
      </c>
      <c r="AA123" t="str">
        <f>IF((COUNTA(CurriculumDetail!AA889:AA901) &gt; 0), "x", "")</f>
        <v/>
      </c>
      <c r="AB123" t="str">
        <f>IF((COUNTA(CurriculumDetail!AB889:AB901) &gt; 0), "x", "")</f>
        <v/>
      </c>
      <c r="AC123" t="str">
        <f>IF((COUNTA(CurriculumDetail!AC889:AC901) &gt; 0), "x", "")</f>
        <v/>
      </c>
      <c r="AD123" t="str">
        <f>IF((COUNTA(CurriculumDetail!AD889:AD901) &gt; 0), "x", "")</f>
        <v/>
      </c>
      <c r="AE123" t="str">
        <f>IF((COUNTA(CurriculumDetail!AE889:AE901) &gt; 0), "x", "")</f>
        <v/>
      </c>
      <c r="AF123" t="str">
        <f>IF((COUNTA(CurriculumDetail!AF889:AF901) &gt; 0), "x", "")</f>
        <v/>
      </c>
      <c r="AG123" t="str">
        <f>IF((COUNTA(CurriculumDetail!AG889:AG901) &gt; 0), "x", "")</f>
        <v/>
      </c>
      <c r="AH123" t="str">
        <f>IF((COUNTA(CurriculumDetail!AH889:AH901) &gt; 0), "x", "")</f>
        <v/>
      </c>
      <c r="AI123" t="str">
        <f>IF((COUNTA(CurriculumDetail!AI889:AI901) &gt; 0), "x", "")</f>
        <v/>
      </c>
      <c r="AJ123" t="str">
        <f>IF((COUNTA(CurriculumDetail!AJ889:AJ901) &gt; 0), "x", "")</f>
        <v/>
      </c>
    </row>
    <row r="124" spans="1:36" x14ac:dyDescent="0.2">
      <c r="A124" t="s">
        <v>146</v>
      </c>
      <c r="B124" t="s">
        <v>150</v>
      </c>
      <c r="C124">
        <v>0</v>
      </c>
      <c r="D124">
        <v>3</v>
      </c>
      <c r="E124" t="b">
        <f>AND(OR(CurriculumDetail!F904&gt;0,CurriculumDetail!C904&lt;&gt;1),OR(CurriculumDetail!F905&gt;0,CurriculumDetail!C905&lt;&gt;1),OR(CurriculumDetail!F906&gt;0,CurriculumDetail!C906&lt;&gt;1),OR(CurriculumDetail!F907&gt;0,CurriculumDetail!C907&lt;&gt;1),OR(CurriculumDetail!F908&gt;0,CurriculumDetail!C908&lt;&gt;1),OR(CurriculumDetail!F909&gt;0,CurriculumDetail!C909&lt;&gt;1),OR(CurriculumDetail!F910&gt;0,CurriculumDetail!C910&lt;&gt;1),OR(CurriculumDetail!F911&gt;0,CurriculumDetail!C911&lt;&gt;1),OR(CurriculumDetail!F912&gt;0,CurriculumDetail!C912&lt;&gt;1),OR(CurriculumDetail!F913&gt;0,CurriculumDetail!C913&lt;&gt;1),OR(CurriculumDetail!F914&gt;0,CurriculumDetail!C914&lt;&gt;1))</f>
        <v>1</v>
      </c>
      <c r="F124" t="b">
        <f>AND(OR(CurriculumDetail!F904&gt;0,CurriculumDetail!C904&lt;&gt;2),OR(CurriculumDetail!F905&gt;0,CurriculumDetail!C905&lt;&gt;2),OR(CurriculumDetail!F906&gt;0,CurriculumDetail!C906&lt;&gt;2),OR(CurriculumDetail!F907&gt;0,CurriculumDetail!C907&lt;&gt;2),OR(CurriculumDetail!F908&gt;0,CurriculumDetail!C908&lt;&gt;2),OR(CurriculumDetail!F909&gt;0,CurriculumDetail!C909&lt;&gt;2),OR(CurriculumDetail!F910&gt;0,CurriculumDetail!C910&lt;&gt;2),OR(CurriculumDetail!F911&gt;0,CurriculumDetail!C911&lt;&gt;2),OR(CurriculumDetail!F912&gt;0,CurriculumDetail!C912&lt;&gt;2),OR(CurriculumDetail!F913&gt;0,CurriculumDetail!C913&lt;&gt;2),OR(CurriculumDetail!F914&gt;0,CurriculumDetail!C914&lt;&gt;2))</f>
        <v>0</v>
      </c>
      <c r="G124" t="str">
        <f>IF((COUNTA(CurriculumDetail!G903:G914) &gt; 0), "x", "")</f>
        <v/>
      </c>
      <c r="H124" t="str">
        <f>IF((COUNTA(CurriculumDetail!H903:H914) &gt; 0), "x", "")</f>
        <v/>
      </c>
      <c r="I124" t="str">
        <f>IF((COUNTA(CurriculumDetail!I903:I914) &gt; 0), "x", "")</f>
        <v/>
      </c>
      <c r="J124" t="str">
        <f>IF((COUNTA(CurriculumDetail!J903:J914) &gt; 0), "x", "")</f>
        <v/>
      </c>
      <c r="K124" t="str">
        <f>IF((COUNTA(CurriculumDetail!K903:K914) &gt; 0), "x", "")</f>
        <v/>
      </c>
      <c r="L124" t="str">
        <f>IF((COUNTA(CurriculumDetail!L903:L914) &gt; 0), "x", "")</f>
        <v/>
      </c>
      <c r="M124" t="str">
        <f>IF((COUNTA(CurriculumDetail!M903:M914) &gt; 0), "x", "")</f>
        <v/>
      </c>
      <c r="N124" t="str">
        <f>IF((COUNTA(CurriculumDetail!N903:N914) &gt; 0), "x", "")</f>
        <v/>
      </c>
      <c r="O124" t="str">
        <f>IF((COUNTA(CurriculumDetail!O903:O914) &gt; 0), "x", "")</f>
        <v>x</v>
      </c>
      <c r="P124" t="str">
        <f>IF((COUNTA(CurriculumDetail!P903:P914) &gt; 0), "x", "")</f>
        <v/>
      </c>
      <c r="Q124" t="str">
        <f>IF((COUNTA(CurriculumDetail!Q903:Q914) &gt; 0), "x", "")</f>
        <v/>
      </c>
      <c r="R124" t="str">
        <f>IF((COUNTA(CurriculumDetail!R903:R914) &gt; 0), "x", "")</f>
        <v/>
      </c>
      <c r="S124" t="str">
        <f>IF((COUNTA(CurriculumDetail!S903:S914) &gt; 0), "x", "")</f>
        <v/>
      </c>
      <c r="T124" t="str">
        <f>IF((COUNTA(CurriculumDetail!T903:T914) &gt; 0), "x", "")</f>
        <v/>
      </c>
      <c r="U124" t="str">
        <f>IF((COUNTA(CurriculumDetail!U903:U914) &gt; 0), "x", "")</f>
        <v/>
      </c>
      <c r="V124" t="str">
        <f>IF((COUNTA(CurriculumDetail!V903:V914) &gt; 0), "x", "")</f>
        <v/>
      </c>
      <c r="W124" t="str">
        <f>IF((COUNTA(CurriculumDetail!W903:W914) &gt; 0), "x", "")</f>
        <v/>
      </c>
      <c r="X124" t="str">
        <f>IF((COUNTA(CurriculumDetail!X903:X914) &gt; 0), "x", "")</f>
        <v/>
      </c>
      <c r="Y124" t="str">
        <f>IF((COUNTA(CurriculumDetail!Y903:Y914) &gt; 0), "x", "")</f>
        <v/>
      </c>
      <c r="Z124" t="str">
        <f>IF((COUNTA(CurriculumDetail!Z903:Z914) &gt; 0), "x", "")</f>
        <v/>
      </c>
      <c r="AA124" t="str">
        <f>IF((COUNTA(CurriculumDetail!AA903:AA914) &gt; 0), "x", "")</f>
        <v/>
      </c>
      <c r="AB124" t="str">
        <f>IF((COUNTA(CurriculumDetail!AB903:AB914) &gt; 0), "x", "")</f>
        <v/>
      </c>
      <c r="AC124" t="str">
        <f>IF((COUNTA(CurriculumDetail!AC903:AC914) &gt; 0), "x", "")</f>
        <v/>
      </c>
      <c r="AD124" t="str">
        <f>IF((COUNTA(CurriculumDetail!AD903:AD914) &gt; 0), "x", "")</f>
        <v/>
      </c>
      <c r="AE124" t="str">
        <f>IF((COUNTA(CurriculumDetail!AE903:AE914) &gt; 0), "x", "")</f>
        <v/>
      </c>
      <c r="AF124" t="str">
        <f>IF((COUNTA(CurriculumDetail!AF903:AF914) &gt; 0), "x", "")</f>
        <v/>
      </c>
      <c r="AG124" t="str">
        <f>IF((COUNTA(CurriculumDetail!AG903:AG914) &gt; 0), "x", "")</f>
        <v/>
      </c>
      <c r="AH124" t="str">
        <f>IF((COUNTA(CurriculumDetail!AH903:AH914) &gt; 0), "x", "")</f>
        <v/>
      </c>
      <c r="AI124" t="str">
        <f>IF((COUNTA(CurriculumDetail!AI903:AI914) &gt; 0), "x", "")</f>
        <v/>
      </c>
      <c r="AJ124" t="str">
        <f>IF((COUNTA(CurriculumDetail!AJ903:AJ914) &gt; 0), "x", "")</f>
        <v/>
      </c>
    </row>
    <row r="125" spans="1:36" x14ac:dyDescent="0.2">
      <c r="A125" t="s">
        <v>146</v>
      </c>
      <c r="B125" t="s">
        <v>151</v>
      </c>
      <c r="C125">
        <v>1</v>
      </c>
      <c r="D125">
        <v>2</v>
      </c>
      <c r="E125" t="b">
        <f>AND(OR(CurriculumDetail!F917&gt;0,CurriculumDetail!C917&lt;&gt;1),OR(CurriculumDetail!F918&gt;0,CurriculumDetail!C918&lt;&gt;1),OR(CurriculumDetail!F919&gt;0,CurriculumDetail!C919&lt;&gt;1),OR(CurriculumDetail!F920&gt;0,CurriculumDetail!C920&lt;&gt;1),OR(CurriculumDetail!F921&gt;0,CurriculumDetail!C921&lt;&gt;1),OR(CurriculumDetail!F922&gt;0,CurriculumDetail!C922&lt;&gt;1),OR(CurriculumDetail!F923&gt;0,CurriculumDetail!C923&lt;&gt;1),OR(CurriculumDetail!F924&gt;0,CurriculumDetail!C924&lt;&gt;1))</f>
        <v>1</v>
      </c>
      <c r="F125" t="b">
        <f>AND(OR(CurriculumDetail!F917&gt;0,CurriculumDetail!C917&lt;&gt;2),OR(CurriculumDetail!F918&gt;0,CurriculumDetail!C918&lt;&gt;2),OR(CurriculumDetail!F919&gt;0,CurriculumDetail!C919&lt;&gt;2),OR(CurriculumDetail!F920&gt;0,CurriculumDetail!C920&lt;&gt;2),OR(CurriculumDetail!F921&gt;0,CurriculumDetail!C921&lt;&gt;2),OR(CurriculumDetail!F922&gt;0,CurriculumDetail!C922&lt;&gt;2),OR(CurriculumDetail!F923&gt;0,CurriculumDetail!C923&lt;&gt;2),OR(CurriculumDetail!F924&gt;0,CurriculumDetail!C924&lt;&gt;2))</f>
        <v>0</v>
      </c>
      <c r="G125" t="str">
        <f>IF((COUNTA(CurriculumDetail!G916:G924) &gt; 0), "x", "")</f>
        <v/>
      </c>
      <c r="H125" t="str">
        <f>IF((COUNTA(CurriculumDetail!H916:H924) &gt; 0), "x", "")</f>
        <v/>
      </c>
      <c r="I125" t="str">
        <f>IF((COUNTA(CurriculumDetail!I916:I924) &gt; 0), "x", "")</f>
        <v/>
      </c>
      <c r="J125" t="str">
        <f>IF((COUNTA(CurriculumDetail!J916:J924) &gt; 0), "x", "")</f>
        <v/>
      </c>
      <c r="K125" t="str">
        <f>IF((COUNTA(CurriculumDetail!K916:K924) &gt; 0), "x", "")</f>
        <v/>
      </c>
      <c r="L125" t="str">
        <f>IF((COUNTA(CurriculumDetail!L916:L924) &gt; 0), "x", "")</f>
        <v/>
      </c>
      <c r="M125" t="str">
        <f>IF((COUNTA(CurriculumDetail!M916:M924) &gt; 0), "x", "")</f>
        <v/>
      </c>
      <c r="N125" t="str">
        <f>IF((COUNTA(CurriculumDetail!N916:N924) &gt; 0), "x", "")</f>
        <v/>
      </c>
      <c r="O125" t="str">
        <f>IF((COUNTA(CurriculumDetail!O916:O924) &gt; 0), "x", "")</f>
        <v>x</v>
      </c>
      <c r="P125" t="str">
        <f>IF((COUNTA(CurriculumDetail!P916:P924) &gt; 0), "x", "")</f>
        <v/>
      </c>
      <c r="Q125" t="str">
        <f>IF((COUNTA(CurriculumDetail!Q916:Q924) &gt; 0), "x", "")</f>
        <v/>
      </c>
      <c r="R125" t="str">
        <f>IF((COUNTA(CurriculumDetail!R916:R924) &gt; 0), "x", "")</f>
        <v/>
      </c>
      <c r="S125" t="str">
        <f>IF((COUNTA(CurriculumDetail!S916:S924) &gt; 0), "x", "")</f>
        <v/>
      </c>
      <c r="T125" t="str">
        <f>IF((COUNTA(CurriculumDetail!T916:T924) &gt; 0), "x", "")</f>
        <v/>
      </c>
      <c r="U125" t="str">
        <f>IF((COUNTA(CurriculumDetail!U916:U924) &gt; 0), "x", "")</f>
        <v/>
      </c>
      <c r="V125" t="str">
        <f>IF((COUNTA(CurriculumDetail!V916:V924) &gt; 0), "x", "")</f>
        <v/>
      </c>
      <c r="W125" t="str">
        <f>IF((COUNTA(CurriculumDetail!W916:W924) &gt; 0), "x", "")</f>
        <v/>
      </c>
      <c r="X125" t="str">
        <f>IF((COUNTA(CurriculumDetail!X916:X924) &gt; 0), "x", "")</f>
        <v/>
      </c>
      <c r="Y125" t="str">
        <f>IF((COUNTA(CurriculumDetail!Y916:Y924) &gt; 0), "x", "")</f>
        <v/>
      </c>
      <c r="Z125" t="str">
        <f>IF((COUNTA(CurriculumDetail!Z916:Z924) &gt; 0), "x", "")</f>
        <v/>
      </c>
      <c r="AA125" t="str">
        <f>IF((COUNTA(CurriculumDetail!AA916:AA924) &gt; 0), "x", "")</f>
        <v/>
      </c>
      <c r="AB125" t="str">
        <f>IF((COUNTA(CurriculumDetail!AB916:AB924) &gt; 0), "x", "")</f>
        <v/>
      </c>
      <c r="AC125" t="str">
        <f>IF((COUNTA(CurriculumDetail!AC916:AC924) &gt; 0), "x", "")</f>
        <v/>
      </c>
      <c r="AD125" t="str">
        <f>IF((COUNTA(CurriculumDetail!AD916:AD924) &gt; 0), "x", "")</f>
        <v/>
      </c>
      <c r="AE125" t="str">
        <f>IF((COUNTA(CurriculumDetail!AE916:AE924) &gt; 0), "x", "")</f>
        <v/>
      </c>
      <c r="AF125" t="str">
        <f>IF((COUNTA(CurriculumDetail!AF916:AF924) &gt; 0), "x", "")</f>
        <v/>
      </c>
      <c r="AG125" t="str">
        <f>IF((COUNTA(CurriculumDetail!AG916:AG924) &gt; 0), "x", "")</f>
        <v/>
      </c>
      <c r="AH125" t="str">
        <f>IF((COUNTA(CurriculumDetail!AH916:AH924) &gt; 0), "x", "")</f>
        <v/>
      </c>
      <c r="AI125" t="str">
        <f>IF((COUNTA(CurriculumDetail!AI916:AI924) &gt; 0), "x", "")</f>
        <v/>
      </c>
      <c r="AJ125" t="str">
        <f>IF((COUNTA(CurriculumDetail!AJ916:AJ924) &gt; 0), "x", "")</f>
        <v/>
      </c>
    </row>
    <row r="126" spans="1:36" x14ac:dyDescent="0.2">
      <c r="A126" t="s">
        <v>146</v>
      </c>
      <c r="B126" t="s">
        <v>152</v>
      </c>
      <c r="C126">
        <v>0</v>
      </c>
      <c r="D126">
        <v>0</v>
      </c>
      <c r="E126" t="b">
        <f>AND(OR(CurriculumDetail!F927&gt;0,CurriculumDetail!C927&lt;&gt;1),OR(CurriculumDetail!F928&gt;0,CurriculumDetail!C928&lt;&gt;1),OR(CurriculumDetail!F929&gt;0,CurriculumDetail!C929&lt;&gt;1),OR(CurriculumDetail!F930&gt;0,CurriculumDetail!C930&lt;&gt;1),OR(CurriculumDetail!F931&gt;0,CurriculumDetail!C931&lt;&gt;1),OR(CurriculumDetail!F932&gt;0,CurriculumDetail!C932&lt;&gt;1),OR(CurriculumDetail!F933&gt;0,CurriculumDetail!C933&lt;&gt;1))</f>
        <v>1</v>
      </c>
      <c r="F126" t="b">
        <f>AND(OR(CurriculumDetail!F927&gt;0,CurriculumDetail!C927&lt;&gt;2),OR(CurriculumDetail!F928&gt;0,CurriculumDetail!C928&lt;&gt;2),OR(CurriculumDetail!F929&gt;0,CurriculumDetail!C929&lt;&gt;2),OR(CurriculumDetail!F930&gt;0,CurriculumDetail!C930&lt;&gt;2),OR(CurriculumDetail!F931&gt;0,CurriculumDetail!C931&lt;&gt;2),OR(CurriculumDetail!F932&gt;0,CurriculumDetail!C932&lt;&gt;2),OR(CurriculumDetail!F933&gt;0,CurriculumDetail!C933&lt;&gt;2))</f>
        <v>1</v>
      </c>
      <c r="G126" t="str">
        <f>IF((COUNTA(CurriculumDetail!G926:G933) &gt; 0), "x", "")</f>
        <v/>
      </c>
      <c r="H126" t="str">
        <f>IF((COUNTA(CurriculumDetail!H926:H933) &gt; 0), "x", "")</f>
        <v/>
      </c>
      <c r="I126" t="str">
        <f>IF((COUNTA(CurriculumDetail!I926:I933) &gt; 0), "x", "")</f>
        <v/>
      </c>
      <c r="J126" t="str">
        <f>IF((COUNTA(CurriculumDetail!J926:J933) &gt; 0), "x", "")</f>
        <v/>
      </c>
      <c r="K126" t="str">
        <f>IF((COUNTA(CurriculumDetail!K926:K933) &gt; 0), "x", "")</f>
        <v/>
      </c>
      <c r="L126" t="str">
        <f>IF((COUNTA(CurriculumDetail!L926:L933) &gt; 0), "x", "")</f>
        <v/>
      </c>
      <c r="M126" t="str">
        <f>IF((COUNTA(CurriculumDetail!M926:M933) &gt; 0), "x", "")</f>
        <v/>
      </c>
      <c r="N126" t="str">
        <f>IF((COUNTA(CurriculumDetail!N926:N933) &gt; 0), "x", "")</f>
        <v/>
      </c>
      <c r="O126" t="str">
        <f>IF((COUNTA(CurriculumDetail!O926:O933) &gt; 0), "x", "")</f>
        <v/>
      </c>
      <c r="P126" t="str">
        <f>IF((COUNTA(CurriculumDetail!P926:P933) &gt; 0), "x", "")</f>
        <v/>
      </c>
      <c r="Q126" t="str">
        <f>IF((COUNTA(CurriculumDetail!Q926:Q933) &gt; 0), "x", "")</f>
        <v/>
      </c>
      <c r="R126" t="str">
        <f>IF((COUNTA(CurriculumDetail!R926:R933) &gt; 0), "x", "")</f>
        <v/>
      </c>
      <c r="S126" t="str">
        <f>IF((COUNTA(CurriculumDetail!S926:S933) &gt; 0), "x", "")</f>
        <v/>
      </c>
      <c r="T126" t="str">
        <f>IF((COUNTA(CurriculumDetail!T926:T933) &gt; 0), "x", "")</f>
        <v/>
      </c>
      <c r="U126" t="str">
        <f>IF((COUNTA(CurriculumDetail!U926:U933) &gt; 0), "x", "")</f>
        <v/>
      </c>
      <c r="V126" t="str">
        <f>IF((COUNTA(CurriculumDetail!V926:V933) &gt; 0), "x", "")</f>
        <v/>
      </c>
      <c r="W126" t="str">
        <f>IF((COUNTA(CurriculumDetail!W926:W933) &gt; 0), "x", "")</f>
        <v/>
      </c>
      <c r="X126" t="str">
        <f>IF((COUNTA(CurriculumDetail!X926:X933) &gt; 0), "x", "")</f>
        <v/>
      </c>
      <c r="Y126" t="str">
        <f>IF((COUNTA(CurriculumDetail!Y926:Y933) &gt; 0), "x", "")</f>
        <v/>
      </c>
      <c r="Z126" t="str">
        <f>IF((COUNTA(CurriculumDetail!Z926:Z933) &gt; 0), "x", "")</f>
        <v/>
      </c>
      <c r="AA126" t="str">
        <f>IF((COUNTA(CurriculumDetail!AA926:AA933) &gt; 0), "x", "")</f>
        <v/>
      </c>
      <c r="AB126" t="str">
        <f>IF((COUNTA(CurriculumDetail!AB926:AB933) &gt; 0), "x", "")</f>
        <v/>
      </c>
      <c r="AC126" t="str">
        <f>IF((COUNTA(CurriculumDetail!AC926:AC933) &gt; 0), "x", "")</f>
        <v/>
      </c>
      <c r="AD126" t="str">
        <f>IF((COUNTA(CurriculumDetail!AD926:AD933) &gt; 0), "x", "")</f>
        <v/>
      </c>
      <c r="AE126" t="str">
        <f>IF((COUNTA(CurriculumDetail!AE926:AE933) &gt; 0), "x", "")</f>
        <v/>
      </c>
      <c r="AF126" t="str">
        <f>IF((COUNTA(CurriculumDetail!AF926:AF933) &gt; 0), "x", "")</f>
        <v/>
      </c>
      <c r="AG126" t="str">
        <f>IF((COUNTA(CurriculumDetail!AG926:AG933) &gt; 0), "x", "")</f>
        <v/>
      </c>
      <c r="AH126" t="str">
        <f>IF((COUNTA(CurriculumDetail!AH926:AH933) &gt; 0), "x", "")</f>
        <v/>
      </c>
      <c r="AI126" t="str">
        <f>IF((COUNTA(CurriculumDetail!AI926:AI933) &gt; 0), "x", "")</f>
        <v/>
      </c>
      <c r="AJ126" t="str">
        <f>IF((COUNTA(CurriculumDetail!AJ926:AJ933) &gt; 0), "x", "")</f>
        <v/>
      </c>
    </row>
    <row r="127" spans="1:36" x14ac:dyDescent="0.2">
      <c r="A127" t="s">
        <v>146</v>
      </c>
      <c r="B127" t="s">
        <v>153</v>
      </c>
      <c r="C127">
        <v>0</v>
      </c>
      <c r="D127">
        <v>0</v>
      </c>
      <c r="E127" t="b">
        <f>AND(OR(CurriculumDetail!F936&gt;0,CurriculumDetail!C936&lt;&gt;1),OR(CurriculumDetail!F937&gt;0,CurriculumDetail!C937&lt;&gt;1),OR(CurriculumDetail!F938&gt;0,CurriculumDetail!C938&lt;&gt;1),OR(CurriculumDetail!F939&gt;0,CurriculumDetail!C939&lt;&gt;1),OR(CurriculumDetail!F940&gt;0,CurriculumDetail!C940&lt;&gt;1),OR(CurriculumDetail!F941&gt;0,CurriculumDetail!C941&lt;&gt;1),OR(CurriculumDetail!F942&gt;0,CurriculumDetail!C942&lt;&gt;1),OR(CurriculumDetail!F943&gt;0,CurriculumDetail!C943&lt;&gt;1),OR(CurriculumDetail!F944&gt;0,CurriculumDetail!C944&lt;&gt;1))</f>
        <v>1</v>
      </c>
      <c r="F127" t="b">
        <f>AND(OR(CurriculumDetail!F936&gt;0,CurriculumDetail!C936&lt;&gt;2),OR(CurriculumDetail!F937&gt;0,CurriculumDetail!C937&lt;&gt;2),OR(CurriculumDetail!F938&gt;0,CurriculumDetail!C938&lt;&gt;2),OR(CurriculumDetail!F939&gt;0,CurriculumDetail!C939&lt;&gt;2),OR(CurriculumDetail!F940&gt;0,CurriculumDetail!C940&lt;&gt;2),OR(CurriculumDetail!F941&gt;0,CurriculumDetail!C941&lt;&gt;2),OR(CurriculumDetail!F942&gt;0,CurriculumDetail!C942&lt;&gt;2),OR(CurriculumDetail!F943&gt;0,CurriculumDetail!C943&lt;&gt;2),OR(CurriculumDetail!F944&gt;0,CurriculumDetail!C944&lt;&gt;2))</f>
        <v>1</v>
      </c>
      <c r="G127" t="str">
        <f>IF((COUNTA(CurriculumDetail!G935:G944) &gt; 0), "x", "")</f>
        <v/>
      </c>
      <c r="H127" t="str">
        <f>IF((COUNTA(CurriculumDetail!H935:H944) &gt; 0), "x", "")</f>
        <v/>
      </c>
      <c r="I127" t="str">
        <f>IF((COUNTA(CurriculumDetail!I935:I944) &gt; 0), "x", "")</f>
        <v/>
      </c>
      <c r="J127" t="str">
        <f>IF((COUNTA(CurriculumDetail!J935:J944) &gt; 0), "x", "")</f>
        <v/>
      </c>
      <c r="K127" t="str">
        <f>IF((COUNTA(CurriculumDetail!K935:K944) &gt; 0), "x", "")</f>
        <v/>
      </c>
      <c r="L127" t="str">
        <f>IF((COUNTA(CurriculumDetail!L935:L944) &gt; 0), "x", "")</f>
        <v/>
      </c>
      <c r="M127" t="str">
        <f>IF((COUNTA(CurriculumDetail!M935:M944) &gt; 0), "x", "")</f>
        <v/>
      </c>
      <c r="N127" t="str">
        <f>IF((COUNTA(CurriculumDetail!N935:N944) &gt; 0), "x", "")</f>
        <v/>
      </c>
      <c r="O127" t="str">
        <f>IF((COUNTA(CurriculumDetail!O935:O944) &gt; 0), "x", "")</f>
        <v/>
      </c>
      <c r="P127" t="str">
        <f>IF((COUNTA(CurriculumDetail!P935:P944) &gt; 0), "x", "")</f>
        <v/>
      </c>
      <c r="Q127" t="str">
        <f>IF((COUNTA(CurriculumDetail!Q935:Q944) &gt; 0), "x", "")</f>
        <v/>
      </c>
      <c r="R127" t="str">
        <f>IF((COUNTA(CurriculumDetail!R935:R944) &gt; 0), "x", "")</f>
        <v/>
      </c>
      <c r="S127" t="str">
        <f>IF((COUNTA(CurriculumDetail!S935:S944) &gt; 0), "x", "")</f>
        <v/>
      </c>
      <c r="T127" t="str">
        <f>IF((COUNTA(CurriculumDetail!T935:T944) &gt; 0), "x", "")</f>
        <v/>
      </c>
      <c r="U127" t="str">
        <f>IF((COUNTA(CurriculumDetail!U935:U944) &gt; 0), "x", "")</f>
        <v/>
      </c>
      <c r="V127" t="str">
        <f>IF((COUNTA(CurriculumDetail!V935:V944) &gt; 0), "x", "")</f>
        <v/>
      </c>
      <c r="W127" t="str">
        <f>IF((COUNTA(CurriculumDetail!W935:W944) &gt; 0), "x", "")</f>
        <v/>
      </c>
      <c r="X127" t="str">
        <f>IF((COUNTA(CurriculumDetail!X935:X944) &gt; 0), "x", "")</f>
        <v/>
      </c>
      <c r="Y127" t="str">
        <f>IF((COUNTA(CurriculumDetail!Y935:Y944) &gt; 0), "x", "")</f>
        <v/>
      </c>
      <c r="Z127" t="str">
        <f>IF((COUNTA(CurriculumDetail!Z935:Z944) &gt; 0), "x", "")</f>
        <v/>
      </c>
      <c r="AA127" t="str">
        <f>IF((COUNTA(CurriculumDetail!AA935:AA944) &gt; 0), "x", "")</f>
        <v/>
      </c>
      <c r="AB127" t="str">
        <f>IF((COUNTA(CurriculumDetail!AB935:AB944) &gt; 0), "x", "")</f>
        <v/>
      </c>
      <c r="AC127" t="str">
        <f>IF((COUNTA(CurriculumDetail!AC935:AC944) &gt; 0), "x", "")</f>
        <v/>
      </c>
      <c r="AD127" t="str">
        <f>IF((COUNTA(CurriculumDetail!AD935:AD944) &gt; 0), "x", "")</f>
        <v/>
      </c>
      <c r="AE127" t="str">
        <f>IF((COUNTA(CurriculumDetail!AE935:AE944) &gt; 0), "x", "")</f>
        <v/>
      </c>
      <c r="AF127" t="str">
        <f>IF((COUNTA(CurriculumDetail!AF935:AF944) &gt; 0), "x", "")</f>
        <v/>
      </c>
      <c r="AG127" t="str">
        <f>IF((COUNTA(CurriculumDetail!AG935:AG944) &gt; 0), "x", "")</f>
        <v/>
      </c>
      <c r="AH127" t="str">
        <f>IF((COUNTA(CurriculumDetail!AH935:AH944) &gt; 0), "x", "")</f>
        <v/>
      </c>
      <c r="AI127" t="str">
        <f>IF((COUNTA(CurriculumDetail!AI935:AI944) &gt; 0), "x", "")</f>
        <v/>
      </c>
      <c r="AJ127" t="str">
        <f>IF((COUNTA(CurriculumDetail!AJ935:AJ944) &gt; 0), "x", "")</f>
        <v/>
      </c>
    </row>
    <row r="128" spans="1:36" x14ac:dyDescent="0.2">
      <c r="A128" t="s">
        <v>146</v>
      </c>
      <c r="B128" t="s">
        <v>154</v>
      </c>
      <c r="C128">
        <v>0</v>
      </c>
      <c r="D128">
        <v>0</v>
      </c>
      <c r="E128" t="b">
        <f>AND(OR(CurriculumDetail!F947&gt;0,CurriculumDetail!C947&lt;&gt;1),OR(CurriculumDetail!F948&gt;0,CurriculumDetail!C948&lt;&gt;1),OR(CurriculumDetail!F949&gt;0,CurriculumDetail!C949&lt;&gt;1),OR(CurriculumDetail!F950&gt;0,CurriculumDetail!C950&lt;&gt;1),OR(CurriculumDetail!F951&gt;0,CurriculumDetail!C951&lt;&gt;1))</f>
        <v>1</v>
      </c>
      <c r="F128" t="b">
        <f>AND(OR(CurriculumDetail!F947&gt;0,CurriculumDetail!C947&lt;&gt;2),OR(CurriculumDetail!F948&gt;0,CurriculumDetail!C948&lt;&gt;2),OR(CurriculumDetail!F949&gt;0,CurriculumDetail!C949&lt;&gt;2),OR(CurriculumDetail!F950&gt;0,CurriculumDetail!C950&lt;&gt;2),OR(CurriculumDetail!F951&gt;0,CurriculumDetail!C951&lt;&gt;2))</f>
        <v>1</v>
      </c>
      <c r="G128" t="str">
        <f>IF((COUNTA(CurriculumDetail!G946:G951) &gt; 0), "x", "")</f>
        <v/>
      </c>
      <c r="H128" t="str">
        <f>IF((COUNTA(CurriculumDetail!H946:H951) &gt; 0), "x", "")</f>
        <v/>
      </c>
      <c r="I128" t="str">
        <f>IF((COUNTA(CurriculumDetail!I946:I951) &gt; 0), "x", "")</f>
        <v/>
      </c>
      <c r="J128" t="str">
        <f>IF((COUNTA(CurriculumDetail!J946:J951) &gt; 0), "x", "")</f>
        <v/>
      </c>
      <c r="K128" t="str">
        <f>IF((COUNTA(CurriculumDetail!K946:K951) &gt; 0), "x", "")</f>
        <v/>
      </c>
      <c r="L128" t="str">
        <f>IF((COUNTA(CurriculumDetail!L946:L951) &gt; 0), "x", "")</f>
        <v/>
      </c>
      <c r="M128" t="str">
        <f>IF((COUNTA(CurriculumDetail!M946:M951) &gt; 0), "x", "")</f>
        <v/>
      </c>
      <c r="N128" t="str">
        <f>IF((COUNTA(CurriculumDetail!N946:N951) &gt; 0), "x", "")</f>
        <v/>
      </c>
      <c r="O128" t="str">
        <f>IF((COUNTA(CurriculumDetail!O946:O951) &gt; 0), "x", "")</f>
        <v/>
      </c>
      <c r="P128" t="str">
        <f>IF((COUNTA(CurriculumDetail!P946:P951) &gt; 0), "x", "")</f>
        <v/>
      </c>
      <c r="Q128" t="str">
        <f>IF((COUNTA(CurriculumDetail!Q946:Q951) &gt; 0), "x", "")</f>
        <v/>
      </c>
      <c r="R128" t="str">
        <f>IF((COUNTA(CurriculumDetail!R946:R951) &gt; 0), "x", "")</f>
        <v/>
      </c>
      <c r="S128" t="str">
        <f>IF((COUNTA(CurriculumDetail!S946:S951) &gt; 0), "x", "")</f>
        <v/>
      </c>
      <c r="T128" t="str">
        <f>IF((COUNTA(CurriculumDetail!T946:T951) &gt; 0), "x", "")</f>
        <v/>
      </c>
      <c r="U128" t="str">
        <f>IF((COUNTA(CurriculumDetail!U946:U951) &gt; 0), "x", "")</f>
        <v/>
      </c>
      <c r="V128" t="str">
        <f>IF((COUNTA(CurriculumDetail!V946:V951) &gt; 0), "x", "")</f>
        <v/>
      </c>
      <c r="W128" t="str">
        <f>IF((COUNTA(CurriculumDetail!W946:W951) &gt; 0), "x", "")</f>
        <v/>
      </c>
      <c r="X128" t="str">
        <f>IF((COUNTA(CurriculumDetail!X946:X951) &gt; 0), "x", "")</f>
        <v/>
      </c>
      <c r="Y128" t="str">
        <f>IF((COUNTA(CurriculumDetail!Y946:Y951) &gt; 0), "x", "")</f>
        <v/>
      </c>
      <c r="Z128" t="str">
        <f>IF((COUNTA(CurriculumDetail!Z946:Z951) &gt; 0), "x", "")</f>
        <v/>
      </c>
      <c r="AA128" t="str">
        <f>IF((COUNTA(CurriculumDetail!AA946:AA951) &gt; 0), "x", "")</f>
        <v/>
      </c>
      <c r="AB128" t="str">
        <f>IF((COUNTA(CurriculumDetail!AB946:AB951) &gt; 0), "x", "")</f>
        <v/>
      </c>
      <c r="AC128" t="str">
        <f>IF((COUNTA(CurriculumDetail!AC946:AC951) &gt; 0), "x", "")</f>
        <v/>
      </c>
      <c r="AD128" t="str">
        <f>IF((COUNTA(CurriculumDetail!AD946:AD951) &gt; 0), "x", "")</f>
        <v/>
      </c>
      <c r="AE128" t="str">
        <f>IF((COUNTA(CurriculumDetail!AE946:AE951) &gt; 0), "x", "")</f>
        <v/>
      </c>
      <c r="AF128" t="str">
        <f>IF((COUNTA(CurriculumDetail!AF946:AF951) &gt; 0), "x", "")</f>
        <v/>
      </c>
      <c r="AG128" t="str">
        <f>IF((COUNTA(CurriculumDetail!AG946:AG951) &gt; 0), "x", "")</f>
        <v/>
      </c>
      <c r="AH128" t="str">
        <f>IF((COUNTA(CurriculumDetail!AH946:AH951) &gt; 0), "x", "")</f>
        <v/>
      </c>
      <c r="AI128" t="str">
        <f>IF((COUNTA(CurriculumDetail!AI946:AI951) &gt; 0), "x", "")</f>
        <v/>
      </c>
      <c r="AJ128" t="str">
        <f>IF((COUNTA(CurriculumDetail!AJ946:AJ951) &gt; 0), "x", "")</f>
        <v/>
      </c>
    </row>
    <row r="129" spans="1:36" x14ac:dyDescent="0.2">
      <c r="A129" t="s">
        <v>146</v>
      </c>
      <c r="B129" t="s">
        <v>155</v>
      </c>
      <c r="C129">
        <v>0</v>
      </c>
      <c r="D129">
        <v>0</v>
      </c>
      <c r="E129" t="b">
        <f>AND(OR(CurriculumDetail!F954&gt;0,CurriculumDetail!C954&lt;&gt;1),OR(CurriculumDetail!F955&gt;0,CurriculumDetail!C955&lt;&gt;1),OR(CurriculumDetail!F956&gt;0,CurriculumDetail!C956&lt;&gt;1),OR(CurriculumDetail!F957&gt;0,CurriculumDetail!C957&lt;&gt;1),OR(CurriculumDetail!F958&gt;0,CurriculumDetail!C958&lt;&gt;1),OR(CurriculumDetail!F959&gt;0,CurriculumDetail!C959&lt;&gt;1))</f>
        <v>1</v>
      </c>
      <c r="F129" t="b">
        <f>AND(OR(CurriculumDetail!F954&gt;0,CurriculumDetail!C954&lt;&gt;2),OR(CurriculumDetail!F955&gt;0,CurriculumDetail!C955&lt;&gt;2),OR(CurriculumDetail!F956&gt;0,CurriculumDetail!C956&lt;&gt;2),OR(CurriculumDetail!F957&gt;0,CurriculumDetail!C957&lt;&gt;2),OR(CurriculumDetail!F958&gt;0,CurriculumDetail!C958&lt;&gt;2),OR(CurriculumDetail!F959&gt;0,CurriculumDetail!C959&lt;&gt;2))</f>
        <v>1</v>
      </c>
      <c r="G129" t="str">
        <f>IF((COUNTA(CurriculumDetail!G953:G959) &gt; 0), "x", "")</f>
        <v/>
      </c>
      <c r="H129" t="str">
        <f>IF((COUNTA(CurriculumDetail!H953:H959) &gt; 0), "x", "")</f>
        <v/>
      </c>
      <c r="I129" t="str">
        <f>IF((COUNTA(CurriculumDetail!I953:I959) &gt; 0), "x", "")</f>
        <v/>
      </c>
      <c r="J129" t="str">
        <f>IF((COUNTA(CurriculumDetail!J953:J959) &gt; 0), "x", "")</f>
        <v/>
      </c>
      <c r="K129" t="str">
        <f>IF((COUNTA(CurriculumDetail!K953:K959) &gt; 0), "x", "")</f>
        <v/>
      </c>
      <c r="L129" t="str">
        <f>IF((COUNTA(CurriculumDetail!L953:L959) &gt; 0), "x", "")</f>
        <v/>
      </c>
      <c r="M129" t="str">
        <f>IF((COUNTA(CurriculumDetail!M953:M959) &gt; 0), "x", "")</f>
        <v/>
      </c>
      <c r="N129" t="str">
        <f>IF((COUNTA(CurriculumDetail!N953:N959) &gt; 0), "x", "")</f>
        <v/>
      </c>
      <c r="O129" t="str">
        <f>IF((COUNTA(CurriculumDetail!O953:O959) &gt; 0), "x", "")</f>
        <v>x</v>
      </c>
      <c r="P129" t="str">
        <f>IF((COUNTA(CurriculumDetail!P953:P959) &gt; 0), "x", "")</f>
        <v/>
      </c>
      <c r="Q129" t="str">
        <f>IF((COUNTA(CurriculumDetail!Q953:Q959) &gt; 0), "x", "")</f>
        <v/>
      </c>
      <c r="R129" t="str">
        <f>IF((COUNTA(CurriculumDetail!R953:R959) &gt; 0), "x", "")</f>
        <v/>
      </c>
      <c r="S129" t="str">
        <f>IF((COUNTA(CurriculumDetail!S953:S959) &gt; 0), "x", "")</f>
        <v/>
      </c>
      <c r="T129" t="str">
        <f>IF((COUNTA(CurriculumDetail!T953:T959) &gt; 0), "x", "")</f>
        <v/>
      </c>
      <c r="U129" t="str">
        <f>IF((COUNTA(CurriculumDetail!U953:U959) &gt; 0), "x", "")</f>
        <v/>
      </c>
      <c r="V129" t="str">
        <f>IF((COUNTA(CurriculumDetail!V953:V959) &gt; 0), "x", "")</f>
        <v/>
      </c>
      <c r="W129" t="str">
        <f>IF((COUNTA(CurriculumDetail!W953:W959) &gt; 0), "x", "")</f>
        <v/>
      </c>
      <c r="X129" t="str">
        <f>IF((COUNTA(CurriculumDetail!X953:X959) &gt; 0), "x", "")</f>
        <v/>
      </c>
      <c r="Y129" t="str">
        <f>IF((COUNTA(CurriculumDetail!Y953:Y959) &gt; 0), "x", "")</f>
        <v/>
      </c>
      <c r="Z129" t="str">
        <f>IF((COUNTA(CurriculumDetail!Z953:Z959) &gt; 0), "x", "")</f>
        <v/>
      </c>
      <c r="AA129" t="str">
        <f>IF((COUNTA(CurriculumDetail!AA953:AA959) &gt; 0), "x", "")</f>
        <v/>
      </c>
      <c r="AB129" t="str">
        <f>IF((COUNTA(CurriculumDetail!AB953:AB959) &gt; 0), "x", "")</f>
        <v/>
      </c>
      <c r="AC129" t="str">
        <f>IF((COUNTA(CurriculumDetail!AC953:AC959) &gt; 0), "x", "")</f>
        <v/>
      </c>
      <c r="AD129" t="str">
        <f>IF((COUNTA(CurriculumDetail!AD953:AD959) &gt; 0), "x", "")</f>
        <v/>
      </c>
      <c r="AE129" t="str">
        <f>IF((COUNTA(CurriculumDetail!AE953:AE959) &gt; 0), "x", "")</f>
        <v/>
      </c>
      <c r="AF129" t="str">
        <f>IF((COUNTA(CurriculumDetail!AF953:AF959) &gt; 0), "x", "")</f>
        <v/>
      </c>
      <c r="AG129" t="str">
        <f>IF((COUNTA(CurriculumDetail!AG953:AG959) &gt; 0), "x", "")</f>
        <v/>
      </c>
      <c r="AH129" t="str">
        <f>IF((COUNTA(CurriculumDetail!AH953:AH959) &gt; 0), "x", "")</f>
        <v/>
      </c>
      <c r="AI129" t="str">
        <f>IF((COUNTA(CurriculumDetail!AI953:AI959) &gt; 0), "x", "")</f>
        <v/>
      </c>
      <c r="AJ129" t="str">
        <f>IF((COUNTA(CurriculumDetail!AJ953:AJ959) &gt; 0), "x", "")</f>
        <v/>
      </c>
    </row>
    <row r="131" spans="1:36" x14ac:dyDescent="0.2">
      <c r="A131" t="s">
        <v>156</v>
      </c>
      <c r="B131" t="s">
        <v>157</v>
      </c>
      <c r="C131">
        <v>4</v>
      </c>
      <c r="D131">
        <v>6</v>
      </c>
      <c r="E131" t="b">
        <f>AND(OR(CurriculumDetail!F962&gt;0,CurriculumDetail!C962&lt;&gt;1),OR(CurriculumDetail!F963&gt;0,CurriculumDetail!C963&lt;&gt;1),OR(CurriculumDetail!F964&gt;0,CurriculumDetail!C964&lt;&gt;1),OR(CurriculumDetail!F965&gt;0,CurriculumDetail!C965&lt;&gt;1),OR(CurriculumDetail!F966&gt;0,CurriculumDetail!C966&lt;&gt;1),OR(CurriculumDetail!F967&gt;0,CurriculumDetail!C967&lt;&gt;1),OR(CurriculumDetail!F968&gt;0,CurriculumDetail!C968&lt;&gt;1))</f>
        <v>1</v>
      </c>
      <c r="F131" t="b">
        <f>AND(OR(CurriculumDetail!F962&gt;0,CurriculumDetail!C962&lt;&gt;2),OR(CurriculumDetail!F963&gt;0,CurriculumDetail!C963&lt;&gt;2),OR(CurriculumDetail!F964&gt;0,CurriculumDetail!C964&lt;&gt;2),OR(CurriculumDetail!F965&gt;0,CurriculumDetail!C965&lt;&gt;2),OR(CurriculumDetail!F966&gt;0,CurriculumDetail!C966&lt;&gt;2),OR(CurriculumDetail!F967&gt;0,CurriculumDetail!C967&lt;&gt;2),OR(CurriculumDetail!F968&gt;0,CurriculumDetail!C968&lt;&gt;2))</f>
        <v>1</v>
      </c>
      <c r="G131" t="str">
        <f>IF((COUNTA(CurriculumDetail!G961:G968) &gt; 0), "x", "")</f>
        <v>x</v>
      </c>
      <c r="H131" t="str">
        <f>IF((COUNTA(CurriculumDetail!H961:H968) &gt; 0), "x", "")</f>
        <v>x</v>
      </c>
      <c r="I131" t="str">
        <f>IF((COUNTA(CurriculumDetail!I961:I968) &gt; 0), "x", "")</f>
        <v/>
      </c>
      <c r="J131" t="str">
        <f>IF((COUNTA(CurriculumDetail!J961:J968) &gt; 0), "x", "")</f>
        <v/>
      </c>
      <c r="K131" t="str">
        <f>IF((COUNTA(CurriculumDetail!K961:K968) &gt; 0), "x", "")</f>
        <v/>
      </c>
      <c r="L131" t="str">
        <f>IF((COUNTA(CurriculumDetail!L961:L968) &gt; 0), "x", "")</f>
        <v/>
      </c>
      <c r="M131" t="str">
        <f>IF((COUNTA(CurriculumDetail!M961:M968) &gt; 0), "x", "")</f>
        <v/>
      </c>
      <c r="N131" t="str">
        <f>IF((COUNTA(CurriculumDetail!N961:N968) &gt; 0), "x", "")</f>
        <v/>
      </c>
      <c r="O131" t="str">
        <f>IF((COUNTA(CurriculumDetail!O961:O968) &gt; 0), "x", "")</f>
        <v>x</v>
      </c>
      <c r="P131" t="str">
        <f>IF((COUNTA(CurriculumDetail!P961:P968) &gt; 0), "x", "")</f>
        <v/>
      </c>
      <c r="Q131" t="str">
        <f>IF((COUNTA(CurriculumDetail!Q961:Q968) &gt; 0), "x", "")</f>
        <v/>
      </c>
      <c r="R131" t="str">
        <f>IF((COUNTA(CurriculumDetail!R961:R968) &gt; 0), "x", "")</f>
        <v/>
      </c>
      <c r="S131" t="str">
        <f>IF((COUNTA(CurriculumDetail!S961:S968) &gt; 0), "x", "")</f>
        <v>x</v>
      </c>
      <c r="T131" t="str">
        <f>IF((COUNTA(CurriculumDetail!T961:T968) &gt; 0), "x", "")</f>
        <v/>
      </c>
      <c r="U131" t="str">
        <f>IF((COUNTA(CurriculumDetail!U961:U968) &gt; 0), "x", "")</f>
        <v/>
      </c>
      <c r="V131" t="str">
        <f>IF((COUNTA(CurriculumDetail!V961:V968) &gt; 0), "x", "")</f>
        <v/>
      </c>
      <c r="W131" t="str">
        <f>IF((COUNTA(CurriculumDetail!W961:W968) &gt; 0), "x", "")</f>
        <v/>
      </c>
      <c r="X131" t="str">
        <f>IF((COUNTA(CurriculumDetail!X961:X968) &gt; 0), "x", "")</f>
        <v/>
      </c>
      <c r="Y131" t="str">
        <f>IF((COUNTA(CurriculumDetail!Y961:Y968) &gt; 0), "x", "")</f>
        <v/>
      </c>
      <c r="Z131" t="str">
        <f>IF((COUNTA(CurriculumDetail!Z961:Z968) &gt; 0), "x", "")</f>
        <v/>
      </c>
      <c r="AA131" t="str">
        <f>IF((COUNTA(CurriculumDetail!AA961:AA968) &gt; 0), "x", "")</f>
        <v/>
      </c>
      <c r="AB131" t="str">
        <f>IF((COUNTA(CurriculumDetail!AB961:AB968) &gt; 0), "x", "")</f>
        <v/>
      </c>
      <c r="AC131" t="str">
        <f>IF((COUNTA(CurriculumDetail!AC961:AC968) &gt; 0), "x", "")</f>
        <v/>
      </c>
      <c r="AD131" t="str">
        <f>IF((COUNTA(CurriculumDetail!AD961:AD968) &gt; 0), "x", "")</f>
        <v/>
      </c>
      <c r="AE131" t="str">
        <f>IF((COUNTA(CurriculumDetail!AE961:AE968) &gt; 0), "x", "")</f>
        <v/>
      </c>
      <c r="AF131" t="str">
        <f>IF((COUNTA(CurriculumDetail!AF961:AF968) &gt; 0), "x", "")</f>
        <v/>
      </c>
      <c r="AG131" t="str">
        <f>IF((COUNTA(CurriculumDetail!AG961:AG968) &gt; 0), "x", "")</f>
        <v/>
      </c>
      <c r="AH131" t="str">
        <f>IF((COUNTA(CurriculumDetail!AH961:AH968) &gt; 0), "x", "")</f>
        <v/>
      </c>
      <c r="AI131" t="str">
        <f>IF((COUNTA(CurriculumDetail!AI961:AI968) &gt; 0), "x", "")</f>
        <v/>
      </c>
      <c r="AJ131" t="str">
        <f>IF((COUNTA(CurriculumDetail!AJ961:AJ968) &gt; 0), "x", "")</f>
        <v/>
      </c>
    </row>
    <row r="132" spans="1:36" x14ac:dyDescent="0.2">
      <c r="A132" t="s">
        <v>156</v>
      </c>
      <c r="B132" t="s">
        <v>158</v>
      </c>
      <c r="C132">
        <v>3</v>
      </c>
      <c r="D132">
        <v>4</v>
      </c>
      <c r="E132" t="b">
        <f>AND(OR(CurriculumDetail!F971&gt;0,CurriculumDetail!C971&lt;&gt;1),OR(CurriculumDetail!F972&gt;0,CurriculumDetail!C972&lt;&gt;1),OR(CurriculumDetail!F973&gt;0,CurriculumDetail!C973&lt;&gt;1),OR(CurriculumDetail!F974&gt;0,CurriculumDetail!C974&lt;&gt;1),OR(CurriculumDetail!F975&gt;0,CurriculumDetail!C975&lt;&gt;1),OR(CurriculumDetail!F976&gt;0,CurriculumDetail!C976&lt;&gt;1))</f>
        <v>1</v>
      </c>
      <c r="F132" t="b">
        <f>AND(OR(CurriculumDetail!F971&gt;0,CurriculumDetail!C971&lt;&gt;2),OR(CurriculumDetail!F972&gt;0,CurriculumDetail!C972&lt;&gt;2),OR(CurriculumDetail!F973&gt;0,CurriculumDetail!C973&lt;&gt;2),OR(CurriculumDetail!F974&gt;0,CurriculumDetail!C974&lt;&gt;2),OR(CurriculumDetail!F975&gt;0,CurriculumDetail!C975&lt;&gt;2),OR(CurriculumDetail!F976&gt;0,CurriculumDetail!C976&lt;&gt;2))</f>
        <v>0</v>
      </c>
      <c r="G132" t="str">
        <f>IF((COUNTA(CurriculumDetail!G970:G976) &gt; 0), "x", "")</f>
        <v/>
      </c>
      <c r="H132" t="str">
        <f>IF((COUNTA(CurriculumDetail!H970:H976) &gt; 0), "x", "")</f>
        <v/>
      </c>
      <c r="I132" t="str">
        <f>IF((COUNTA(CurriculumDetail!I970:I976) &gt; 0), "x", "")</f>
        <v/>
      </c>
      <c r="J132" t="str">
        <f>IF((COUNTA(CurriculumDetail!J970:J976) &gt; 0), "x", "")</f>
        <v/>
      </c>
      <c r="K132" t="str">
        <f>IF((COUNTA(CurriculumDetail!K970:K976) &gt; 0), "x", "")</f>
        <v/>
      </c>
      <c r="L132" t="str">
        <f>IF((COUNTA(CurriculumDetail!L970:L976) &gt; 0), "x", "")</f>
        <v/>
      </c>
      <c r="M132" t="str">
        <f>IF((COUNTA(CurriculumDetail!M970:M976) &gt; 0), "x", "")</f>
        <v/>
      </c>
      <c r="N132" t="str">
        <f>IF((COUNTA(CurriculumDetail!N970:N976) &gt; 0), "x", "")</f>
        <v/>
      </c>
      <c r="O132" t="str">
        <f>IF((COUNTA(CurriculumDetail!O970:O976) &gt; 0), "x", "")</f>
        <v>x</v>
      </c>
      <c r="P132" t="str">
        <f>IF((COUNTA(CurriculumDetail!P970:P976) &gt; 0), "x", "")</f>
        <v/>
      </c>
      <c r="Q132" t="str">
        <f>IF((COUNTA(CurriculumDetail!Q970:Q976) &gt; 0), "x", "")</f>
        <v/>
      </c>
      <c r="R132" t="str">
        <f>IF((COUNTA(CurriculumDetail!R970:R976) &gt; 0), "x", "")</f>
        <v/>
      </c>
      <c r="S132" t="str">
        <f>IF((COUNTA(CurriculumDetail!S970:S976) &gt; 0), "x", "")</f>
        <v/>
      </c>
      <c r="T132" t="str">
        <f>IF((COUNTA(CurriculumDetail!T970:T976) &gt; 0), "x", "")</f>
        <v/>
      </c>
      <c r="U132" t="str">
        <f>IF((COUNTA(CurriculumDetail!U970:U976) &gt; 0), "x", "")</f>
        <v/>
      </c>
      <c r="V132" t="str">
        <f>IF((COUNTA(CurriculumDetail!V970:V976) &gt; 0), "x", "")</f>
        <v/>
      </c>
      <c r="W132" t="str">
        <f>IF((COUNTA(CurriculumDetail!W970:W976) &gt; 0), "x", "")</f>
        <v/>
      </c>
      <c r="X132" t="str">
        <f>IF((COUNTA(CurriculumDetail!X970:X976) &gt; 0), "x", "")</f>
        <v/>
      </c>
      <c r="Y132" t="str">
        <f>IF((COUNTA(CurriculumDetail!Y970:Y976) &gt; 0), "x", "")</f>
        <v/>
      </c>
      <c r="Z132" t="str">
        <f>IF((COUNTA(CurriculumDetail!Z970:Z976) &gt; 0), "x", "")</f>
        <v/>
      </c>
      <c r="AA132" t="str">
        <f>IF((COUNTA(CurriculumDetail!AA970:AA976) &gt; 0), "x", "")</f>
        <v/>
      </c>
      <c r="AB132" t="str">
        <f>IF((COUNTA(CurriculumDetail!AB970:AB976) &gt; 0), "x", "")</f>
        <v/>
      </c>
      <c r="AC132" t="str">
        <f>IF((COUNTA(CurriculumDetail!AC970:AC976) &gt; 0), "x", "")</f>
        <v/>
      </c>
      <c r="AD132" t="str">
        <f>IF((COUNTA(CurriculumDetail!AD970:AD976) &gt; 0), "x", "")</f>
        <v/>
      </c>
      <c r="AE132" t="str">
        <f>IF((COUNTA(CurriculumDetail!AE970:AE976) &gt; 0), "x", "")</f>
        <v/>
      </c>
      <c r="AF132" t="str">
        <f>IF((COUNTA(CurriculumDetail!AF970:AF976) &gt; 0), "x", "")</f>
        <v/>
      </c>
      <c r="AG132" t="str">
        <f>IF((COUNTA(CurriculumDetail!AG970:AG976) &gt; 0), "x", "")</f>
        <v/>
      </c>
      <c r="AH132" t="str">
        <f>IF((COUNTA(CurriculumDetail!AH970:AH976) &gt; 0), "x", "")</f>
        <v/>
      </c>
      <c r="AI132" t="str">
        <f>IF((COUNTA(CurriculumDetail!AI970:AI976) &gt; 0), "x", "")</f>
        <v/>
      </c>
      <c r="AJ132" t="str">
        <f>IF((COUNTA(CurriculumDetail!AJ970:AJ976) &gt; 0), "x", "")</f>
        <v/>
      </c>
    </row>
    <row r="133" spans="1:36" x14ac:dyDescent="0.2">
      <c r="A133" t="s">
        <v>156</v>
      </c>
      <c r="B133" t="s">
        <v>159</v>
      </c>
      <c r="C133">
        <v>0</v>
      </c>
      <c r="D133">
        <v>2</v>
      </c>
      <c r="E133" t="b">
        <f>AND(OR(CurriculumDetail!F979&gt;0,CurriculumDetail!C979&lt;&gt;1),OR(CurriculumDetail!F980&gt;0,CurriculumDetail!C980&lt;&gt;1),OR(CurriculumDetail!F981&gt;0,CurriculumDetail!C981&lt;&gt;1))</f>
        <v>1</v>
      </c>
      <c r="F133" t="b">
        <f>AND(OR(CurriculumDetail!F979&gt;0,CurriculumDetail!C979&lt;&gt;2),OR(CurriculumDetail!F980&gt;0,CurriculumDetail!C980&lt;&gt;2),OR(CurriculumDetail!F981&gt;0,CurriculumDetail!C981&lt;&gt;2))</f>
        <v>0</v>
      </c>
      <c r="G133" t="str">
        <f>IF((COUNTA(CurriculumDetail!G978:G981) &gt; 0), "x", "")</f>
        <v/>
      </c>
      <c r="H133" t="str">
        <f>IF((COUNTA(CurriculumDetail!H978:H981) &gt; 0), "x", "")</f>
        <v/>
      </c>
      <c r="I133" t="str">
        <f>IF((COUNTA(CurriculumDetail!I978:I981) &gt; 0), "x", "")</f>
        <v/>
      </c>
      <c r="J133" t="str">
        <f>IF((COUNTA(CurriculumDetail!J978:J981) &gt; 0), "x", "")</f>
        <v/>
      </c>
      <c r="K133" t="str">
        <f>IF((COUNTA(CurriculumDetail!K978:K981) &gt; 0), "x", "")</f>
        <v/>
      </c>
      <c r="L133" t="str">
        <f>IF((COUNTA(CurriculumDetail!L978:L981) &gt; 0), "x", "")</f>
        <v/>
      </c>
      <c r="M133" t="str">
        <f>IF((COUNTA(CurriculumDetail!M978:M981) &gt; 0), "x", "")</f>
        <v/>
      </c>
      <c r="N133" t="str">
        <f>IF((COUNTA(CurriculumDetail!N978:N981) &gt; 0), "x", "")</f>
        <v/>
      </c>
      <c r="O133" t="str">
        <f>IF((COUNTA(CurriculumDetail!O978:O981) &gt; 0), "x", "")</f>
        <v>x</v>
      </c>
      <c r="P133" t="str">
        <f>IF((COUNTA(CurriculumDetail!P978:P981) &gt; 0), "x", "")</f>
        <v/>
      </c>
      <c r="Q133" t="str">
        <f>IF((COUNTA(CurriculumDetail!Q978:Q981) &gt; 0), "x", "")</f>
        <v/>
      </c>
      <c r="R133" t="str">
        <f>IF((COUNTA(CurriculumDetail!R978:R981) &gt; 0), "x", "")</f>
        <v/>
      </c>
      <c r="S133" t="str">
        <f>IF((COUNTA(CurriculumDetail!S978:S981) &gt; 0), "x", "")</f>
        <v/>
      </c>
      <c r="T133" t="str">
        <f>IF((COUNTA(CurriculumDetail!T978:T981) &gt; 0), "x", "")</f>
        <v/>
      </c>
      <c r="U133" t="str">
        <f>IF((COUNTA(CurriculumDetail!U978:U981) &gt; 0), "x", "")</f>
        <v/>
      </c>
      <c r="V133" t="str">
        <f>IF((COUNTA(CurriculumDetail!V978:V981) &gt; 0), "x", "")</f>
        <v/>
      </c>
      <c r="W133" t="str">
        <f>IF((COUNTA(CurriculumDetail!W978:W981) &gt; 0), "x", "")</f>
        <v/>
      </c>
      <c r="X133" t="str">
        <f>IF((COUNTA(CurriculumDetail!X978:X981) &gt; 0), "x", "")</f>
        <v/>
      </c>
      <c r="Y133" t="str">
        <f>IF((COUNTA(CurriculumDetail!Y978:Y981) &gt; 0), "x", "")</f>
        <v/>
      </c>
      <c r="Z133" t="str">
        <f>IF((COUNTA(CurriculumDetail!Z978:Z981) &gt; 0), "x", "")</f>
        <v/>
      </c>
      <c r="AA133" t="str">
        <f>IF((COUNTA(CurriculumDetail!AA978:AA981) &gt; 0), "x", "")</f>
        <v/>
      </c>
      <c r="AB133" t="str">
        <f>IF((COUNTA(CurriculumDetail!AB978:AB981) &gt; 0), "x", "")</f>
        <v/>
      </c>
      <c r="AC133" t="str">
        <f>IF((COUNTA(CurriculumDetail!AC978:AC981) &gt; 0), "x", "")</f>
        <v/>
      </c>
      <c r="AD133" t="str">
        <f>IF((COUNTA(CurriculumDetail!AD978:AD981) &gt; 0), "x", "")</f>
        <v/>
      </c>
      <c r="AE133" t="str">
        <f>IF((COUNTA(CurriculumDetail!AE978:AE981) &gt; 0), "x", "")</f>
        <v/>
      </c>
      <c r="AF133" t="str">
        <f>IF((COUNTA(CurriculumDetail!AF978:AF981) &gt; 0), "x", "")</f>
        <v/>
      </c>
      <c r="AG133" t="str">
        <f>IF((COUNTA(CurriculumDetail!AG978:AG981) &gt; 0), "x", "")</f>
        <v/>
      </c>
      <c r="AH133" t="str">
        <f>IF((COUNTA(CurriculumDetail!AH978:AH981) &gt; 0), "x", "")</f>
        <v/>
      </c>
      <c r="AI133" t="str">
        <f>IF((COUNTA(CurriculumDetail!AI978:AI981) &gt; 0), "x", "")</f>
        <v/>
      </c>
      <c r="AJ133" t="str">
        <f>IF((COUNTA(CurriculumDetail!AJ978:AJ981) &gt; 0), "x", "")</f>
        <v/>
      </c>
    </row>
    <row r="134" spans="1:36" x14ac:dyDescent="0.2">
      <c r="A134" t="s">
        <v>156</v>
      </c>
      <c r="B134" t="s">
        <v>160</v>
      </c>
      <c r="C134">
        <v>1</v>
      </c>
      <c r="D134">
        <v>4</v>
      </c>
      <c r="E134" t="b">
        <f>AND(OR(CurriculumDetail!F984&gt;0,CurriculumDetail!C984&lt;&gt;1),OR(CurriculumDetail!F985&gt;0,CurriculumDetail!C985&lt;&gt;1),OR(CurriculumDetail!F986&gt;0,CurriculumDetail!C986&lt;&gt;1),OR(CurriculumDetail!F987&gt;0,CurriculumDetail!C987&lt;&gt;1),OR(CurriculumDetail!F988&gt;0,CurriculumDetail!C988&lt;&gt;1),OR(CurriculumDetail!F989&gt;0,CurriculumDetail!C989&lt;&gt;1),OR(CurriculumDetail!F990&gt;0,CurriculumDetail!C990&lt;&gt;1),OR(CurriculumDetail!F991&gt;0,CurriculumDetail!C991&lt;&gt;1),OR(CurriculumDetail!F992&gt;0,CurriculumDetail!C992&lt;&gt;1),OR(CurriculumDetail!F993&gt;0,CurriculumDetail!C993&lt;&gt;1),OR(CurriculumDetail!F994&gt;0,CurriculumDetail!C994&lt;&gt;1),OR(CurriculumDetail!F995&gt;0,CurriculumDetail!C995&lt;&gt;1))</f>
        <v>1</v>
      </c>
      <c r="F134" t="b">
        <f>AND(OR(CurriculumDetail!F984&gt;0,CurriculumDetail!C984&lt;&gt;2),OR(CurriculumDetail!F985&gt;0,CurriculumDetail!C985&lt;&gt;2),OR(CurriculumDetail!F986&gt;0,CurriculumDetail!C986&lt;&gt;2),OR(CurriculumDetail!F987&gt;0,CurriculumDetail!C987&lt;&gt;2),OR(CurriculumDetail!F988&gt;0,CurriculumDetail!C988&lt;&gt;2),OR(CurriculumDetail!F989&gt;0,CurriculumDetail!C989&lt;&gt;2),OR(CurriculumDetail!F990&gt;0,CurriculumDetail!C990&lt;&gt;2),OR(CurriculumDetail!F991&gt;0,CurriculumDetail!C991&lt;&gt;2),OR(CurriculumDetail!F992&gt;0,CurriculumDetail!C992&lt;&gt;2),OR(CurriculumDetail!F993&gt;0,CurriculumDetail!C993&lt;&gt;2),OR(CurriculumDetail!F994&gt;0,CurriculumDetail!C994&lt;&gt;2),OR(CurriculumDetail!F995&gt;0,CurriculumDetail!C995&lt;&gt;2))</f>
        <v>0</v>
      </c>
      <c r="G134" t="str">
        <f>IF((COUNTA(CurriculumDetail!G983:G995) &gt; 0), "x", "")</f>
        <v/>
      </c>
      <c r="H134" t="str">
        <f>IF((COUNTA(CurriculumDetail!H983:H995) &gt; 0), "x", "")</f>
        <v/>
      </c>
      <c r="I134" t="str">
        <f>IF((COUNTA(CurriculumDetail!I983:I995) &gt; 0), "x", "")</f>
        <v/>
      </c>
      <c r="J134" t="str">
        <f>IF((COUNTA(CurriculumDetail!J983:J995) &gt; 0), "x", "")</f>
        <v/>
      </c>
      <c r="K134" t="str">
        <f>IF((COUNTA(CurriculumDetail!K983:K995) &gt; 0), "x", "")</f>
        <v/>
      </c>
      <c r="L134" t="str">
        <f>IF((COUNTA(CurriculumDetail!L983:L995) &gt; 0), "x", "")</f>
        <v/>
      </c>
      <c r="M134" t="str">
        <f>IF((COUNTA(CurriculumDetail!M983:M995) &gt; 0), "x", "")</f>
        <v/>
      </c>
      <c r="N134" t="str">
        <f>IF((COUNTA(CurriculumDetail!N983:N995) &gt; 0), "x", "")</f>
        <v/>
      </c>
      <c r="O134" t="str">
        <f>IF((COUNTA(CurriculumDetail!O983:O995) &gt; 0), "x", "")</f>
        <v>x</v>
      </c>
      <c r="P134" t="str">
        <f>IF((COUNTA(CurriculumDetail!P983:P995) &gt; 0), "x", "")</f>
        <v/>
      </c>
      <c r="Q134" t="str">
        <f>IF((COUNTA(CurriculumDetail!Q983:Q995) &gt; 0), "x", "")</f>
        <v/>
      </c>
      <c r="R134" t="str">
        <f>IF((COUNTA(CurriculumDetail!R983:R995) &gt; 0), "x", "")</f>
        <v/>
      </c>
      <c r="S134" t="str">
        <f>IF((COUNTA(CurriculumDetail!S983:S995) &gt; 0), "x", "")</f>
        <v/>
      </c>
      <c r="T134" t="str">
        <f>IF((COUNTA(CurriculumDetail!T983:T995) &gt; 0), "x", "")</f>
        <v/>
      </c>
      <c r="U134" t="str">
        <f>IF((COUNTA(CurriculumDetail!U983:U995) &gt; 0), "x", "")</f>
        <v/>
      </c>
      <c r="V134" t="str">
        <f>IF((COUNTA(CurriculumDetail!V983:V995) &gt; 0), "x", "")</f>
        <v/>
      </c>
      <c r="W134" t="str">
        <f>IF((COUNTA(CurriculumDetail!W983:W995) &gt; 0), "x", "")</f>
        <v/>
      </c>
      <c r="X134" t="str">
        <f>IF((COUNTA(CurriculumDetail!X983:X995) &gt; 0), "x", "")</f>
        <v/>
      </c>
      <c r="Y134" t="str">
        <f>IF((COUNTA(CurriculumDetail!Y983:Y995) &gt; 0), "x", "")</f>
        <v/>
      </c>
      <c r="Z134" t="str">
        <f>IF((COUNTA(CurriculumDetail!Z983:Z995) &gt; 0), "x", "")</f>
        <v/>
      </c>
      <c r="AA134" t="str">
        <f>IF((COUNTA(CurriculumDetail!AA983:AA995) &gt; 0), "x", "")</f>
        <v/>
      </c>
      <c r="AB134" t="str">
        <f>IF((COUNTA(CurriculumDetail!AB983:AB995) &gt; 0), "x", "")</f>
        <v/>
      </c>
      <c r="AC134" t="str">
        <f>IF((COUNTA(CurriculumDetail!AC983:AC995) &gt; 0), "x", "")</f>
        <v/>
      </c>
      <c r="AD134" t="str">
        <f>IF((COUNTA(CurriculumDetail!AD983:AD995) &gt; 0), "x", "")</f>
        <v/>
      </c>
      <c r="AE134" t="str">
        <f>IF((COUNTA(CurriculumDetail!AE983:AE995) &gt; 0), "x", "")</f>
        <v/>
      </c>
      <c r="AF134" t="str">
        <f>IF((COUNTA(CurriculumDetail!AF983:AF995) &gt; 0), "x", "")</f>
        <v/>
      </c>
      <c r="AG134" t="str">
        <f>IF((COUNTA(CurriculumDetail!AG983:AG995) &gt; 0), "x", "")</f>
        <v/>
      </c>
      <c r="AH134" t="str">
        <f>IF((COUNTA(CurriculumDetail!AH983:AH995) &gt; 0), "x", "")</f>
        <v/>
      </c>
      <c r="AI134" t="str">
        <f>IF((COUNTA(CurriculumDetail!AI983:AI995) &gt; 0), "x", "")</f>
        <v/>
      </c>
      <c r="AJ134" t="str">
        <f>IF((COUNTA(CurriculumDetail!AJ983:AJ995) &gt; 0), "x", "")</f>
        <v/>
      </c>
    </row>
    <row r="135" spans="1:36" x14ac:dyDescent="0.2">
      <c r="A135" t="s">
        <v>156</v>
      </c>
      <c r="B135" t="s">
        <v>161</v>
      </c>
      <c r="C135">
        <v>0</v>
      </c>
      <c r="D135">
        <v>1</v>
      </c>
      <c r="E135" t="b">
        <f>AND(OR(CurriculumDetail!F998&gt;0,CurriculumDetail!C998&lt;&gt;1),OR(CurriculumDetail!F999&gt;0,CurriculumDetail!C999&lt;&gt;1),OR(CurriculumDetail!F1000&gt;0,CurriculumDetail!C1000&lt;&gt;1),OR(CurriculumDetail!F1001&gt;0,CurriculumDetail!C1001&lt;&gt;1))</f>
        <v>1</v>
      </c>
      <c r="F135" t="b">
        <f>AND(OR(CurriculumDetail!F998&gt;0,CurriculumDetail!C998&lt;&gt;2),OR(CurriculumDetail!F999&gt;0,CurriculumDetail!C999&lt;&gt;2),OR(CurriculumDetail!F1000&gt;0,CurriculumDetail!C1000&lt;&gt;2),OR(CurriculumDetail!F1001&gt;0,CurriculumDetail!C1001&lt;&gt;2))</f>
        <v>1</v>
      </c>
      <c r="G135" t="str">
        <f>IF((COUNTA(CurriculumDetail!G997:G1001) &gt; 0), "x", "")</f>
        <v/>
      </c>
      <c r="H135" t="str">
        <f>IF((COUNTA(CurriculumDetail!H997:H1001) &gt; 0), "x", "")</f>
        <v/>
      </c>
      <c r="I135" t="str">
        <f>IF((COUNTA(CurriculumDetail!I997:I1001) &gt; 0), "x", "")</f>
        <v/>
      </c>
      <c r="J135" t="str">
        <f>IF((COUNTA(CurriculumDetail!J997:J1001) &gt; 0), "x", "")</f>
        <v/>
      </c>
      <c r="K135" t="str">
        <f>IF((COUNTA(CurriculumDetail!K997:K1001) &gt; 0), "x", "")</f>
        <v/>
      </c>
      <c r="L135" t="str">
        <f>IF((COUNTA(CurriculumDetail!L997:L1001) &gt; 0), "x", "")</f>
        <v/>
      </c>
      <c r="M135" t="str">
        <f>IF((COUNTA(CurriculumDetail!M997:M1001) &gt; 0), "x", "")</f>
        <v/>
      </c>
      <c r="N135" t="str">
        <f>IF((COUNTA(CurriculumDetail!N997:N1001) &gt; 0), "x", "")</f>
        <v/>
      </c>
      <c r="O135" t="str">
        <f>IF((COUNTA(CurriculumDetail!O997:O1001) &gt; 0), "x", "")</f>
        <v>x</v>
      </c>
      <c r="P135" t="str">
        <f>IF((COUNTA(CurriculumDetail!P997:P1001) &gt; 0), "x", "")</f>
        <v/>
      </c>
      <c r="Q135" t="str">
        <f>IF((COUNTA(CurriculumDetail!Q997:Q1001) &gt; 0), "x", "")</f>
        <v/>
      </c>
      <c r="R135" t="str">
        <f>IF((COUNTA(CurriculumDetail!R997:R1001) &gt; 0), "x", "")</f>
        <v/>
      </c>
      <c r="S135" t="str">
        <f>IF((COUNTA(CurriculumDetail!S997:S1001) &gt; 0), "x", "")</f>
        <v/>
      </c>
      <c r="T135" t="str">
        <f>IF((COUNTA(CurriculumDetail!T997:T1001) &gt; 0), "x", "")</f>
        <v/>
      </c>
      <c r="U135" t="str">
        <f>IF((COUNTA(CurriculumDetail!U997:U1001) &gt; 0), "x", "")</f>
        <v/>
      </c>
      <c r="V135" t="str">
        <f>IF((COUNTA(CurriculumDetail!V997:V1001) &gt; 0), "x", "")</f>
        <v/>
      </c>
      <c r="W135" t="str">
        <f>IF((COUNTA(CurriculumDetail!W997:W1001) &gt; 0), "x", "")</f>
        <v/>
      </c>
      <c r="X135" t="str">
        <f>IF((COUNTA(CurriculumDetail!X997:X1001) &gt; 0), "x", "")</f>
        <v/>
      </c>
      <c r="Y135" t="str">
        <f>IF((COUNTA(CurriculumDetail!Y997:Y1001) &gt; 0), "x", "")</f>
        <v/>
      </c>
      <c r="Z135" t="str">
        <f>IF((COUNTA(CurriculumDetail!Z997:Z1001) &gt; 0), "x", "")</f>
        <v/>
      </c>
      <c r="AA135" t="str">
        <f>IF((COUNTA(CurriculumDetail!AA997:AA1001) &gt; 0), "x", "")</f>
        <v/>
      </c>
      <c r="AB135" t="str">
        <f>IF((COUNTA(CurriculumDetail!AB997:AB1001) &gt; 0), "x", "")</f>
        <v/>
      </c>
      <c r="AC135" t="str">
        <f>IF((COUNTA(CurriculumDetail!AC997:AC1001) &gt; 0), "x", "")</f>
        <v/>
      </c>
      <c r="AD135" t="str">
        <f>IF((COUNTA(CurriculumDetail!AD997:AD1001) &gt; 0), "x", "")</f>
        <v/>
      </c>
      <c r="AE135" t="str">
        <f>IF((COUNTA(CurriculumDetail!AE997:AE1001) &gt; 0), "x", "")</f>
        <v/>
      </c>
      <c r="AF135" t="str">
        <f>IF((COUNTA(CurriculumDetail!AF997:AF1001) &gt; 0), "x", "")</f>
        <v/>
      </c>
      <c r="AG135" t="str">
        <f>IF((COUNTA(CurriculumDetail!AG997:AG1001) &gt; 0), "x", "")</f>
        <v/>
      </c>
      <c r="AH135" t="str">
        <f>IF((COUNTA(CurriculumDetail!AH997:AH1001) &gt; 0), "x", "")</f>
        <v/>
      </c>
      <c r="AI135" t="str">
        <f>IF((COUNTA(CurriculumDetail!AI997:AI1001) &gt; 0), "x", "")</f>
        <v/>
      </c>
      <c r="AJ135" t="str">
        <f>IF((COUNTA(CurriculumDetail!AJ997:AJ1001) &gt; 0), "x", "")</f>
        <v/>
      </c>
    </row>
    <row r="136" spans="1:36" x14ac:dyDescent="0.2">
      <c r="A136" t="s">
        <v>156</v>
      </c>
      <c r="B136" t="s">
        <v>162</v>
      </c>
      <c r="C136">
        <v>0</v>
      </c>
      <c r="D136">
        <v>3</v>
      </c>
      <c r="E136" t="b">
        <f>AND(OR(CurriculumDetail!F1004&gt;0,CurriculumDetail!C1004&lt;&gt;1),OR(CurriculumDetail!F1005&gt;0,CurriculumDetail!C1005&lt;&gt;1),OR(CurriculumDetail!F1006&gt;0,CurriculumDetail!C1006&lt;&gt;1),OR(CurriculumDetail!F1007&gt;0,CurriculumDetail!C1007&lt;&gt;1),OR(CurriculumDetail!F1008&gt;0,CurriculumDetail!C1008&lt;&gt;1),OR(CurriculumDetail!F1009&gt;0,CurriculumDetail!C1009&lt;&gt;1))</f>
        <v>1</v>
      </c>
      <c r="F136" t="b">
        <f>AND(OR(CurriculumDetail!F1004&gt;0,CurriculumDetail!C1004&lt;&gt;2),OR(CurriculumDetail!F1005&gt;0,CurriculumDetail!C1005&lt;&gt;2),OR(CurriculumDetail!F1006&gt;0,CurriculumDetail!C1006&lt;&gt;2),OR(CurriculumDetail!F1007&gt;0,CurriculumDetail!C1007&lt;&gt;2),OR(CurriculumDetail!F1008&gt;0,CurriculumDetail!C1008&lt;&gt;2),OR(CurriculumDetail!F1009&gt;0,CurriculumDetail!C1009&lt;&gt;2))</f>
        <v>1</v>
      </c>
      <c r="G136" t="str">
        <f>IF((COUNTA(CurriculumDetail!G1003:G1009) &gt; 0), "x", "")</f>
        <v/>
      </c>
      <c r="H136" t="str">
        <f>IF((COUNTA(CurriculumDetail!H1003:H1009) &gt; 0), "x", "")</f>
        <v/>
      </c>
      <c r="I136" t="str">
        <f>IF((COUNTA(CurriculumDetail!I1003:I1009) &gt; 0), "x", "")</f>
        <v/>
      </c>
      <c r="J136" t="str">
        <f>IF((COUNTA(CurriculumDetail!J1003:J1009) &gt; 0), "x", "")</f>
        <v/>
      </c>
      <c r="K136" t="str">
        <f>IF((COUNTA(CurriculumDetail!K1003:K1009) &gt; 0), "x", "")</f>
        <v/>
      </c>
      <c r="L136" t="str">
        <f>IF((COUNTA(CurriculumDetail!L1003:L1009) &gt; 0), "x", "")</f>
        <v/>
      </c>
      <c r="M136" t="str">
        <f>IF((COUNTA(CurriculumDetail!M1003:M1009) &gt; 0), "x", "")</f>
        <v/>
      </c>
      <c r="N136" t="str">
        <f>IF((COUNTA(CurriculumDetail!N1003:N1009) &gt; 0), "x", "")</f>
        <v/>
      </c>
      <c r="O136" t="str">
        <f>IF((COUNTA(CurriculumDetail!O1003:O1009) &gt; 0), "x", "")</f>
        <v>x</v>
      </c>
      <c r="P136" t="str">
        <f>IF((COUNTA(CurriculumDetail!P1003:P1009) &gt; 0), "x", "")</f>
        <v/>
      </c>
      <c r="Q136" t="str">
        <f>IF((COUNTA(CurriculumDetail!Q1003:Q1009) &gt; 0), "x", "")</f>
        <v/>
      </c>
      <c r="R136" t="str">
        <f>IF((COUNTA(CurriculumDetail!R1003:R1009) &gt; 0), "x", "")</f>
        <v/>
      </c>
      <c r="S136" t="str">
        <f>IF((COUNTA(CurriculumDetail!S1003:S1009) &gt; 0), "x", "")</f>
        <v/>
      </c>
      <c r="T136" t="str">
        <f>IF((COUNTA(CurriculumDetail!T1003:T1009) &gt; 0), "x", "")</f>
        <v/>
      </c>
      <c r="U136" t="str">
        <f>IF((COUNTA(CurriculumDetail!U1003:U1009) &gt; 0), "x", "")</f>
        <v/>
      </c>
      <c r="V136" t="str">
        <f>IF((COUNTA(CurriculumDetail!V1003:V1009) &gt; 0), "x", "")</f>
        <v/>
      </c>
      <c r="W136" t="str">
        <f>IF((COUNTA(CurriculumDetail!W1003:W1009) &gt; 0), "x", "")</f>
        <v/>
      </c>
      <c r="X136" t="str">
        <f>IF((COUNTA(CurriculumDetail!X1003:X1009) &gt; 0), "x", "")</f>
        <v/>
      </c>
      <c r="Y136" t="str">
        <f>IF((COUNTA(CurriculumDetail!Y1003:Y1009) &gt; 0), "x", "")</f>
        <v/>
      </c>
      <c r="Z136" t="str">
        <f>IF((COUNTA(CurriculumDetail!Z1003:Z1009) &gt; 0), "x", "")</f>
        <v/>
      </c>
      <c r="AA136" t="str">
        <f>IF((COUNTA(CurriculumDetail!AA1003:AA1009) &gt; 0), "x", "")</f>
        <v/>
      </c>
      <c r="AB136" t="str">
        <f>IF((COUNTA(CurriculumDetail!AB1003:AB1009) &gt; 0), "x", "")</f>
        <v/>
      </c>
      <c r="AC136" t="str">
        <f>IF((COUNTA(CurriculumDetail!AC1003:AC1009) &gt; 0), "x", "")</f>
        <v/>
      </c>
      <c r="AD136" t="str">
        <f>IF((COUNTA(CurriculumDetail!AD1003:AD1009) &gt; 0), "x", "")</f>
        <v/>
      </c>
      <c r="AE136" t="str">
        <f>IF((COUNTA(CurriculumDetail!AE1003:AE1009) &gt; 0), "x", "")</f>
        <v/>
      </c>
      <c r="AF136" t="str">
        <f>IF((COUNTA(CurriculumDetail!AF1003:AF1009) &gt; 0), "x", "")</f>
        <v/>
      </c>
      <c r="AG136" t="str">
        <f>IF((COUNTA(CurriculumDetail!AG1003:AG1009) &gt; 0), "x", "")</f>
        <v/>
      </c>
      <c r="AH136" t="str">
        <f>IF((COUNTA(CurriculumDetail!AH1003:AH1009) &gt; 0), "x", "")</f>
        <v/>
      </c>
      <c r="AI136" t="str">
        <f>IF((COUNTA(CurriculumDetail!AI1003:AI1009) &gt; 0), "x", "")</f>
        <v/>
      </c>
      <c r="AJ136" t="str">
        <f>IF((COUNTA(CurriculumDetail!AJ1003:AJ1009) &gt; 0), "x", "")</f>
        <v/>
      </c>
    </row>
    <row r="137" spans="1:36" x14ac:dyDescent="0.2">
      <c r="A137" t="s">
        <v>156</v>
      </c>
      <c r="B137" t="s">
        <v>163</v>
      </c>
      <c r="C137">
        <v>0</v>
      </c>
      <c r="D137">
        <v>0</v>
      </c>
      <c r="E137" t="b">
        <f>AND(OR(CurriculumDetail!F1012&gt;0,CurriculumDetail!C1012&lt;&gt;1),OR(CurriculumDetail!F1013&gt;0,CurriculumDetail!C1013&lt;&gt;1),OR(CurriculumDetail!F1014&gt;0,CurriculumDetail!C1014&lt;&gt;1))</f>
        <v>1</v>
      </c>
      <c r="F137" t="b">
        <f>AND(OR(CurriculumDetail!F1012&gt;0,CurriculumDetail!C1012&lt;&gt;2),OR(CurriculumDetail!F1013&gt;0,CurriculumDetail!C1013&lt;&gt;2),OR(CurriculumDetail!F1014&gt;0,CurriculumDetail!C1014&lt;&gt;2))</f>
        <v>1</v>
      </c>
      <c r="G137" t="str">
        <f>IF((COUNTA(CurriculumDetail!G1011:G1014) &gt; 0), "x", "")</f>
        <v/>
      </c>
      <c r="H137" t="str">
        <f>IF((COUNTA(CurriculumDetail!H1011:H1014) &gt; 0), "x", "")</f>
        <v/>
      </c>
      <c r="I137" t="str">
        <f>IF((COUNTA(CurriculumDetail!I1011:I1014) &gt; 0), "x", "")</f>
        <v/>
      </c>
      <c r="J137" t="str">
        <f>IF((COUNTA(CurriculumDetail!J1011:J1014) &gt; 0), "x", "")</f>
        <v/>
      </c>
      <c r="K137" t="str">
        <f>IF((COUNTA(CurriculumDetail!K1011:K1014) &gt; 0), "x", "")</f>
        <v/>
      </c>
      <c r="L137" t="str">
        <f>IF((COUNTA(CurriculumDetail!L1011:L1014) &gt; 0), "x", "")</f>
        <v/>
      </c>
      <c r="M137" t="str">
        <f>IF((COUNTA(CurriculumDetail!M1011:M1014) &gt; 0), "x", "")</f>
        <v/>
      </c>
      <c r="N137" t="str">
        <f>IF((COUNTA(CurriculumDetail!N1011:N1014) &gt; 0), "x", "")</f>
        <v/>
      </c>
      <c r="O137" t="str">
        <f>IF((COUNTA(CurriculumDetail!O1011:O1014) &gt; 0), "x", "")</f>
        <v>x</v>
      </c>
      <c r="P137" t="str">
        <f>IF((COUNTA(CurriculumDetail!P1011:P1014) &gt; 0), "x", "")</f>
        <v/>
      </c>
      <c r="Q137" t="str">
        <f>IF((COUNTA(CurriculumDetail!Q1011:Q1014) &gt; 0), "x", "")</f>
        <v/>
      </c>
      <c r="R137" t="str">
        <f>IF((COUNTA(CurriculumDetail!R1011:R1014) &gt; 0), "x", "")</f>
        <v/>
      </c>
      <c r="S137" t="str">
        <f>IF((COUNTA(CurriculumDetail!S1011:S1014) &gt; 0), "x", "")</f>
        <v/>
      </c>
      <c r="T137" t="str">
        <f>IF((COUNTA(CurriculumDetail!T1011:T1014) &gt; 0), "x", "")</f>
        <v/>
      </c>
      <c r="U137" t="str">
        <f>IF((COUNTA(CurriculumDetail!U1011:U1014) &gt; 0), "x", "")</f>
        <v/>
      </c>
      <c r="V137" t="str">
        <f>IF((COUNTA(CurriculumDetail!V1011:V1014) &gt; 0), "x", "")</f>
        <v/>
      </c>
      <c r="W137" t="str">
        <f>IF((COUNTA(CurriculumDetail!W1011:W1014) &gt; 0), "x", "")</f>
        <v/>
      </c>
      <c r="X137" t="str">
        <f>IF((COUNTA(CurriculumDetail!X1011:X1014) &gt; 0), "x", "")</f>
        <v/>
      </c>
      <c r="Y137" t="str">
        <f>IF((COUNTA(CurriculumDetail!Y1011:Y1014) &gt; 0), "x", "")</f>
        <v/>
      </c>
      <c r="Z137" t="str">
        <f>IF((COUNTA(CurriculumDetail!Z1011:Z1014) &gt; 0), "x", "")</f>
        <v/>
      </c>
      <c r="AA137" t="str">
        <f>IF((COUNTA(CurriculumDetail!AA1011:AA1014) &gt; 0), "x", "")</f>
        <v/>
      </c>
      <c r="AB137" t="str">
        <f>IF((COUNTA(CurriculumDetail!AB1011:AB1014) &gt; 0), "x", "")</f>
        <v/>
      </c>
      <c r="AC137" t="str">
        <f>IF((COUNTA(CurriculumDetail!AC1011:AC1014) &gt; 0), "x", "")</f>
        <v/>
      </c>
      <c r="AD137" t="str">
        <f>IF((COUNTA(CurriculumDetail!AD1011:AD1014) &gt; 0), "x", "")</f>
        <v/>
      </c>
      <c r="AE137" t="str">
        <f>IF((COUNTA(CurriculumDetail!AE1011:AE1014) &gt; 0), "x", "")</f>
        <v/>
      </c>
      <c r="AF137" t="str">
        <f>IF((COUNTA(CurriculumDetail!AF1011:AF1014) &gt; 0), "x", "")</f>
        <v/>
      </c>
      <c r="AG137" t="str">
        <f>IF((COUNTA(CurriculumDetail!AG1011:AG1014) &gt; 0), "x", "")</f>
        <v/>
      </c>
      <c r="AH137" t="str">
        <f>IF((COUNTA(CurriculumDetail!AH1011:AH1014) &gt; 0), "x", "")</f>
        <v/>
      </c>
      <c r="AI137" t="str">
        <f>IF((COUNTA(CurriculumDetail!AI1011:AI1014) &gt; 0), "x", "")</f>
        <v/>
      </c>
      <c r="AJ137" t="str">
        <f>IF((COUNTA(CurriculumDetail!AJ1011:AJ1014) &gt; 0), "x", "")</f>
        <v/>
      </c>
    </row>
    <row r="138" spans="1:36" x14ac:dyDescent="0.2">
      <c r="A138" t="s">
        <v>156</v>
      </c>
      <c r="B138" t="s">
        <v>164</v>
      </c>
      <c r="C138">
        <v>0</v>
      </c>
      <c r="D138">
        <v>0</v>
      </c>
      <c r="E138" t="b">
        <f>AND(OR(CurriculumDetail!F1017&gt;0,CurriculumDetail!C1017&lt;&gt;1),OR(CurriculumDetail!F1018&gt;0,CurriculumDetail!C1018&lt;&gt;1))</f>
        <v>1</v>
      </c>
      <c r="F138" t="b">
        <f>AND(OR(CurriculumDetail!F1017&gt;0,CurriculumDetail!C1017&lt;&gt;2),OR(CurriculumDetail!F1018&gt;0,CurriculumDetail!C1018&lt;&gt;2))</f>
        <v>1</v>
      </c>
      <c r="G138" t="str">
        <f>IF((COUNTA(CurriculumDetail!G1016:G1018) &gt; 0), "x", "")</f>
        <v/>
      </c>
      <c r="H138" t="str">
        <f>IF((COUNTA(CurriculumDetail!H1016:H1018) &gt; 0), "x", "")</f>
        <v/>
      </c>
      <c r="I138" t="str">
        <f>IF((COUNTA(CurriculumDetail!I1016:I1018) &gt; 0), "x", "")</f>
        <v/>
      </c>
      <c r="J138" t="str">
        <f>IF((COUNTA(CurriculumDetail!J1016:J1018) &gt; 0), "x", "")</f>
        <v/>
      </c>
      <c r="K138" t="str">
        <f>IF((COUNTA(CurriculumDetail!K1016:K1018) &gt; 0), "x", "")</f>
        <v/>
      </c>
      <c r="L138" t="str">
        <f>IF((COUNTA(CurriculumDetail!L1016:L1018) &gt; 0), "x", "")</f>
        <v/>
      </c>
      <c r="M138" t="str">
        <f>IF((COUNTA(CurriculumDetail!M1016:M1018) &gt; 0), "x", "")</f>
        <v/>
      </c>
      <c r="N138" t="str">
        <f>IF((COUNTA(CurriculumDetail!N1016:N1018) &gt; 0), "x", "")</f>
        <v/>
      </c>
      <c r="O138" t="str">
        <f>IF((COUNTA(CurriculumDetail!O1016:O1018) &gt; 0), "x", "")</f>
        <v>x</v>
      </c>
      <c r="P138" t="str">
        <f>IF((COUNTA(CurriculumDetail!P1016:P1018) &gt; 0), "x", "")</f>
        <v/>
      </c>
      <c r="Q138" t="str">
        <f>IF((COUNTA(CurriculumDetail!Q1016:Q1018) &gt; 0), "x", "")</f>
        <v/>
      </c>
      <c r="R138" t="str">
        <f>IF((COUNTA(CurriculumDetail!R1016:R1018) &gt; 0), "x", "")</f>
        <v/>
      </c>
      <c r="S138" t="str">
        <f>IF((COUNTA(CurriculumDetail!S1016:S1018) &gt; 0), "x", "")</f>
        <v/>
      </c>
      <c r="T138" t="str">
        <f>IF((COUNTA(CurriculumDetail!T1016:T1018) &gt; 0), "x", "")</f>
        <v/>
      </c>
      <c r="U138" t="str">
        <f>IF((COUNTA(CurriculumDetail!U1016:U1018) &gt; 0), "x", "")</f>
        <v/>
      </c>
      <c r="V138" t="str">
        <f>IF((COUNTA(CurriculumDetail!V1016:V1018) &gt; 0), "x", "")</f>
        <v/>
      </c>
      <c r="W138" t="str">
        <f>IF((COUNTA(CurriculumDetail!W1016:W1018) &gt; 0), "x", "")</f>
        <v/>
      </c>
      <c r="X138" t="str">
        <f>IF((COUNTA(CurriculumDetail!X1016:X1018) &gt; 0), "x", "")</f>
        <v/>
      </c>
      <c r="Y138" t="str">
        <f>IF((COUNTA(CurriculumDetail!Y1016:Y1018) &gt; 0), "x", "")</f>
        <v/>
      </c>
      <c r="Z138" t="str">
        <f>IF((COUNTA(CurriculumDetail!Z1016:Z1018) &gt; 0), "x", "")</f>
        <v/>
      </c>
      <c r="AA138" t="str">
        <f>IF((COUNTA(CurriculumDetail!AA1016:AA1018) &gt; 0), "x", "")</f>
        <v/>
      </c>
      <c r="AB138" t="str">
        <f>IF((COUNTA(CurriculumDetail!AB1016:AB1018) &gt; 0), "x", "")</f>
        <v/>
      </c>
      <c r="AC138" t="str">
        <f>IF((COUNTA(CurriculumDetail!AC1016:AC1018) &gt; 0), "x", "")</f>
        <v/>
      </c>
      <c r="AD138" t="str">
        <f>IF((COUNTA(CurriculumDetail!AD1016:AD1018) &gt; 0), "x", "")</f>
        <v/>
      </c>
      <c r="AE138" t="str">
        <f>IF((COUNTA(CurriculumDetail!AE1016:AE1018) &gt; 0), "x", "")</f>
        <v/>
      </c>
      <c r="AF138" t="str">
        <f>IF((COUNTA(CurriculumDetail!AF1016:AF1018) &gt; 0), "x", "")</f>
        <v/>
      </c>
      <c r="AG138" t="str">
        <f>IF((COUNTA(CurriculumDetail!AG1016:AG1018) &gt; 0), "x", "")</f>
        <v/>
      </c>
      <c r="AH138" t="str">
        <f>IF((COUNTA(CurriculumDetail!AH1016:AH1018) &gt; 0), "x", "")</f>
        <v/>
      </c>
      <c r="AI138" t="str">
        <f>IF((COUNTA(CurriculumDetail!AI1016:AI1018) &gt; 0), "x", "")</f>
        <v/>
      </c>
      <c r="AJ138" t="str">
        <f>IF((COUNTA(CurriculumDetail!AJ1016:AJ1018) &gt; 0), "x", "")</f>
        <v/>
      </c>
    </row>
    <row r="139" spans="1:36" x14ac:dyDescent="0.2">
      <c r="A139" t="s">
        <v>156</v>
      </c>
      <c r="B139" t="s">
        <v>165</v>
      </c>
      <c r="C139">
        <v>0</v>
      </c>
      <c r="D139">
        <v>0</v>
      </c>
      <c r="E139" t="b">
        <f>AND(OR(CurriculumDetail!F1021&gt;0,CurriculumDetail!C1021&lt;&gt;1),OR(CurriculumDetail!F1022&gt;0,CurriculumDetail!C1022&lt;&gt;1),OR(CurriculumDetail!F1023&gt;0,CurriculumDetail!C1023&lt;&gt;1),OR(CurriculumDetail!F1024&gt;0,CurriculumDetail!C1024&lt;&gt;1),OR(CurriculumDetail!F1025&gt;0,CurriculumDetail!C1025&lt;&gt;1))</f>
        <v>1</v>
      </c>
      <c r="F139" t="b">
        <f>AND(OR(CurriculumDetail!F1021&gt;0,CurriculumDetail!C1021&lt;&gt;2),OR(CurriculumDetail!F1022&gt;0,CurriculumDetail!C1022&lt;&gt;2),OR(CurriculumDetail!F1023&gt;0,CurriculumDetail!C1023&lt;&gt;2),OR(CurriculumDetail!F1024&gt;0,CurriculumDetail!C1024&lt;&gt;2),OR(CurriculumDetail!F1025&gt;0,CurriculumDetail!C1025&lt;&gt;2))</f>
        <v>1</v>
      </c>
      <c r="G139" t="str">
        <f>IF((COUNTA(CurriculumDetail!G1020:G1025) &gt; 0), "x", "")</f>
        <v/>
      </c>
      <c r="H139" t="str">
        <f>IF((COUNTA(CurriculumDetail!H1020:H1025) &gt; 0), "x", "")</f>
        <v/>
      </c>
      <c r="I139" t="str">
        <f>IF((COUNTA(CurriculumDetail!I1020:I1025) &gt; 0), "x", "")</f>
        <v/>
      </c>
      <c r="J139" t="str">
        <f>IF((COUNTA(CurriculumDetail!J1020:J1025) &gt; 0), "x", "")</f>
        <v/>
      </c>
      <c r="K139" t="str">
        <f>IF((COUNTA(CurriculumDetail!K1020:K1025) &gt; 0), "x", "")</f>
        <v/>
      </c>
      <c r="L139" t="str">
        <f>IF((COUNTA(CurriculumDetail!L1020:L1025) &gt; 0), "x", "")</f>
        <v/>
      </c>
      <c r="M139" t="str">
        <f>IF((COUNTA(CurriculumDetail!M1020:M1025) &gt; 0), "x", "")</f>
        <v/>
      </c>
      <c r="N139" t="str">
        <f>IF((COUNTA(CurriculumDetail!N1020:N1025) &gt; 0), "x", "")</f>
        <v/>
      </c>
      <c r="O139" t="str">
        <f>IF((COUNTA(CurriculumDetail!O1020:O1025) &gt; 0), "x", "")</f>
        <v>x</v>
      </c>
      <c r="P139" t="str">
        <f>IF((COUNTA(CurriculumDetail!P1020:P1025) &gt; 0), "x", "")</f>
        <v/>
      </c>
      <c r="Q139" t="str">
        <f>IF((COUNTA(CurriculumDetail!Q1020:Q1025) &gt; 0), "x", "")</f>
        <v/>
      </c>
      <c r="R139" t="str">
        <f>IF((COUNTA(CurriculumDetail!R1020:R1025) &gt; 0), "x", "")</f>
        <v/>
      </c>
      <c r="S139" t="str">
        <f>IF((COUNTA(CurriculumDetail!S1020:S1025) &gt; 0), "x", "")</f>
        <v/>
      </c>
      <c r="T139" t="str">
        <f>IF((COUNTA(CurriculumDetail!T1020:T1025) &gt; 0), "x", "")</f>
        <v/>
      </c>
      <c r="U139" t="str">
        <f>IF((COUNTA(CurriculumDetail!U1020:U1025) &gt; 0), "x", "")</f>
        <v/>
      </c>
      <c r="V139" t="str">
        <f>IF((COUNTA(CurriculumDetail!V1020:V1025) &gt; 0), "x", "")</f>
        <v/>
      </c>
      <c r="W139" t="str">
        <f>IF((COUNTA(CurriculumDetail!W1020:W1025) &gt; 0), "x", "")</f>
        <v/>
      </c>
      <c r="X139" t="str">
        <f>IF((COUNTA(CurriculumDetail!X1020:X1025) &gt; 0), "x", "")</f>
        <v/>
      </c>
      <c r="Y139" t="str">
        <f>IF((COUNTA(CurriculumDetail!Y1020:Y1025) &gt; 0), "x", "")</f>
        <v/>
      </c>
      <c r="Z139" t="str">
        <f>IF((COUNTA(CurriculumDetail!Z1020:Z1025) &gt; 0), "x", "")</f>
        <v/>
      </c>
      <c r="AA139" t="str">
        <f>IF((COUNTA(CurriculumDetail!AA1020:AA1025) &gt; 0), "x", "")</f>
        <v/>
      </c>
      <c r="AB139" t="str">
        <f>IF((COUNTA(CurriculumDetail!AB1020:AB1025) &gt; 0), "x", "")</f>
        <v/>
      </c>
      <c r="AC139" t="str">
        <f>IF((COUNTA(CurriculumDetail!AC1020:AC1025) &gt; 0), "x", "")</f>
        <v/>
      </c>
      <c r="AD139" t="str">
        <f>IF((COUNTA(CurriculumDetail!AD1020:AD1025) &gt; 0), "x", "")</f>
        <v/>
      </c>
      <c r="AE139" t="str">
        <f>IF((COUNTA(CurriculumDetail!AE1020:AE1025) &gt; 0), "x", "")</f>
        <v/>
      </c>
      <c r="AF139" t="str">
        <f>IF((COUNTA(CurriculumDetail!AF1020:AF1025) &gt; 0), "x", "")</f>
        <v/>
      </c>
      <c r="AG139" t="str">
        <f>IF((COUNTA(CurriculumDetail!AG1020:AG1025) &gt; 0), "x", "")</f>
        <v/>
      </c>
      <c r="AH139" t="str">
        <f>IF((COUNTA(CurriculumDetail!AH1020:AH1025) &gt; 0), "x", "")</f>
        <v/>
      </c>
      <c r="AI139" t="str">
        <f>IF((COUNTA(CurriculumDetail!AI1020:AI1025) &gt; 0), "x", "")</f>
        <v/>
      </c>
      <c r="AJ139" t="str">
        <f>IF((COUNTA(CurriculumDetail!AJ1020:AJ1025) &gt; 0), "x", "")</f>
        <v/>
      </c>
    </row>
    <row r="140" spans="1:36" x14ac:dyDescent="0.2">
      <c r="A140" t="s">
        <v>156</v>
      </c>
      <c r="B140" t="s">
        <v>166</v>
      </c>
      <c r="C140">
        <v>0</v>
      </c>
      <c r="D140">
        <v>0</v>
      </c>
      <c r="E140" t="b">
        <f ca="1">AND(OR(CurriculumDetail!F1028&gt;0,CurriculumDetail!C1028&lt;&gt;1),OR(CurriculumDetail!F1029&gt;0,CurriculumDetail!C1029&lt;&gt;1),OR(CurriculumDetail!F1030&gt;0,CurriculumDetail!C1030&lt;&gt;1),OR(CurriculumDetail!F1031&gt;0,CurriculumDetail!C1031&lt;&gt;1),OR(CurriculumDetail!F1032&gt;0,CurriculumDetail!C1032&lt;&gt;1))</f>
        <v>1</v>
      </c>
      <c r="F140" t="b">
        <f ca="1">AND(OR(CurriculumDetail!F1028&gt;0,CurriculumDetail!C1028&lt;&gt;2),OR(CurriculumDetail!F1029&gt;0,CurriculumDetail!C1029&lt;&gt;2),OR(CurriculumDetail!F1030&gt;0,CurriculumDetail!C1030&lt;&gt;2),OR(CurriculumDetail!F1031&gt;0,CurriculumDetail!C1031&lt;&gt;2),OR(CurriculumDetail!F1032&gt;0,CurriculumDetail!C1032&lt;&gt;2))</f>
        <v>1</v>
      </c>
      <c r="G140" t="str">
        <f>IF((COUNTA(CurriculumDetail!G1027:G1032) &gt; 0), "x", "")</f>
        <v/>
      </c>
      <c r="H140" t="str">
        <f>IF((COUNTA(CurriculumDetail!H1027:H1032) &gt; 0), "x", "")</f>
        <v/>
      </c>
      <c r="I140" t="str">
        <f>IF((COUNTA(CurriculumDetail!I1027:I1032) &gt; 0), "x", "")</f>
        <v/>
      </c>
      <c r="J140" t="str">
        <f>IF((COUNTA(CurriculumDetail!J1027:J1032) &gt; 0), "x", "")</f>
        <v/>
      </c>
      <c r="K140" t="str">
        <f>IF((COUNTA(CurriculumDetail!K1027:K1032) &gt; 0), "x", "")</f>
        <v/>
      </c>
      <c r="L140" t="str">
        <f>IF((COUNTA(CurriculumDetail!L1027:L1032) &gt; 0), "x", "")</f>
        <v/>
      </c>
      <c r="M140" t="str">
        <f>IF((COUNTA(CurriculumDetail!M1027:M1032) &gt; 0), "x", "")</f>
        <v/>
      </c>
      <c r="N140" t="str">
        <f>IF((COUNTA(CurriculumDetail!N1027:N1032) &gt; 0), "x", "")</f>
        <v/>
      </c>
      <c r="O140" t="str">
        <f>IF((COUNTA(CurriculumDetail!O1027:O1032) &gt; 0), "x", "")</f>
        <v>x</v>
      </c>
      <c r="P140" t="str">
        <f>IF((COUNTA(CurriculumDetail!P1027:P1032) &gt; 0), "x", "")</f>
        <v/>
      </c>
      <c r="Q140" t="str">
        <f>IF((COUNTA(CurriculumDetail!Q1027:Q1032) &gt; 0), "x", "")</f>
        <v/>
      </c>
      <c r="R140" t="str">
        <f>IF((COUNTA(CurriculumDetail!R1027:R1032) &gt; 0), "x", "")</f>
        <v/>
      </c>
      <c r="S140" t="str">
        <f>IF((COUNTA(CurriculumDetail!S1027:S1032) &gt; 0), "x", "")</f>
        <v/>
      </c>
      <c r="T140" t="str">
        <f>IF((COUNTA(CurriculumDetail!T1027:T1032) &gt; 0), "x", "")</f>
        <v/>
      </c>
      <c r="U140" t="str">
        <f>IF((COUNTA(CurriculumDetail!U1027:U1032) &gt; 0), "x", "")</f>
        <v>x</v>
      </c>
      <c r="V140" t="str">
        <f>IF((COUNTA(CurriculumDetail!V1027:V1032) &gt; 0), "x", "")</f>
        <v/>
      </c>
      <c r="W140" t="str">
        <f>IF((COUNTA(CurriculumDetail!W1027:W1032) &gt; 0), "x", "")</f>
        <v/>
      </c>
      <c r="X140" t="str">
        <f>IF((COUNTA(CurriculumDetail!X1027:X1032) &gt; 0), "x", "")</f>
        <v/>
      </c>
      <c r="Y140" t="str">
        <f>IF((COUNTA(CurriculumDetail!Y1027:Y1032) &gt; 0), "x", "")</f>
        <v/>
      </c>
      <c r="Z140" t="str">
        <f>IF((COUNTA(CurriculumDetail!Z1027:Z1032) &gt; 0), "x", "")</f>
        <v/>
      </c>
      <c r="AA140" t="str">
        <f>IF((COUNTA(CurriculumDetail!AA1027:AA1032) &gt; 0), "x", "")</f>
        <v/>
      </c>
      <c r="AB140" t="str">
        <f>IF((COUNTA(CurriculumDetail!AB1027:AB1032) &gt; 0), "x", "")</f>
        <v/>
      </c>
      <c r="AC140" t="str">
        <f ca="1">IF((COUNTA(CurriculumDetail!AC1027:AC1032) &gt; 0), "x", "")</f>
        <v>x</v>
      </c>
      <c r="AD140" t="str">
        <f ca="1">IF((COUNTA(CurriculumDetail!AD1027:AD1032) &gt; 0), "x", "")</f>
        <v>x</v>
      </c>
      <c r="AE140" t="str">
        <f ca="1">IF((COUNTA(CurriculumDetail!AE1027:AE1032) &gt; 0), "x", "")</f>
        <v>x</v>
      </c>
      <c r="AF140" t="str">
        <f ca="1">IF((COUNTA(CurriculumDetail!AF1027:AF1032) &gt; 0), "x", "")</f>
        <v>x</v>
      </c>
      <c r="AG140" t="str">
        <f>IF((COUNTA(CurriculumDetail!AG1027:AG1032) &gt; 0), "x", "")</f>
        <v/>
      </c>
      <c r="AH140" t="str">
        <f>IF((COUNTA(CurriculumDetail!AH1027:AH1032) &gt; 0), "x", "")</f>
        <v>x</v>
      </c>
      <c r="AI140" t="str">
        <f ca="1">IF((COUNTA(CurriculumDetail!AI1027:AI1032) &gt; 0), "x", "")</f>
        <v>x</v>
      </c>
      <c r="AJ140" t="str">
        <f>IF((COUNTA(CurriculumDetail!AJ1027:AJ1032) &gt; 0), "x", "")</f>
        <v/>
      </c>
    </row>
    <row r="141" spans="1:36" x14ac:dyDescent="0.2">
      <c r="A141" t="s">
        <v>156</v>
      </c>
      <c r="B141" t="s">
        <v>167</v>
      </c>
      <c r="C141">
        <v>0</v>
      </c>
      <c r="D141">
        <v>0</v>
      </c>
      <c r="E141" t="b">
        <f>AND(OR(CurriculumDetail!F1035&gt;0,CurriculumDetail!C1035&lt;&gt;1),OR(CurriculumDetail!F1036&gt;0,CurriculumDetail!C1036&lt;&gt;1),OR(CurriculumDetail!F1037&gt;0,CurriculumDetail!C1037&lt;&gt;1),OR(CurriculumDetail!F1038&gt;0,CurriculumDetail!C1038&lt;&gt;1),OR(CurriculumDetail!F1039&gt;0,CurriculumDetail!C1039&lt;&gt;1),OR(CurriculumDetail!F1040&gt;0,CurriculumDetail!C1040&lt;&gt;1))</f>
        <v>1</v>
      </c>
      <c r="F141" t="b">
        <f>AND(OR(CurriculumDetail!F1035&gt;0,CurriculumDetail!C1035&lt;&gt;2),OR(CurriculumDetail!F1036&gt;0,CurriculumDetail!C1036&lt;&gt;2),OR(CurriculumDetail!F1037&gt;0,CurriculumDetail!C1037&lt;&gt;2),OR(CurriculumDetail!F1038&gt;0,CurriculumDetail!C1038&lt;&gt;2),OR(CurriculumDetail!F1039&gt;0,CurriculumDetail!C1039&lt;&gt;2),OR(CurriculumDetail!F1040&gt;0,CurriculumDetail!C1040&lt;&gt;2))</f>
        <v>1</v>
      </c>
      <c r="G141" t="str">
        <f>IF((COUNTA(CurriculumDetail!G1034:G1040) &gt; 0), "x", "")</f>
        <v/>
      </c>
      <c r="H141" t="str">
        <f>IF((COUNTA(CurriculumDetail!H1034:H1040) &gt; 0), "x", "")</f>
        <v/>
      </c>
      <c r="I141" t="str">
        <f>IF((COUNTA(CurriculumDetail!I1034:I1040) &gt; 0), "x", "")</f>
        <v/>
      </c>
      <c r="J141" t="str">
        <f>IF((COUNTA(CurriculumDetail!J1034:J1040) &gt; 0), "x", "")</f>
        <v/>
      </c>
      <c r="K141" t="str">
        <f>IF((COUNTA(CurriculumDetail!K1034:K1040) &gt; 0), "x", "")</f>
        <v/>
      </c>
      <c r="L141" t="str">
        <f>IF((COUNTA(CurriculumDetail!L1034:L1040) &gt; 0), "x", "")</f>
        <v/>
      </c>
      <c r="M141" t="str">
        <f>IF((COUNTA(CurriculumDetail!M1034:M1040) &gt; 0), "x", "")</f>
        <v/>
      </c>
      <c r="N141" t="str">
        <f>IF((COUNTA(CurriculumDetail!N1034:N1040) &gt; 0), "x", "")</f>
        <v/>
      </c>
      <c r="O141" t="str">
        <f>IF((COUNTA(CurriculumDetail!O1034:O1040) &gt; 0), "x", "")</f>
        <v>x</v>
      </c>
      <c r="P141" t="str">
        <f>IF((COUNTA(CurriculumDetail!P1034:P1040) &gt; 0), "x", "")</f>
        <v/>
      </c>
      <c r="Q141" t="str">
        <f>IF((COUNTA(CurriculumDetail!Q1034:Q1040) &gt; 0), "x", "")</f>
        <v/>
      </c>
      <c r="R141" t="str">
        <f>IF((COUNTA(CurriculumDetail!R1034:R1040) &gt; 0), "x", "")</f>
        <v/>
      </c>
      <c r="S141" t="str">
        <f>IF((COUNTA(CurriculumDetail!S1034:S1040) &gt; 0), "x", "")</f>
        <v/>
      </c>
      <c r="T141" t="str">
        <f>IF((COUNTA(CurriculumDetail!T1034:T1040) &gt; 0), "x", "")</f>
        <v/>
      </c>
      <c r="U141" t="str">
        <f>IF((COUNTA(CurriculumDetail!U1034:U1040) &gt; 0), "x", "")</f>
        <v/>
      </c>
      <c r="V141" t="str">
        <f>IF((COUNTA(CurriculumDetail!V1034:V1040) &gt; 0), "x", "")</f>
        <v/>
      </c>
      <c r="W141" t="str">
        <f>IF((COUNTA(CurriculumDetail!W1034:W1040) &gt; 0), "x", "")</f>
        <v/>
      </c>
      <c r="X141" t="str">
        <f>IF((COUNTA(CurriculumDetail!X1034:X1040) &gt; 0), "x", "")</f>
        <v/>
      </c>
      <c r="Y141" t="str">
        <f>IF((COUNTA(CurriculumDetail!Y1034:Y1040) &gt; 0), "x", "")</f>
        <v/>
      </c>
      <c r="Z141" t="str">
        <f>IF((COUNTA(CurriculumDetail!Z1034:Z1040) &gt; 0), "x", "")</f>
        <v/>
      </c>
      <c r="AA141" t="str">
        <f>IF((COUNTA(CurriculumDetail!AA1034:AA1040) &gt; 0), "x", "")</f>
        <v/>
      </c>
      <c r="AB141" t="str">
        <f>IF((COUNTA(CurriculumDetail!AB1034:AB1040) &gt; 0), "x", "")</f>
        <v/>
      </c>
      <c r="AC141" t="str">
        <f>IF((COUNTA(CurriculumDetail!AC1034:AC1040) &gt; 0), "x", "")</f>
        <v/>
      </c>
      <c r="AD141" t="str">
        <f>IF((COUNTA(CurriculumDetail!AD1034:AD1040) &gt; 0), "x", "")</f>
        <v/>
      </c>
      <c r="AE141" t="str">
        <f>IF((COUNTA(CurriculumDetail!AE1034:AE1040) &gt; 0), "x", "")</f>
        <v/>
      </c>
      <c r="AF141" t="str">
        <f>IF((COUNTA(CurriculumDetail!AF1034:AF1040) &gt; 0), "x", "")</f>
        <v/>
      </c>
      <c r="AG141" t="str">
        <f>IF((COUNTA(CurriculumDetail!AG1034:AG1040) &gt; 0), "x", "")</f>
        <v/>
      </c>
      <c r="AH141" t="str">
        <f>IF((COUNTA(CurriculumDetail!AH1034:AH1040) &gt; 0), "x", "")</f>
        <v/>
      </c>
      <c r="AI141" t="str">
        <f>IF((COUNTA(CurriculumDetail!AI1034:AI1040) &gt; 0), "x", "")</f>
        <v/>
      </c>
      <c r="AJ141" t="str">
        <f>IF((COUNTA(CurriculumDetail!AJ1034:AJ1040) &gt; 0), "x", "")</f>
        <v/>
      </c>
    </row>
    <row r="142" spans="1:36" x14ac:dyDescent="0.2">
      <c r="A142" t="s">
        <v>156</v>
      </c>
      <c r="B142" t="s">
        <v>168</v>
      </c>
      <c r="C142">
        <v>0</v>
      </c>
      <c r="D142">
        <v>0</v>
      </c>
      <c r="E142" t="b">
        <f>AND(OR(CurriculumDetail!F1043&gt;0,CurriculumDetail!C1043&lt;&gt;1),OR(CurriculumDetail!F1044&gt;0,CurriculumDetail!C1044&lt;&gt;1),OR(CurriculumDetail!F1045&gt;0,CurriculumDetail!C1045&lt;&gt;1))</f>
        <v>1</v>
      </c>
      <c r="F142" t="b">
        <f>AND(OR(CurriculumDetail!F1043&gt;0,CurriculumDetail!C1043&lt;&gt;2),OR(CurriculumDetail!F1044&gt;0,CurriculumDetail!C1044&lt;&gt;2),OR(CurriculumDetail!F1045&gt;0,CurriculumDetail!C1045&lt;&gt;2))</f>
        <v>1</v>
      </c>
      <c r="G142" t="str">
        <f>IF((COUNTA(CurriculumDetail!G1042:G1045) &gt; 0), "x", "")</f>
        <v/>
      </c>
      <c r="H142" t="str">
        <f>IF((COUNTA(CurriculumDetail!H1042:H1045) &gt; 0), "x", "")</f>
        <v/>
      </c>
      <c r="I142" t="str">
        <f>IF((COUNTA(CurriculumDetail!I1042:I1045) &gt; 0), "x", "")</f>
        <v/>
      </c>
      <c r="J142" t="str">
        <f>IF((COUNTA(CurriculumDetail!J1042:J1045) &gt; 0), "x", "")</f>
        <v/>
      </c>
      <c r="K142" t="str">
        <f>IF((COUNTA(CurriculumDetail!K1042:K1045) &gt; 0), "x", "")</f>
        <v/>
      </c>
      <c r="L142" t="str">
        <f>IF((COUNTA(CurriculumDetail!L1042:L1045) &gt; 0), "x", "")</f>
        <v/>
      </c>
      <c r="M142" t="str">
        <f>IF((COUNTA(CurriculumDetail!M1042:M1045) &gt; 0), "x", "")</f>
        <v/>
      </c>
      <c r="N142" t="str">
        <f>IF((COUNTA(CurriculumDetail!N1042:N1045) &gt; 0), "x", "")</f>
        <v/>
      </c>
      <c r="O142" t="str">
        <f>IF((COUNTA(CurriculumDetail!O1042:O1045) &gt; 0), "x", "")</f>
        <v>x</v>
      </c>
      <c r="P142" t="str">
        <f>IF((COUNTA(CurriculumDetail!P1042:P1045) &gt; 0), "x", "")</f>
        <v/>
      </c>
      <c r="Q142" t="str">
        <f>IF((COUNTA(CurriculumDetail!Q1042:Q1045) &gt; 0), "x", "")</f>
        <v/>
      </c>
      <c r="R142" t="str">
        <f>IF((COUNTA(CurriculumDetail!R1042:R1045) &gt; 0), "x", "")</f>
        <v/>
      </c>
      <c r="S142" t="str">
        <f>IF((COUNTA(CurriculumDetail!S1042:S1045) &gt; 0), "x", "")</f>
        <v/>
      </c>
      <c r="T142" t="str">
        <f>IF((COUNTA(CurriculumDetail!T1042:T1045) &gt; 0), "x", "")</f>
        <v/>
      </c>
      <c r="U142" t="str">
        <f>IF((COUNTA(CurriculumDetail!U1042:U1045) &gt; 0), "x", "")</f>
        <v/>
      </c>
      <c r="V142" t="str">
        <f>IF((COUNTA(CurriculumDetail!V1042:V1045) &gt; 0), "x", "")</f>
        <v/>
      </c>
      <c r="W142" t="str">
        <f>IF((COUNTA(CurriculumDetail!W1042:W1045) &gt; 0), "x", "")</f>
        <v/>
      </c>
      <c r="X142" t="str">
        <f>IF((COUNTA(CurriculumDetail!X1042:X1045) &gt; 0), "x", "")</f>
        <v/>
      </c>
      <c r="Y142" t="str">
        <f>IF((COUNTA(CurriculumDetail!Y1042:Y1045) &gt; 0), "x", "")</f>
        <v/>
      </c>
      <c r="Z142" t="str">
        <f>IF((COUNTA(CurriculumDetail!Z1042:Z1045) &gt; 0), "x", "")</f>
        <v/>
      </c>
      <c r="AA142" t="str">
        <f>IF((COUNTA(CurriculumDetail!AA1042:AA1045) &gt; 0), "x", "")</f>
        <v/>
      </c>
      <c r="AB142" t="str">
        <f>IF((COUNTA(CurriculumDetail!AB1042:AB1045) &gt; 0), "x", "")</f>
        <v/>
      </c>
      <c r="AC142" t="str">
        <f>IF((COUNTA(CurriculumDetail!AC1042:AC1045) &gt; 0), "x", "")</f>
        <v/>
      </c>
      <c r="AD142" t="str">
        <f>IF((COUNTA(CurriculumDetail!AD1042:AD1045) &gt; 0), "x", "")</f>
        <v/>
      </c>
      <c r="AE142" t="str">
        <f>IF((COUNTA(CurriculumDetail!AE1042:AE1045) &gt; 0), "x", "")</f>
        <v/>
      </c>
      <c r="AF142" t="str">
        <f>IF((COUNTA(CurriculumDetail!AF1042:AF1045) &gt; 0), "x", "")</f>
        <v/>
      </c>
      <c r="AG142" t="str">
        <f>IF((COUNTA(CurriculumDetail!AG1042:AG1045) &gt; 0), "x", "")</f>
        <v/>
      </c>
      <c r="AH142" t="str">
        <f>IF((COUNTA(CurriculumDetail!AH1042:AH1045) &gt; 0), "x", "")</f>
        <v/>
      </c>
      <c r="AI142" t="str">
        <f>IF((COUNTA(CurriculumDetail!AI1042:AI1045) &gt; 0), "x", "")</f>
        <v/>
      </c>
      <c r="AJ142" t="str">
        <f>IF((COUNTA(CurriculumDetail!AJ1042:AJ1045) &gt; 0), "x", "")</f>
        <v/>
      </c>
    </row>
    <row r="143" spans="1:36" x14ac:dyDescent="0.2">
      <c r="A143" t="s">
        <v>156</v>
      </c>
      <c r="B143" t="s">
        <v>169</v>
      </c>
      <c r="C143">
        <v>0</v>
      </c>
      <c r="D143">
        <v>0</v>
      </c>
      <c r="E143" t="b">
        <f>AND(OR(CurriculumDetail!F1048&gt;0,CurriculumDetail!C1048&lt;&gt;1),OR(CurriculumDetail!F1049&gt;0,CurriculumDetail!C1049&lt;&gt;1),OR(CurriculumDetail!F1050&gt;0,CurriculumDetail!C1050&lt;&gt;1))</f>
        <v>1</v>
      </c>
      <c r="F143" t="b">
        <f>AND(OR(CurriculumDetail!F1048&gt;0,CurriculumDetail!C1048&lt;&gt;2),OR(CurriculumDetail!F1049&gt;0,CurriculumDetail!C1049&lt;&gt;2),OR(CurriculumDetail!F1050&gt;0,CurriculumDetail!C1050&lt;&gt;2))</f>
        <v>1</v>
      </c>
      <c r="G143" t="str">
        <f>IF((COUNTA(CurriculumDetail!G1047:G1050) &gt; 0), "x", "")</f>
        <v/>
      </c>
      <c r="H143" t="str">
        <f>IF((COUNTA(CurriculumDetail!H1047:H1050) &gt; 0), "x", "")</f>
        <v/>
      </c>
      <c r="I143" t="str">
        <f>IF((COUNTA(CurriculumDetail!I1047:I1050) &gt; 0), "x", "")</f>
        <v/>
      </c>
      <c r="J143" t="str">
        <f>IF((COUNTA(CurriculumDetail!J1047:J1050) &gt; 0), "x", "")</f>
        <v/>
      </c>
      <c r="K143" t="str">
        <f>IF((COUNTA(CurriculumDetail!K1047:K1050) &gt; 0), "x", "")</f>
        <v/>
      </c>
      <c r="L143" t="str">
        <f>IF((COUNTA(CurriculumDetail!L1047:L1050) &gt; 0), "x", "")</f>
        <v/>
      </c>
      <c r="M143" t="str">
        <f>IF((COUNTA(CurriculumDetail!M1047:M1050) &gt; 0), "x", "")</f>
        <v/>
      </c>
      <c r="N143" t="str">
        <f>IF((COUNTA(CurriculumDetail!N1047:N1050) &gt; 0), "x", "")</f>
        <v/>
      </c>
      <c r="O143" t="str">
        <f>IF((COUNTA(CurriculumDetail!O1047:O1050) &gt; 0), "x", "")</f>
        <v>x</v>
      </c>
      <c r="P143" t="str">
        <f>IF((COUNTA(CurriculumDetail!P1047:P1050) &gt; 0), "x", "")</f>
        <v/>
      </c>
      <c r="Q143" t="str">
        <f>IF((COUNTA(CurriculumDetail!Q1047:Q1050) &gt; 0), "x", "")</f>
        <v/>
      </c>
      <c r="R143" t="str">
        <f>IF((COUNTA(CurriculumDetail!R1047:R1050) &gt; 0), "x", "")</f>
        <v/>
      </c>
      <c r="S143" t="str">
        <f>IF((COUNTA(CurriculumDetail!S1047:S1050) &gt; 0), "x", "")</f>
        <v/>
      </c>
      <c r="T143" t="str">
        <f>IF((COUNTA(CurriculumDetail!T1047:T1050) &gt; 0), "x", "")</f>
        <v/>
      </c>
      <c r="U143" t="str">
        <f>IF((COUNTA(CurriculumDetail!U1047:U1050) &gt; 0), "x", "")</f>
        <v/>
      </c>
      <c r="V143" t="str">
        <f>IF((COUNTA(CurriculumDetail!V1047:V1050) &gt; 0), "x", "")</f>
        <v/>
      </c>
      <c r="W143" t="str">
        <f>IF((COUNTA(CurriculumDetail!W1047:W1050) &gt; 0), "x", "")</f>
        <v/>
      </c>
      <c r="X143" t="str">
        <f>IF((COUNTA(CurriculumDetail!X1047:X1050) &gt; 0), "x", "")</f>
        <v/>
      </c>
      <c r="Y143" t="str">
        <f>IF((COUNTA(CurriculumDetail!Y1047:Y1050) &gt; 0), "x", "")</f>
        <v/>
      </c>
      <c r="Z143" t="str">
        <f>IF((COUNTA(CurriculumDetail!Z1047:Z1050) &gt; 0), "x", "")</f>
        <v/>
      </c>
      <c r="AA143" t="str">
        <f>IF((COUNTA(CurriculumDetail!AA1047:AA1050) &gt; 0), "x", "")</f>
        <v/>
      </c>
      <c r="AB143" t="str">
        <f>IF((COUNTA(CurriculumDetail!AB1047:AB1050) &gt; 0), "x", "")</f>
        <v/>
      </c>
      <c r="AC143" t="str">
        <f>IF((COUNTA(CurriculumDetail!AC1047:AC1050) &gt; 0), "x", "")</f>
        <v/>
      </c>
      <c r="AD143" t="str">
        <f>IF((COUNTA(CurriculumDetail!AD1047:AD1050) &gt; 0), "x", "")</f>
        <v/>
      </c>
      <c r="AE143" t="str">
        <f>IF((COUNTA(CurriculumDetail!AE1047:AE1050) &gt; 0), "x", "")</f>
        <v/>
      </c>
      <c r="AF143" t="str">
        <f>IF((COUNTA(CurriculumDetail!AF1047:AF1050) &gt; 0), "x", "")</f>
        <v/>
      </c>
      <c r="AG143" t="str">
        <f>IF((COUNTA(CurriculumDetail!AG1047:AG1050) &gt; 0), "x", "")</f>
        <v/>
      </c>
      <c r="AH143" t="str">
        <f>IF((COUNTA(CurriculumDetail!AH1047:AH1050) &gt; 0), "x", "")</f>
        <v/>
      </c>
      <c r="AI143" t="str">
        <f>IF((COUNTA(CurriculumDetail!AI1047:AI1050) &gt; 0), "x", "")</f>
        <v/>
      </c>
      <c r="AJ143" t="str">
        <f>IF((COUNTA(CurriculumDetail!AJ1047:AJ1050) &gt; 0), "x", "")</f>
        <v/>
      </c>
    </row>
    <row r="144" spans="1:36" x14ac:dyDescent="0.2">
      <c r="A144" t="s">
        <v>156</v>
      </c>
      <c r="B144" t="s">
        <v>170</v>
      </c>
      <c r="C144">
        <v>0</v>
      </c>
      <c r="D144">
        <v>0</v>
      </c>
      <c r="E144" t="b">
        <f>AND(OR(CurriculumDetail!F1053&gt;0,CurriculumDetail!C1053&lt;&gt;1),OR(CurriculumDetail!F1054&gt;0,CurriculumDetail!C1054&lt;&gt;1),OR(CurriculumDetail!F1055&gt;0,CurriculumDetail!C1055&lt;&gt;1),OR(CurriculumDetail!F1056&gt;0,CurriculumDetail!C1056&lt;&gt;1),OR(CurriculumDetail!F1057&gt;0,CurriculumDetail!C1057&lt;&gt;1),OR(CurriculumDetail!F1058&gt;0,CurriculumDetail!C1058&lt;&gt;1))</f>
        <v>1</v>
      </c>
      <c r="F144" t="b">
        <f>AND(OR(CurriculumDetail!F1053&gt;0,CurriculumDetail!C1053&lt;&gt;2),OR(CurriculumDetail!F1054&gt;0,CurriculumDetail!C1054&lt;&gt;2),OR(CurriculumDetail!F1055&gt;0,CurriculumDetail!C1055&lt;&gt;2),OR(CurriculumDetail!F1056&gt;0,CurriculumDetail!C1056&lt;&gt;2),OR(CurriculumDetail!F1057&gt;0,CurriculumDetail!C1057&lt;&gt;2),OR(CurriculumDetail!F1058&gt;0,CurriculumDetail!C1058&lt;&gt;2))</f>
        <v>1</v>
      </c>
      <c r="G144" t="str">
        <f>IF((COUNTA(CurriculumDetail!G1052:G1058) &gt; 0), "x", "")</f>
        <v/>
      </c>
      <c r="H144" t="str">
        <f>IF((COUNTA(CurriculumDetail!H1052:H1058) &gt; 0), "x", "")</f>
        <v/>
      </c>
      <c r="I144" t="str">
        <f>IF((COUNTA(CurriculumDetail!I1052:I1058) &gt; 0), "x", "")</f>
        <v/>
      </c>
      <c r="J144" t="str">
        <f>IF((COUNTA(CurriculumDetail!J1052:J1058) &gt; 0), "x", "")</f>
        <v/>
      </c>
      <c r="K144" t="str">
        <f>IF((COUNTA(CurriculumDetail!K1052:K1058) &gt; 0), "x", "")</f>
        <v/>
      </c>
      <c r="L144" t="str">
        <f>IF((COUNTA(CurriculumDetail!L1052:L1058) &gt; 0), "x", "")</f>
        <v/>
      </c>
      <c r="M144" t="str">
        <f>IF((COUNTA(CurriculumDetail!M1052:M1058) &gt; 0), "x", "")</f>
        <v/>
      </c>
      <c r="N144" t="str">
        <f>IF((COUNTA(CurriculumDetail!N1052:N1058) &gt; 0), "x", "")</f>
        <v/>
      </c>
      <c r="O144" t="str">
        <f>IF((COUNTA(CurriculumDetail!O1052:O1058) &gt; 0), "x", "")</f>
        <v>x</v>
      </c>
      <c r="P144" t="str">
        <f>IF((COUNTA(CurriculumDetail!P1052:P1058) &gt; 0), "x", "")</f>
        <v/>
      </c>
      <c r="Q144" t="str">
        <f>IF((COUNTA(CurriculumDetail!Q1052:Q1058) &gt; 0), "x", "")</f>
        <v/>
      </c>
      <c r="R144" t="str">
        <f>IF((COUNTA(CurriculumDetail!R1052:R1058) &gt; 0), "x", "")</f>
        <v/>
      </c>
      <c r="S144" t="str">
        <f>IF((COUNTA(CurriculumDetail!S1052:S1058) &gt; 0), "x", "")</f>
        <v/>
      </c>
      <c r="T144" t="str">
        <f>IF((COUNTA(CurriculumDetail!T1052:T1058) &gt; 0), "x", "")</f>
        <v/>
      </c>
      <c r="U144" t="str">
        <f>IF((COUNTA(CurriculumDetail!U1052:U1058) &gt; 0), "x", "")</f>
        <v/>
      </c>
      <c r="V144" t="str">
        <f>IF((COUNTA(CurriculumDetail!V1052:V1058) &gt; 0), "x", "")</f>
        <v/>
      </c>
      <c r="W144" t="str">
        <f>IF((COUNTA(CurriculumDetail!W1052:W1058) &gt; 0), "x", "")</f>
        <v/>
      </c>
      <c r="X144" t="str">
        <f>IF((COUNTA(CurriculumDetail!X1052:X1058) &gt; 0), "x", "")</f>
        <v/>
      </c>
      <c r="Y144" t="str">
        <f>IF((COUNTA(CurriculumDetail!Y1052:Y1058) &gt; 0), "x", "")</f>
        <v/>
      </c>
      <c r="Z144" t="str">
        <f>IF((COUNTA(CurriculumDetail!Z1052:Z1058) &gt; 0), "x", "")</f>
        <v/>
      </c>
      <c r="AA144" t="str">
        <f>IF((COUNTA(CurriculumDetail!AA1052:AA1058) &gt; 0), "x", "")</f>
        <v/>
      </c>
      <c r="AB144" t="str">
        <f>IF((COUNTA(CurriculumDetail!AB1052:AB1058) &gt; 0), "x", "")</f>
        <v/>
      </c>
      <c r="AC144" t="str">
        <f>IF((COUNTA(CurriculumDetail!AC1052:AC1058) &gt; 0), "x", "")</f>
        <v/>
      </c>
      <c r="AD144" t="str">
        <f>IF((COUNTA(CurriculumDetail!AD1052:AD1058) &gt; 0), "x", "")</f>
        <v/>
      </c>
      <c r="AE144" t="str">
        <f>IF((COUNTA(CurriculumDetail!AE1052:AE1058) &gt; 0), "x", "")</f>
        <v/>
      </c>
      <c r="AF144" t="str">
        <f>IF((COUNTA(CurriculumDetail!AF1052:AF1058) &gt; 0), "x", "")</f>
        <v/>
      </c>
      <c r="AG144" t="str">
        <f>IF((COUNTA(CurriculumDetail!AG1052:AG1058) &gt; 0), "x", "")</f>
        <v/>
      </c>
      <c r="AH144" t="str">
        <f>IF((COUNTA(CurriculumDetail!AH1052:AH1058) &gt; 0), "x", "")</f>
        <v/>
      </c>
      <c r="AI144" t="str">
        <f>IF((COUNTA(CurriculumDetail!AI1052:AI1058) &gt; 0), "x", "")</f>
        <v/>
      </c>
      <c r="AJ144" t="str">
        <f>IF((COUNTA(CurriculumDetail!AJ1052:AJ1058) &gt; 0), "x", "")</f>
        <v/>
      </c>
    </row>
    <row r="145" spans="1:36" x14ac:dyDescent="0.2">
      <c r="A145" t="s">
        <v>156</v>
      </c>
      <c r="B145" t="s">
        <v>171</v>
      </c>
      <c r="C145">
        <v>0</v>
      </c>
      <c r="D145">
        <v>0</v>
      </c>
      <c r="E145" t="b">
        <f>AND(OR(CurriculumDetail!F1061&gt;0,CurriculumDetail!C1061&lt;&gt;1),OR(CurriculumDetail!F1062&gt;0,CurriculumDetail!C1062&lt;&gt;1),OR(CurriculumDetail!F1063&gt;0,CurriculumDetail!C1063&lt;&gt;1),OR(CurriculumDetail!F1064&gt;0,CurriculumDetail!C1064&lt;&gt;1),OR(CurriculumDetail!F1065&gt;0,CurriculumDetail!C1065&lt;&gt;1),OR(CurriculumDetail!F1066&gt;0,CurriculumDetail!C1066&lt;&gt;1),OR(CurriculumDetail!F1067&gt;0,CurriculumDetail!C1067&lt;&gt;1))</f>
        <v>1</v>
      </c>
      <c r="F145" t="b">
        <f>AND(OR(CurriculumDetail!F1061&gt;0,CurriculumDetail!C1061&lt;&gt;2),OR(CurriculumDetail!F1062&gt;0,CurriculumDetail!C1062&lt;&gt;2),OR(CurriculumDetail!F1063&gt;0,CurriculumDetail!C1063&lt;&gt;2),OR(CurriculumDetail!F1064&gt;0,CurriculumDetail!C1064&lt;&gt;2),OR(CurriculumDetail!F1065&gt;0,CurriculumDetail!C1065&lt;&gt;2),OR(CurriculumDetail!F1066&gt;0,CurriculumDetail!C1066&lt;&gt;2),OR(CurriculumDetail!F1067&gt;0,CurriculumDetail!C1067&lt;&gt;2))</f>
        <v>1</v>
      </c>
      <c r="G145" t="str">
        <f>IF((COUNTA(CurriculumDetail!G1060:G1067) &gt; 0), "x", "")</f>
        <v/>
      </c>
      <c r="H145" t="str">
        <f>IF((COUNTA(CurriculumDetail!H1060:H1067) &gt; 0), "x", "")</f>
        <v/>
      </c>
      <c r="I145" t="str">
        <f>IF((COUNTA(CurriculumDetail!I1060:I1067) &gt; 0), "x", "")</f>
        <v/>
      </c>
      <c r="J145" t="str">
        <f>IF((COUNTA(CurriculumDetail!J1060:J1067) &gt; 0), "x", "")</f>
        <v/>
      </c>
      <c r="K145" t="str">
        <f>IF((COUNTA(CurriculumDetail!K1060:K1067) &gt; 0), "x", "")</f>
        <v/>
      </c>
      <c r="L145" t="str">
        <f>IF((COUNTA(CurriculumDetail!L1060:L1067) &gt; 0), "x", "")</f>
        <v/>
      </c>
      <c r="M145" t="str">
        <f>IF((COUNTA(CurriculumDetail!M1060:M1067) &gt; 0), "x", "")</f>
        <v/>
      </c>
      <c r="N145" t="str">
        <f>IF((COUNTA(CurriculumDetail!N1060:N1067) &gt; 0), "x", "")</f>
        <v/>
      </c>
      <c r="O145" t="str">
        <f>IF((COUNTA(CurriculumDetail!O1060:O1067) &gt; 0), "x", "")</f>
        <v>x</v>
      </c>
      <c r="P145" t="str">
        <f>IF((COUNTA(CurriculumDetail!P1060:P1067) &gt; 0), "x", "")</f>
        <v/>
      </c>
      <c r="Q145" t="str">
        <f>IF((COUNTA(CurriculumDetail!Q1060:Q1067) &gt; 0), "x", "")</f>
        <v/>
      </c>
      <c r="R145" t="str">
        <f>IF((COUNTA(CurriculumDetail!R1060:R1067) &gt; 0), "x", "")</f>
        <v/>
      </c>
      <c r="S145" t="str">
        <f>IF((COUNTA(CurriculumDetail!S1060:S1067) &gt; 0), "x", "")</f>
        <v/>
      </c>
      <c r="T145" t="str">
        <f>IF((COUNTA(CurriculumDetail!T1060:T1067) &gt; 0), "x", "")</f>
        <v/>
      </c>
      <c r="U145" t="str">
        <f>IF((COUNTA(CurriculumDetail!U1060:U1067) &gt; 0), "x", "")</f>
        <v/>
      </c>
      <c r="V145" t="str">
        <f>IF((COUNTA(CurriculumDetail!V1060:V1067) &gt; 0), "x", "")</f>
        <v/>
      </c>
      <c r="W145" t="str">
        <f>IF((COUNTA(CurriculumDetail!W1060:W1067) &gt; 0), "x", "")</f>
        <v/>
      </c>
      <c r="X145" t="str">
        <f>IF((COUNTA(CurriculumDetail!X1060:X1067) &gt; 0), "x", "")</f>
        <v/>
      </c>
      <c r="Y145" t="str">
        <f>IF((COUNTA(CurriculumDetail!Y1060:Y1067) &gt; 0), "x", "")</f>
        <v/>
      </c>
      <c r="Z145" t="str">
        <f>IF((COUNTA(CurriculumDetail!Z1060:Z1067) &gt; 0), "x", "")</f>
        <v/>
      </c>
      <c r="AA145" t="str">
        <f>IF((COUNTA(CurriculumDetail!AA1060:AA1067) &gt; 0), "x", "")</f>
        <v/>
      </c>
      <c r="AB145" t="str">
        <f>IF((COUNTA(CurriculumDetail!AB1060:AB1067) &gt; 0), "x", "")</f>
        <v/>
      </c>
      <c r="AC145" t="str">
        <f>IF((COUNTA(CurriculumDetail!AC1060:AC1067) &gt; 0), "x", "")</f>
        <v/>
      </c>
      <c r="AD145" t="str">
        <f>IF((COUNTA(CurriculumDetail!AD1060:AD1067) &gt; 0), "x", "")</f>
        <v/>
      </c>
      <c r="AE145" t="str">
        <f>IF((COUNTA(CurriculumDetail!AE1060:AE1067) &gt; 0), "x", "")</f>
        <v/>
      </c>
      <c r="AF145" t="str">
        <f>IF((COUNTA(CurriculumDetail!AF1060:AF1067) &gt; 0), "x", "")</f>
        <v/>
      </c>
      <c r="AG145" t="str">
        <f>IF((COUNTA(CurriculumDetail!AG1060:AG1067) &gt; 0), "x", "")</f>
        <v/>
      </c>
      <c r="AH145" t="str">
        <f>IF((COUNTA(CurriculumDetail!AH1060:AH1067) &gt; 0), "x", "")</f>
        <v/>
      </c>
      <c r="AI145" t="str">
        <f>IF((COUNTA(CurriculumDetail!AI1060:AI1067) &gt; 0), "x", "")</f>
        <v/>
      </c>
      <c r="AJ145" t="str">
        <f>IF((COUNTA(CurriculumDetail!AJ1060:AJ1067) &gt; 0), "x", "")</f>
        <v/>
      </c>
    </row>
    <row r="146" spans="1:36" x14ac:dyDescent="0.2">
      <c r="A146" t="s">
        <v>156</v>
      </c>
      <c r="B146" t="s">
        <v>172</v>
      </c>
      <c r="C146">
        <v>0</v>
      </c>
      <c r="D146">
        <v>0</v>
      </c>
      <c r="E146" t="b">
        <f>AND(OR(CurriculumDetail!F1070&gt;0,CurriculumDetail!C1070&lt;&gt;1),OR(CurriculumDetail!F1071&gt;0,CurriculumDetail!C1071&lt;&gt;1),OR(CurriculumDetail!F1072&gt;0,CurriculumDetail!C1072&lt;&gt;1),OR(CurriculumDetail!F1073&gt;0,CurriculumDetail!C1073&lt;&gt;1),OR(CurriculumDetail!F1074&gt;0,CurriculumDetail!C1074&lt;&gt;1))</f>
        <v>1</v>
      </c>
      <c r="F146" t="b">
        <f>AND(OR(CurriculumDetail!F1070&gt;0,CurriculumDetail!C1070&lt;&gt;2),OR(CurriculumDetail!F1071&gt;0,CurriculumDetail!C1071&lt;&gt;2),OR(CurriculumDetail!F1072&gt;0,CurriculumDetail!C1072&lt;&gt;2),OR(CurriculumDetail!F1073&gt;0,CurriculumDetail!C1073&lt;&gt;2),OR(CurriculumDetail!F1074&gt;0,CurriculumDetail!C1074&lt;&gt;2))</f>
        <v>1</v>
      </c>
      <c r="G146" t="str">
        <f>IF((COUNTA(CurriculumDetail!G1069:G1074) &gt; 0), "x", "")</f>
        <v/>
      </c>
      <c r="H146" t="str">
        <f>IF((COUNTA(CurriculumDetail!H1069:H1074) &gt; 0), "x", "")</f>
        <v/>
      </c>
      <c r="I146" t="str">
        <f>IF((COUNTA(CurriculumDetail!I1069:I1074) &gt; 0), "x", "")</f>
        <v/>
      </c>
      <c r="J146" t="str">
        <f>IF((COUNTA(CurriculumDetail!J1069:J1074) &gt; 0), "x", "")</f>
        <v/>
      </c>
      <c r="K146" t="str">
        <f>IF((COUNTA(CurriculumDetail!K1069:K1074) &gt; 0), "x", "")</f>
        <v/>
      </c>
      <c r="L146" t="str">
        <f>IF((COUNTA(CurriculumDetail!L1069:L1074) &gt; 0), "x", "")</f>
        <v/>
      </c>
      <c r="M146" t="str">
        <f>IF((COUNTA(CurriculumDetail!M1069:M1074) &gt; 0), "x", "")</f>
        <v/>
      </c>
      <c r="N146" t="str">
        <f>IF((COUNTA(CurriculumDetail!N1069:N1074) &gt; 0), "x", "")</f>
        <v/>
      </c>
      <c r="O146" t="str">
        <f>IF((COUNTA(CurriculumDetail!O1069:O1074) &gt; 0), "x", "")</f>
        <v>x</v>
      </c>
      <c r="P146" t="str">
        <f>IF((COUNTA(CurriculumDetail!P1069:P1074) &gt; 0), "x", "")</f>
        <v/>
      </c>
      <c r="Q146" t="str">
        <f>IF((COUNTA(CurriculumDetail!Q1069:Q1074) &gt; 0), "x", "")</f>
        <v/>
      </c>
      <c r="R146" t="str">
        <f>IF((COUNTA(CurriculumDetail!R1069:R1074) &gt; 0), "x", "")</f>
        <v/>
      </c>
      <c r="S146" t="str">
        <f>IF((COUNTA(CurriculumDetail!S1069:S1074) &gt; 0), "x", "")</f>
        <v/>
      </c>
      <c r="T146" t="str">
        <f>IF((COUNTA(CurriculumDetail!T1069:T1074) &gt; 0), "x", "")</f>
        <v/>
      </c>
      <c r="U146" t="str">
        <f>IF((COUNTA(CurriculumDetail!U1069:U1074) &gt; 0), "x", "")</f>
        <v/>
      </c>
      <c r="V146" t="str">
        <f>IF((COUNTA(CurriculumDetail!V1069:V1074) &gt; 0), "x", "")</f>
        <v/>
      </c>
      <c r="W146" t="str">
        <f>IF((COUNTA(CurriculumDetail!W1069:W1074) &gt; 0), "x", "")</f>
        <v/>
      </c>
      <c r="X146" t="str">
        <f>IF((COUNTA(CurriculumDetail!X1069:X1074) &gt; 0), "x", "")</f>
        <v/>
      </c>
      <c r="Y146" t="str">
        <f>IF((COUNTA(CurriculumDetail!Y1069:Y1074) &gt; 0), "x", "")</f>
        <v/>
      </c>
      <c r="Z146" t="str">
        <f>IF((COUNTA(CurriculumDetail!Z1069:Z1074) &gt; 0), "x", "")</f>
        <v/>
      </c>
      <c r="AA146" t="str">
        <f>IF((COUNTA(CurriculumDetail!AA1069:AA1074) &gt; 0), "x", "")</f>
        <v/>
      </c>
      <c r="AB146" t="str">
        <f>IF((COUNTA(CurriculumDetail!AB1069:AB1074) &gt; 0), "x", "")</f>
        <v/>
      </c>
      <c r="AC146" t="str">
        <f>IF((COUNTA(CurriculumDetail!AC1069:AC1074) &gt; 0), "x", "")</f>
        <v/>
      </c>
      <c r="AD146" t="str">
        <f>IF((COUNTA(CurriculumDetail!AD1069:AD1074) &gt; 0), "x", "")</f>
        <v/>
      </c>
      <c r="AE146" t="str">
        <f>IF((COUNTA(CurriculumDetail!AE1069:AE1074) &gt; 0), "x", "")</f>
        <v/>
      </c>
      <c r="AF146" t="str">
        <f>IF((COUNTA(CurriculumDetail!AF1069:AF1074) &gt; 0), "x", "")</f>
        <v/>
      </c>
      <c r="AG146" t="str">
        <f>IF((COUNTA(CurriculumDetail!AG1069:AG1074) &gt; 0), "x", "")</f>
        <v/>
      </c>
      <c r="AH146" t="str">
        <f>IF((COUNTA(CurriculumDetail!AH1069:AH1074) &gt; 0), "x", "")</f>
        <v/>
      </c>
      <c r="AI146" t="str">
        <f>IF((COUNTA(CurriculumDetail!AI1069:AI1074) &gt; 0), "x", "")</f>
        <v/>
      </c>
      <c r="AJ146" t="str">
        <f>IF((COUNTA(CurriculumDetail!AJ1069:AJ1074) &gt; 0), "x", "")</f>
        <v/>
      </c>
    </row>
    <row r="147" spans="1:36" x14ac:dyDescent="0.2">
      <c r="A147" t="s">
        <v>156</v>
      </c>
      <c r="B147" t="s">
        <v>173</v>
      </c>
      <c r="C147">
        <v>0</v>
      </c>
      <c r="D147">
        <v>0</v>
      </c>
      <c r="E147" t="b">
        <f>AND(OR(CurriculumDetail!F1077&gt;0,CurriculumDetail!C1077&lt;&gt;1),OR(CurriculumDetail!F1078&gt;0,CurriculumDetail!C1078&lt;&gt;1))</f>
        <v>1</v>
      </c>
      <c r="F147" t="b">
        <f>AND(OR(CurriculumDetail!F1077&gt;0,CurriculumDetail!C1077&lt;&gt;2),OR(CurriculumDetail!F1078&gt;0,CurriculumDetail!C1078&lt;&gt;2))</f>
        <v>1</v>
      </c>
      <c r="G147" t="str">
        <f>IF((COUNTA(CurriculumDetail!G1076:G1078) &gt; 0), "x", "")</f>
        <v/>
      </c>
      <c r="H147" t="str">
        <f>IF((COUNTA(CurriculumDetail!H1076:H1078) &gt; 0), "x", "")</f>
        <v/>
      </c>
      <c r="I147" t="str">
        <f>IF((COUNTA(CurriculumDetail!I1076:I1078) &gt; 0), "x", "")</f>
        <v/>
      </c>
      <c r="J147" t="str">
        <f>IF((COUNTA(CurriculumDetail!J1076:J1078) &gt; 0), "x", "")</f>
        <v/>
      </c>
      <c r="K147" t="str">
        <f>IF((COUNTA(CurriculumDetail!K1076:K1078) &gt; 0), "x", "")</f>
        <v/>
      </c>
      <c r="L147" t="str">
        <f>IF((COUNTA(CurriculumDetail!L1076:L1078) &gt; 0), "x", "")</f>
        <v/>
      </c>
      <c r="M147" t="str">
        <f>IF((COUNTA(CurriculumDetail!M1076:M1078) &gt; 0), "x", "")</f>
        <v/>
      </c>
      <c r="N147" t="str">
        <f>IF((COUNTA(CurriculumDetail!N1076:N1078) &gt; 0), "x", "")</f>
        <v/>
      </c>
      <c r="O147" t="str">
        <f>IF((COUNTA(CurriculumDetail!O1076:O1078) &gt; 0), "x", "")</f>
        <v>x</v>
      </c>
      <c r="P147" t="str">
        <f>IF((COUNTA(CurriculumDetail!P1076:P1078) &gt; 0), "x", "")</f>
        <v/>
      </c>
      <c r="Q147" t="str">
        <f>IF((COUNTA(CurriculumDetail!Q1076:Q1078) &gt; 0), "x", "")</f>
        <v/>
      </c>
      <c r="R147" t="str">
        <f>IF((COUNTA(CurriculumDetail!R1076:R1078) &gt; 0), "x", "")</f>
        <v/>
      </c>
      <c r="S147" t="str">
        <f>IF((COUNTA(CurriculumDetail!S1076:S1078) &gt; 0), "x", "")</f>
        <v/>
      </c>
      <c r="T147" t="str">
        <f>IF((COUNTA(CurriculumDetail!T1076:T1078) &gt; 0), "x", "")</f>
        <v/>
      </c>
      <c r="U147" t="str">
        <f>IF((COUNTA(CurriculumDetail!U1076:U1078) &gt; 0), "x", "")</f>
        <v/>
      </c>
      <c r="V147" t="str">
        <f>IF((COUNTA(CurriculumDetail!V1076:V1078) &gt; 0), "x", "")</f>
        <v/>
      </c>
      <c r="W147" t="str">
        <f>IF((COUNTA(CurriculumDetail!W1076:W1078) &gt; 0), "x", "")</f>
        <v/>
      </c>
      <c r="X147" t="str">
        <f>IF((COUNTA(CurriculumDetail!X1076:X1078) &gt; 0), "x", "")</f>
        <v/>
      </c>
      <c r="Y147" t="str">
        <f>IF((COUNTA(CurriculumDetail!Y1076:Y1078) &gt; 0), "x", "")</f>
        <v/>
      </c>
      <c r="Z147" t="str">
        <f>IF((COUNTA(CurriculumDetail!Z1076:Z1078) &gt; 0), "x", "")</f>
        <v/>
      </c>
      <c r="AA147" t="str">
        <f>IF((COUNTA(CurriculumDetail!AA1076:AA1078) &gt; 0), "x", "")</f>
        <v/>
      </c>
      <c r="AB147" t="str">
        <f>IF((COUNTA(CurriculumDetail!AB1076:AB1078) &gt; 0), "x", "")</f>
        <v/>
      </c>
      <c r="AC147" t="str">
        <f>IF((COUNTA(CurriculumDetail!AC1076:AC1078) &gt; 0), "x", "")</f>
        <v/>
      </c>
      <c r="AD147" t="str">
        <f>IF((COUNTA(CurriculumDetail!AD1076:AD1078) &gt; 0), "x", "")</f>
        <v/>
      </c>
      <c r="AE147" t="str">
        <f>IF((COUNTA(CurriculumDetail!AE1076:AE1078) &gt; 0), "x", "")</f>
        <v/>
      </c>
      <c r="AF147" t="str">
        <f>IF((COUNTA(CurriculumDetail!AF1076:AF1078) &gt; 0), "x", "")</f>
        <v/>
      </c>
      <c r="AG147" t="str">
        <f>IF((COUNTA(CurriculumDetail!AG1076:AG1078) &gt; 0), "x", "")</f>
        <v/>
      </c>
      <c r="AH147" t="str">
        <f>IF((COUNTA(CurriculumDetail!AH1076:AH1078) &gt; 0), "x", "")</f>
        <v/>
      </c>
      <c r="AI147" t="str">
        <f>IF((COUNTA(CurriculumDetail!AI1076:AI1078) &gt; 0), "x", "")</f>
        <v/>
      </c>
      <c r="AJ147" t="str">
        <f>IF((COUNTA(CurriculumDetail!AJ1076:AJ1078) &gt; 0), "x", "")</f>
        <v/>
      </c>
    </row>
    <row r="149" spans="1:36" x14ac:dyDescent="0.2">
      <c r="A149" t="s">
        <v>174</v>
      </c>
      <c r="B149" t="s">
        <v>175</v>
      </c>
      <c r="C149">
        <v>11</v>
      </c>
      <c r="D149">
        <v>0</v>
      </c>
      <c r="E149" t="b">
        <f>AND(OR(CurriculumDetail!F1081&gt;0,CurriculumDetail!C1081&lt;&gt;1),OR(CurriculumDetail!F1082&gt;0,CurriculumDetail!C1082&lt;&gt;1),OR(CurriculumDetail!F1083&gt;0,CurriculumDetail!C1083&lt;&gt;1),OR(CurriculumDetail!F1084&gt;0,CurriculumDetail!C1084&lt;&gt;1),OR(CurriculumDetail!F1085&gt;0,CurriculumDetail!C1085&lt;&gt;1),OR(CurriculumDetail!F1086&gt;0,CurriculumDetail!C1086&lt;&gt;1),OR(CurriculumDetail!F1087&gt;0,CurriculumDetail!C1087&lt;&gt;1),OR(CurriculumDetail!F1088&gt;0,CurriculumDetail!C1088&lt;&gt;1),OR(CurriculumDetail!F1089&gt;0,CurriculumDetail!C1089&lt;&gt;1),OR(CurriculumDetail!F1090&gt;0,CurriculumDetail!C1090&lt;&gt;1),OR(CurriculumDetail!F1091&gt;0,CurriculumDetail!C1091&lt;&gt;1))</f>
        <v>1</v>
      </c>
      <c r="F149" t="b">
        <f>AND(OR(CurriculumDetail!F1081&gt;0,CurriculumDetail!C1081&lt;&gt;2),OR(CurriculumDetail!F1082&gt;0,CurriculumDetail!C1082&lt;&gt;2),OR(CurriculumDetail!F1083&gt;0,CurriculumDetail!C1083&lt;&gt;2),OR(CurriculumDetail!F1084&gt;0,CurriculumDetail!C1084&lt;&gt;2),OR(CurriculumDetail!F1085&gt;0,CurriculumDetail!C1085&lt;&gt;2),OR(CurriculumDetail!F1086&gt;0,CurriculumDetail!C1086&lt;&gt;2),OR(CurriculumDetail!F1087&gt;0,CurriculumDetail!C1087&lt;&gt;2),OR(CurriculumDetail!F1088&gt;0,CurriculumDetail!C1088&lt;&gt;2),OR(CurriculumDetail!F1089&gt;0,CurriculumDetail!C1089&lt;&gt;2),OR(CurriculumDetail!F1090&gt;0,CurriculumDetail!C1090&lt;&gt;2),OR(CurriculumDetail!F1091&gt;0,CurriculumDetail!C1091&lt;&gt;2))</f>
        <v>1</v>
      </c>
      <c r="G149" t="str">
        <f>IF((COUNTA(CurriculumDetail!G1080:G1091) &gt; 0), "x", "")</f>
        <v/>
      </c>
      <c r="H149" t="str">
        <f>IF((COUNTA(CurriculumDetail!H1080:H1091) &gt; 0), "x", "")</f>
        <v>x</v>
      </c>
      <c r="I149" t="str">
        <f>IF((COUNTA(CurriculumDetail!I1080:I1091) &gt; 0), "x", "")</f>
        <v/>
      </c>
      <c r="J149" t="str">
        <f>IF((COUNTA(CurriculumDetail!J1080:J1091) &gt; 0), "x", "")</f>
        <v/>
      </c>
      <c r="K149" t="str">
        <f>IF((COUNTA(CurriculumDetail!K1080:K1091) &gt; 0), "x", "")</f>
        <v/>
      </c>
      <c r="L149" t="str">
        <f>IF((COUNTA(CurriculumDetail!L1080:L1091) &gt; 0), "x", "")</f>
        <v/>
      </c>
      <c r="M149" t="str">
        <f>IF((COUNTA(CurriculumDetail!M1080:M1091) &gt; 0), "x", "")</f>
        <v/>
      </c>
      <c r="N149" t="str">
        <f>IF((COUNTA(CurriculumDetail!N1080:N1091) &gt; 0), "x", "")</f>
        <v/>
      </c>
      <c r="O149" t="str">
        <f>IF((COUNTA(CurriculumDetail!O1080:O1091) &gt; 0), "x", "")</f>
        <v/>
      </c>
      <c r="P149" t="str">
        <f>IF((COUNTA(CurriculumDetail!P1080:P1091) &gt; 0), "x", "")</f>
        <v/>
      </c>
      <c r="Q149" t="str">
        <f>IF((COUNTA(CurriculumDetail!Q1080:Q1091) &gt; 0), "x", "")</f>
        <v/>
      </c>
      <c r="R149" t="str">
        <f>IF((COUNTA(CurriculumDetail!R1080:R1091) &gt; 0), "x", "")</f>
        <v/>
      </c>
      <c r="S149" t="str">
        <f>IF((COUNTA(CurriculumDetail!S1080:S1091) &gt; 0), "x", "")</f>
        <v>x</v>
      </c>
      <c r="T149" t="str">
        <f>IF((COUNTA(CurriculumDetail!T1080:T1091) &gt; 0), "x", "")</f>
        <v/>
      </c>
      <c r="U149" t="str">
        <f>IF((COUNTA(CurriculumDetail!U1080:U1091) &gt; 0), "x", "")</f>
        <v/>
      </c>
      <c r="V149" t="str">
        <f>IF((COUNTA(CurriculumDetail!V1080:V1091) &gt; 0), "x", "")</f>
        <v/>
      </c>
      <c r="W149" t="str">
        <f>IF((COUNTA(CurriculumDetail!W1080:W1091) &gt; 0), "x", "")</f>
        <v/>
      </c>
      <c r="X149" t="str">
        <f>IF((COUNTA(CurriculumDetail!X1080:X1091) &gt; 0), "x", "")</f>
        <v/>
      </c>
      <c r="Y149" t="str">
        <f>IF((COUNTA(CurriculumDetail!Y1080:Y1091) &gt; 0), "x", "")</f>
        <v/>
      </c>
      <c r="Z149" t="str">
        <f>IF((COUNTA(CurriculumDetail!Z1080:Z1091) &gt; 0), "x", "")</f>
        <v/>
      </c>
      <c r="AA149" t="str">
        <f>IF((COUNTA(CurriculumDetail!AA1080:AA1091) &gt; 0), "x", "")</f>
        <v/>
      </c>
      <c r="AB149" t="str">
        <f>IF((COUNTA(CurriculumDetail!AB1080:AB1091) &gt; 0), "x", "")</f>
        <v/>
      </c>
      <c r="AC149" t="str">
        <f>IF((COUNTA(CurriculumDetail!AC1080:AC1091) &gt; 0), "x", "")</f>
        <v/>
      </c>
      <c r="AD149" t="str">
        <f>IF((COUNTA(CurriculumDetail!AD1080:AD1091) &gt; 0), "x", "")</f>
        <v/>
      </c>
      <c r="AE149" t="str">
        <f>IF((COUNTA(CurriculumDetail!AE1080:AE1091) &gt; 0), "x", "")</f>
        <v/>
      </c>
      <c r="AF149" t="str">
        <f>IF((COUNTA(CurriculumDetail!AF1080:AF1091) &gt; 0), "x", "")</f>
        <v/>
      </c>
      <c r="AG149" t="str">
        <f>IF((COUNTA(CurriculumDetail!AG1080:AG1091) &gt; 0), "x", "")</f>
        <v/>
      </c>
      <c r="AH149" t="str">
        <f>IF((COUNTA(CurriculumDetail!AH1080:AH1091) &gt; 0), "x", "")</f>
        <v/>
      </c>
      <c r="AI149" t="str">
        <f>IF((COUNTA(CurriculumDetail!AI1080:AI1091) &gt; 0), "x", "")</f>
        <v/>
      </c>
      <c r="AJ149" t="str">
        <f>IF((COUNTA(CurriculumDetail!AJ1080:AJ1091) &gt; 0), "x", "")</f>
        <v/>
      </c>
    </row>
    <row r="150" spans="1:36" x14ac:dyDescent="0.2">
      <c r="A150" t="s">
        <v>174</v>
      </c>
      <c r="B150" t="s">
        <v>176</v>
      </c>
      <c r="C150">
        <v>10</v>
      </c>
      <c r="D150">
        <v>0</v>
      </c>
      <c r="E150" t="b">
        <f>AND(OR(CurriculumDetail!F1094&gt;0,CurriculumDetail!C1094&lt;&gt;1),OR(CurriculumDetail!F1095&gt;0,CurriculumDetail!C1095&lt;&gt;1),OR(CurriculumDetail!F1096&gt;0,CurriculumDetail!C1096&lt;&gt;1),OR(CurriculumDetail!F1097&gt;0,CurriculumDetail!C1097&lt;&gt;1),OR(CurriculumDetail!F1098&gt;0,CurriculumDetail!C1098&lt;&gt;1),OR(CurriculumDetail!F1099&gt;0,CurriculumDetail!C1099&lt;&gt;1),OR(CurriculumDetail!F1100&gt;0,CurriculumDetail!C1100&lt;&gt;1),OR(CurriculumDetail!F1101&gt;0,CurriculumDetail!C1101&lt;&gt;1),OR(CurriculumDetail!F1102&gt;0,CurriculumDetail!C1102&lt;&gt;1))</f>
        <v>1</v>
      </c>
      <c r="F150" t="b">
        <f>AND(OR(CurriculumDetail!F1094&gt;0,CurriculumDetail!C1094&lt;&gt;2),OR(CurriculumDetail!F1095&gt;0,CurriculumDetail!C1095&lt;&gt;2),OR(CurriculumDetail!F1096&gt;0,CurriculumDetail!C1096&lt;&gt;2),OR(CurriculumDetail!F1097&gt;0,CurriculumDetail!C1097&lt;&gt;2),OR(CurriculumDetail!F1098&gt;0,CurriculumDetail!C1098&lt;&gt;2),OR(CurriculumDetail!F1099&gt;0,CurriculumDetail!C1099&lt;&gt;2),OR(CurriculumDetail!F1100&gt;0,CurriculumDetail!C1100&lt;&gt;2),OR(CurriculumDetail!F1101&gt;0,CurriculumDetail!C1101&lt;&gt;2),OR(CurriculumDetail!F1102&gt;0,CurriculumDetail!C1102&lt;&gt;2))</f>
        <v>1</v>
      </c>
      <c r="G150" t="str">
        <f>IF((COUNTA(CurriculumDetail!G1093:G1102) &gt; 0), "x", "")</f>
        <v>x</v>
      </c>
      <c r="H150" t="str">
        <f>IF((COUNTA(CurriculumDetail!H1093:H1102) &gt; 0), "x", "")</f>
        <v>x</v>
      </c>
      <c r="I150" t="str">
        <f>IF((COUNTA(CurriculumDetail!I1093:I1102) &gt; 0), "x", "")</f>
        <v/>
      </c>
      <c r="J150" t="str">
        <f>IF((COUNTA(CurriculumDetail!J1093:J1102) &gt; 0), "x", "")</f>
        <v/>
      </c>
      <c r="K150" t="str">
        <f>IF((COUNTA(CurriculumDetail!K1093:K1102) &gt; 0), "x", "")</f>
        <v/>
      </c>
      <c r="L150" t="str">
        <f>IF((COUNTA(CurriculumDetail!L1093:L1102) &gt; 0), "x", "")</f>
        <v/>
      </c>
      <c r="M150" t="str">
        <f>IF((COUNTA(CurriculumDetail!M1093:M1102) &gt; 0), "x", "")</f>
        <v/>
      </c>
      <c r="N150" t="str">
        <f>IF((COUNTA(CurriculumDetail!N1093:N1102) &gt; 0), "x", "")</f>
        <v/>
      </c>
      <c r="O150" t="str">
        <f>IF((COUNTA(CurriculumDetail!O1093:O1102) &gt; 0), "x", "")</f>
        <v/>
      </c>
      <c r="P150" t="str">
        <f>IF((COUNTA(CurriculumDetail!P1093:P1102) &gt; 0), "x", "")</f>
        <v/>
      </c>
      <c r="Q150" t="str">
        <f>IF((COUNTA(CurriculumDetail!Q1093:Q1102) &gt; 0), "x", "")</f>
        <v>x</v>
      </c>
      <c r="R150" t="str">
        <f>IF((COUNTA(CurriculumDetail!R1093:R1102) &gt; 0), "x", "")</f>
        <v/>
      </c>
      <c r="S150" t="str">
        <f>IF((COUNTA(CurriculumDetail!S1093:S1102) &gt; 0), "x", "")</f>
        <v>x</v>
      </c>
      <c r="T150" t="str">
        <f>IF((COUNTA(CurriculumDetail!T1093:T1102) &gt; 0), "x", "")</f>
        <v/>
      </c>
      <c r="U150" t="str">
        <f>IF((COUNTA(CurriculumDetail!U1093:U1102) &gt; 0), "x", "")</f>
        <v/>
      </c>
      <c r="V150" t="str">
        <f>IF((COUNTA(CurriculumDetail!V1093:V1102) &gt; 0), "x", "")</f>
        <v/>
      </c>
      <c r="W150" t="str">
        <f>IF((COUNTA(CurriculumDetail!W1093:W1102) &gt; 0), "x", "")</f>
        <v/>
      </c>
      <c r="X150" t="str">
        <f>IF((COUNTA(CurriculumDetail!X1093:X1102) &gt; 0), "x", "")</f>
        <v/>
      </c>
      <c r="Y150" t="str">
        <f>IF((COUNTA(CurriculumDetail!Y1093:Y1102) &gt; 0), "x", "")</f>
        <v/>
      </c>
      <c r="Z150" t="str">
        <f>IF((COUNTA(CurriculumDetail!Z1093:Z1102) &gt; 0), "x", "")</f>
        <v/>
      </c>
      <c r="AA150" t="str">
        <f>IF((COUNTA(CurriculumDetail!AA1093:AA1102) &gt; 0), "x", "")</f>
        <v/>
      </c>
      <c r="AB150" t="str">
        <f>IF((COUNTA(CurriculumDetail!AB1093:AB1102) &gt; 0), "x", "")</f>
        <v/>
      </c>
      <c r="AC150" t="str">
        <f>IF((COUNTA(CurriculumDetail!AC1093:AC1102) &gt; 0), "x", "")</f>
        <v/>
      </c>
      <c r="AD150" t="str">
        <f>IF((COUNTA(CurriculumDetail!AD1093:AD1102) &gt; 0), "x", "")</f>
        <v/>
      </c>
      <c r="AE150" t="str">
        <f>IF((COUNTA(CurriculumDetail!AE1093:AE1102) &gt; 0), "x", "")</f>
        <v/>
      </c>
      <c r="AF150" t="str">
        <f>IF((COUNTA(CurriculumDetail!AF1093:AF1102) &gt; 0), "x", "")</f>
        <v/>
      </c>
      <c r="AG150" t="str">
        <f>IF((COUNTA(CurriculumDetail!AG1093:AG1102) &gt; 0), "x", "")</f>
        <v/>
      </c>
      <c r="AH150" t="str">
        <f>IF((COUNTA(CurriculumDetail!AH1093:AH1102) &gt; 0), "x", "")</f>
        <v/>
      </c>
      <c r="AI150" t="str">
        <f>IF((COUNTA(CurriculumDetail!AI1093:AI1102) &gt; 0), "x", "")</f>
        <v/>
      </c>
      <c r="AJ150" t="str">
        <f>IF((COUNTA(CurriculumDetail!AJ1093:AJ1102) &gt; 0), "x", "")</f>
        <v/>
      </c>
    </row>
    <row r="151" spans="1:36" x14ac:dyDescent="0.2">
      <c r="A151" t="s">
        <v>174</v>
      </c>
      <c r="B151" t="s">
        <v>177</v>
      </c>
      <c r="C151">
        <v>12</v>
      </c>
      <c r="D151">
        <v>0</v>
      </c>
      <c r="E151" t="b">
        <f>AND(OR(CurriculumDetail!F1105&gt;0,CurriculumDetail!C1105&lt;&gt;1),OR(CurriculumDetail!F1106&gt;0,CurriculumDetail!C1106&lt;&gt;1),OR(CurriculumDetail!F1107&gt;0,CurriculumDetail!C1107&lt;&gt;1),OR(CurriculumDetail!F1108&gt;0,CurriculumDetail!C1108&lt;&gt;1),OR(CurriculumDetail!F1109&gt;0,CurriculumDetail!C1109&lt;&gt;1),OR(CurriculumDetail!F1110&gt;0,CurriculumDetail!C1110&lt;&gt;1),OR(CurriculumDetail!F1111&gt;0,CurriculumDetail!C1111&lt;&gt;1))</f>
        <v>1</v>
      </c>
      <c r="F151" t="b">
        <f>AND(OR(CurriculumDetail!F1105&gt;0,CurriculumDetail!C1105&lt;&gt;2),OR(CurriculumDetail!F1106&gt;0,CurriculumDetail!C1106&lt;&gt;2),OR(CurriculumDetail!F1107&gt;0,CurriculumDetail!C1107&lt;&gt;2),OR(CurriculumDetail!F1108&gt;0,CurriculumDetail!C1108&lt;&gt;2),OR(CurriculumDetail!F1109&gt;0,CurriculumDetail!C1109&lt;&gt;2),OR(CurriculumDetail!F1110&gt;0,CurriculumDetail!C1110&lt;&gt;2),OR(CurriculumDetail!F1111&gt;0,CurriculumDetail!C1111&lt;&gt;2))</f>
        <v>1</v>
      </c>
      <c r="G151" t="str">
        <f>IF((COUNTA(CurriculumDetail!G1104:G1111) &gt; 0), "x", "")</f>
        <v>x</v>
      </c>
      <c r="H151" t="str">
        <f>IF((COUNTA(CurriculumDetail!H1104:H1111) &gt; 0), "x", "")</f>
        <v>x</v>
      </c>
      <c r="I151" t="str">
        <f>IF((COUNTA(CurriculumDetail!I1104:I1111) &gt; 0), "x", "")</f>
        <v/>
      </c>
      <c r="J151" t="str">
        <f>IF((COUNTA(CurriculumDetail!J1104:J1111) &gt; 0), "x", "")</f>
        <v/>
      </c>
      <c r="K151" t="str">
        <f>IF((COUNTA(CurriculumDetail!K1104:K1111) &gt; 0), "x", "")</f>
        <v/>
      </c>
      <c r="L151" t="str">
        <f>IF((COUNTA(CurriculumDetail!L1104:L1111) &gt; 0), "x", "")</f>
        <v/>
      </c>
      <c r="M151" t="str">
        <f>IF((COUNTA(CurriculumDetail!M1104:M1111) &gt; 0), "x", "")</f>
        <v/>
      </c>
      <c r="N151" t="str">
        <f>IF((COUNTA(CurriculumDetail!N1104:N1111) &gt; 0), "x", "")</f>
        <v/>
      </c>
      <c r="O151" t="str">
        <f>IF((COUNTA(CurriculumDetail!O1104:O1111) &gt; 0), "x", "")</f>
        <v/>
      </c>
      <c r="P151" t="str">
        <f>IF((COUNTA(CurriculumDetail!P1104:P1111) &gt; 0), "x", "")</f>
        <v/>
      </c>
      <c r="Q151" t="str">
        <f>IF((COUNTA(CurriculumDetail!Q1104:Q1111) &gt; 0), "x", "")</f>
        <v/>
      </c>
      <c r="R151" t="str">
        <f>IF((COUNTA(CurriculumDetail!R1104:R1111) &gt; 0), "x", "")</f>
        <v/>
      </c>
      <c r="S151" t="str">
        <f>IF((COUNTA(CurriculumDetail!S1104:S1111) &gt; 0), "x", "")</f>
        <v>x</v>
      </c>
      <c r="T151" t="str">
        <f>IF((COUNTA(CurriculumDetail!T1104:T1111) &gt; 0), "x", "")</f>
        <v/>
      </c>
      <c r="U151" t="str">
        <f>IF((COUNTA(CurriculumDetail!U1104:U1111) &gt; 0), "x", "")</f>
        <v/>
      </c>
      <c r="V151" t="str">
        <f>IF((COUNTA(CurriculumDetail!V1104:V1111) &gt; 0), "x", "")</f>
        <v/>
      </c>
      <c r="W151" t="str">
        <f>IF((COUNTA(CurriculumDetail!W1104:W1111) &gt; 0), "x", "")</f>
        <v/>
      </c>
      <c r="X151" t="str">
        <f>IF((COUNTA(CurriculumDetail!X1104:X1111) &gt; 0), "x", "")</f>
        <v/>
      </c>
      <c r="Y151" t="str">
        <f>IF((COUNTA(CurriculumDetail!Y1104:Y1111) &gt; 0), "x", "")</f>
        <v/>
      </c>
      <c r="Z151" t="str">
        <f>IF((COUNTA(CurriculumDetail!Z1104:Z1111) &gt; 0), "x", "")</f>
        <v/>
      </c>
      <c r="AA151" t="str">
        <f>IF((COUNTA(CurriculumDetail!AA1104:AA1111) &gt; 0), "x", "")</f>
        <v/>
      </c>
      <c r="AB151" t="str">
        <f>IF((COUNTA(CurriculumDetail!AB1104:AB1111) &gt; 0), "x", "")</f>
        <v/>
      </c>
      <c r="AC151" t="str">
        <f>IF((COUNTA(CurriculumDetail!AC1104:AC1111) &gt; 0), "x", "")</f>
        <v/>
      </c>
      <c r="AD151" t="str">
        <f>IF((COUNTA(CurriculumDetail!AD1104:AD1111) &gt; 0), "x", "")</f>
        <v/>
      </c>
      <c r="AE151" t="str">
        <f>IF((COUNTA(CurriculumDetail!AE1104:AE1111) &gt; 0), "x", "")</f>
        <v/>
      </c>
      <c r="AF151" t="str">
        <f>IF((COUNTA(CurriculumDetail!AF1104:AF1111) &gt; 0), "x", "")</f>
        <v/>
      </c>
      <c r="AG151" t="str">
        <f>IF((COUNTA(CurriculumDetail!AG1104:AG1111) &gt; 0), "x", "")</f>
        <v/>
      </c>
      <c r="AH151" t="str">
        <f>IF((COUNTA(CurriculumDetail!AH1104:AH1111) &gt; 0), "x", "")</f>
        <v/>
      </c>
      <c r="AI151" t="str">
        <f>IF((COUNTA(CurriculumDetail!AI1104:AI1111) &gt; 0), "x", "")</f>
        <v/>
      </c>
      <c r="AJ151" t="str">
        <f>IF((COUNTA(CurriculumDetail!AJ1104:AJ1111) &gt; 0), "x", "")</f>
        <v/>
      </c>
    </row>
    <row r="152" spans="1:36" x14ac:dyDescent="0.2">
      <c r="A152" t="s">
        <v>174</v>
      </c>
      <c r="B152" t="s">
        <v>178</v>
      </c>
      <c r="C152">
        <v>10</v>
      </c>
      <c r="D152">
        <v>0</v>
      </c>
      <c r="E152" t="b">
        <f>AND(OR(CurriculumDetail!F1114&gt;0,CurriculumDetail!C1114&lt;&gt;1),OR(CurriculumDetail!F1115&gt;0,CurriculumDetail!C1115&lt;&gt;1),OR(CurriculumDetail!F1116&gt;0,CurriculumDetail!C1116&lt;&gt;1),OR(CurriculumDetail!F1117&gt;0,CurriculumDetail!C1117&lt;&gt;1),OR(CurriculumDetail!F1118&gt;0,CurriculumDetail!C1118&lt;&gt;1),OR(CurriculumDetail!F1119&gt;0,CurriculumDetail!C1119&lt;&gt;1),OR(CurriculumDetail!F1120&gt;0,CurriculumDetail!C1120&lt;&gt;1),OR(CurriculumDetail!F1121&gt;0,CurriculumDetail!C1121&lt;&gt;1),OR(CurriculumDetail!F1122&gt;0,CurriculumDetail!C1122&lt;&gt;1),OR(CurriculumDetail!F1123&gt;0,CurriculumDetail!C1123&lt;&gt;1),OR(CurriculumDetail!F1124&gt;0,CurriculumDetail!C1124&lt;&gt;1),OR(CurriculumDetail!F1125&gt;0,CurriculumDetail!C1125&lt;&gt;1))</f>
        <v>1</v>
      </c>
      <c r="F152" t="b">
        <f>AND(OR(CurriculumDetail!F1114&gt;0,CurriculumDetail!C1114&lt;&gt;2),OR(CurriculumDetail!F1115&gt;0,CurriculumDetail!C1115&lt;&gt;2),OR(CurriculumDetail!F1116&gt;0,CurriculumDetail!C1116&lt;&gt;2),OR(CurriculumDetail!F1117&gt;0,CurriculumDetail!C1117&lt;&gt;2),OR(CurriculumDetail!F1118&gt;0,CurriculumDetail!C1118&lt;&gt;2),OR(CurriculumDetail!F1119&gt;0,CurriculumDetail!C1119&lt;&gt;2),OR(CurriculumDetail!F1120&gt;0,CurriculumDetail!C1120&lt;&gt;2),OR(CurriculumDetail!F1121&gt;0,CurriculumDetail!C1121&lt;&gt;2),OR(CurriculumDetail!F1122&gt;0,CurriculumDetail!C1122&lt;&gt;2),OR(CurriculumDetail!F1123&gt;0,CurriculumDetail!C1123&lt;&gt;2),OR(CurriculumDetail!F1124&gt;0,CurriculumDetail!C1124&lt;&gt;2),OR(CurriculumDetail!F1125&gt;0,CurriculumDetail!C1125&lt;&gt;2))</f>
        <v>1</v>
      </c>
      <c r="G152" t="str">
        <f>IF((COUNTA(CurriculumDetail!G1113:G1125) &gt; 0), "x", "")</f>
        <v/>
      </c>
      <c r="H152" t="str">
        <f>IF((COUNTA(CurriculumDetail!H1113:H1125) &gt; 0), "x", "")</f>
        <v>x</v>
      </c>
      <c r="I152" t="str">
        <f>IF((COUNTA(CurriculumDetail!I1113:I1125) &gt; 0), "x", "")</f>
        <v/>
      </c>
      <c r="J152" t="str">
        <f>IF((COUNTA(CurriculumDetail!J1113:J1125) &gt; 0), "x", "")</f>
        <v/>
      </c>
      <c r="K152" t="str">
        <f>IF((COUNTA(CurriculumDetail!K1113:K1125) &gt; 0), "x", "")</f>
        <v/>
      </c>
      <c r="L152" t="str">
        <f>IF((COUNTA(CurriculumDetail!L1113:L1125) &gt; 0), "x", "")</f>
        <v/>
      </c>
      <c r="M152" t="str">
        <f>IF((COUNTA(CurriculumDetail!M1113:M1125) &gt; 0), "x", "")</f>
        <v/>
      </c>
      <c r="N152" t="str">
        <f>IF((COUNTA(CurriculumDetail!N1113:N1125) &gt; 0), "x", "")</f>
        <v/>
      </c>
      <c r="O152" t="str">
        <f>IF((COUNTA(CurriculumDetail!O1113:O1125) &gt; 0), "x", "")</f>
        <v/>
      </c>
      <c r="P152" t="str">
        <f>IF((COUNTA(CurriculumDetail!P1113:P1125) &gt; 0), "x", "")</f>
        <v/>
      </c>
      <c r="Q152" t="str">
        <f>IF((COUNTA(CurriculumDetail!Q1113:Q1125) &gt; 0), "x", "")</f>
        <v/>
      </c>
      <c r="R152" t="str">
        <f>IF((COUNTA(CurriculumDetail!R1113:R1125) &gt; 0), "x", "")</f>
        <v/>
      </c>
      <c r="S152" t="str">
        <f>IF((COUNTA(CurriculumDetail!S1113:S1125) &gt; 0), "x", "")</f>
        <v>x</v>
      </c>
      <c r="T152" t="str">
        <f>IF((COUNTA(CurriculumDetail!T1113:T1125) &gt; 0), "x", "")</f>
        <v/>
      </c>
      <c r="U152" t="str">
        <f>IF((COUNTA(CurriculumDetail!U1113:U1125) &gt; 0), "x", "")</f>
        <v/>
      </c>
      <c r="V152" t="str">
        <f>IF((COUNTA(CurriculumDetail!V1113:V1125) &gt; 0), "x", "")</f>
        <v/>
      </c>
      <c r="W152" t="str">
        <f>IF((COUNTA(CurriculumDetail!W1113:W1125) &gt; 0), "x", "")</f>
        <v/>
      </c>
      <c r="X152" t="str">
        <f>IF((COUNTA(CurriculumDetail!X1113:X1125) &gt; 0), "x", "")</f>
        <v/>
      </c>
      <c r="Y152" t="str">
        <f>IF((COUNTA(CurriculumDetail!Y1113:Y1125) &gt; 0), "x", "")</f>
        <v/>
      </c>
      <c r="Z152" t="str">
        <f>IF((COUNTA(CurriculumDetail!Z1113:Z1125) &gt; 0), "x", "")</f>
        <v/>
      </c>
      <c r="AA152" t="str">
        <f>IF((COUNTA(CurriculumDetail!AA1113:AA1125) &gt; 0), "x", "")</f>
        <v/>
      </c>
      <c r="AB152" t="str">
        <f>IF((COUNTA(CurriculumDetail!AB1113:AB1125) &gt; 0), "x", "")</f>
        <v/>
      </c>
      <c r="AC152" t="str">
        <f>IF((COUNTA(CurriculumDetail!AC1113:AC1125) &gt; 0), "x", "")</f>
        <v/>
      </c>
      <c r="AD152" t="str">
        <f>IF((COUNTA(CurriculumDetail!AD1113:AD1125) &gt; 0), "x", "")</f>
        <v/>
      </c>
      <c r="AE152" t="str">
        <f>IF((COUNTA(CurriculumDetail!AE1113:AE1125) &gt; 0), "x", "")</f>
        <v/>
      </c>
      <c r="AF152" t="str">
        <f>IF((COUNTA(CurriculumDetail!AF1113:AF1125) &gt; 0), "x", "")</f>
        <v/>
      </c>
      <c r="AG152" t="str">
        <f>IF((COUNTA(CurriculumDetail!AG1113:AG1125) &gt; 0), "x", "")</f>
        <v/>
      </c>
      <c r="AH152" t="str">
        <f>IF((COUNTA(CurriculumDetail!AH1113:AH1125) &gt; 0), "x", "")</f>
        <v/>
      </c>
      <c r="AI152" t="str">
        <f>IF((COUNTA(CurriculumDetail!AI1113:AI1125) &gt; 0), "x", "")</f>
        <v/>
      </c>
      <c r="AJ152" t="str">
        <f>IF((COUNTA(CurriculumDetail!AJ1113:AJ1125) &gt; 0), "x", "")</f>
        <v/>
      </c>
    </row>
    <row r="154" spans="1:36" x14ac:dyDescent="0.2">
      <c r="A154" t="s">
        <v>179</v>
      </c>
      <c r="B154" t="s">
        <v>180</v>
      </c>
      <c r="C154">
        <v>2</v>
      </c>
      <c r="D154">
        <v>1</v>
      </c>
      <c r="E154" t="b">
        <f>AND(OR(CurriculumDetail!F1128&gt;0,CurriculumDetail!C1128&lt;&gt;1),OR(CurriculumDetail!F1129&gt;0,CurriculumDetail!C1129&lt;&gt;1),OR(CurriculumDetail!F1130&gt;0,CurriculumDetail!C1130&lt;&gt;1),OR(CurriculumDetail!F1131&gt;0,CurriculumDetail!C1131&lt;&gt;1),OR(CurriculumDetail!F1132&gt;0,CurriculumDetail!C1132&lt;&gt;1),OR(CurriculumDetail!F1133&gt;0,CurriculumDetail!C1133&lt;&gt;1),OR(CurriculumDetail!F1134&gt;0,CurriculumDetail!C1134&lt;&gt;1),OR(CurriculumDetail!F1135&gt;0,CurriculumDetail!C1135&lt;&gt;1),OR(CurriculumDetail!F1136&gt;0,CurriculumDetail!C1136&lt;&gt;1),OR(CurriculumDetail!F1137&gt;0,CurriculumDetail!C1137&lt;&gt;1),OR(CurriculumDetail!F1138&gt;0,CurriculumDetail!C1138&lt;&gt;1),OR(CurriculumDetail!F1139&gt;0,CurriculumDetail!C1139&lt;&gt;1),OR(CurriculumDetail!F1140&gt;0,CurriculumDetail!C1140&lt;&gt;1),OR(CurriculumDetail!F1141&gt;0,CurriculumDetail!C1141&lt;&gt;1))</f>
        <v>1</v>
      </c>
      <c r="F154" t="b">
        <f>AND(OR(CurriculumDetail!F1128&gt;0,CurriculumDetail!C1128&lt;&gt;2),OR(CurriculumDetail!F1129&gt;0,CurriculumDetail!C1129&lt;&gt;2),OR(CurriculumDetail!F1130&gt;0,CurriculumDetail!C1130&lt;&gt;2),OR(CurriculumDetail!F1131&gt;0,CurriculumDetail!C1131&lt;&gt;2),OR(CurriculumDetail!F1132&gt;0,CurriculumDetail!C1132&lt;&gt;2),OR(CurriculumDetail!F1133&gt;0,CurriculumDetail!C1133&lt;&gt;2),OR(CurriculumDetail!F1134&gt;0,CurriculumDetail!C1134&lt;&gt;2),OR(CurriculumDetail!F1135&gt;0,CurriculumDetail!C1135&lt;&gt;2),OR(CurriculumDetail!F1136&gt;0,CurriculumDetail!C1136&lt;&gt;2),OR(CurriculumDetail!F1137&gt;0,CurriculumDetail!C1137&lt;&gt;2),OR(CurriculumDetail!F1138&gt;0,CurriculumDetail!C1138&lt;&gt;2),OR(CurriculumDetail!F1139&gt;0,CurriculumDetail!C1139&lt;&gt;2),OR(CurriculumDetail!F1140&gt;0,CurriculumDetail!C1140&lt;&gt;2),OR(CurriculumDetail!F1141&gt;0,CurriculumDetail!C1141&lt;&gt;2))</f>
        <v>1</v>
      </c>
      <c r="G154" t="str">
        <f>IF((COUNTA(CurriculumDetail!G1127:G1141) &gt; 0), "x", "")</f>
        <v/>
      </c>
      <c r="H154" t="str">
        <f>IF((COUNTA(CurriculumDetail!H1127:H1141) &gt; 0), "x", "")</f>
        <v/>
      </c>
      <c r="I154" t="str">
        <f>IF((COUNTA(CurriculumDetail!I1127:I1141) &gt; 0), "x", "")</f>
        <v/>
      </c>
      <c r="J154" t="str">
        <f>IF((COUNTA(CurriculumDetail!J1127:J1141) &gt; 0), "x", "")</f>
        <v/>
      </c>
      <c r="K154" t="str">
        <f>IF((COUNTA(CurriculumDetail!K1127:K1141) &gt; 0), "x", "")</f>
        <v/>
      </c>
      <c r="L154" t="str">
        <f>IF((COUNTA(CurriculumDetail!L1127:L1141) &gt; 0), "x", "")</f>
        <v/>
      </c>
      <c r="M154" t="str">
        <f>IF((COUNTA(CurriculumDetail!M1127:M1141) &gt; 0), "x", "")</f>
        <v>x</v>
      </c>
      <c r="N154" t="str">
        <f>IF((COUNTA(CurriculumDetail!N1127:N1141) &gt; 0), "x", "")</f>
        <v/>
      </c>
      <c r="O154" t="str">
        <f>IF((COUNTA(CurriculumDetail!O1127:O1141) &gt; 0), "x", "")</f>
        <v/>
      </c>
      <c r="P154" t="str">
        <f>IF((COUNTA(CurriculumDetail!P1127:P1141) &gt; 0), "x", "")</f>
        <v/>
      </c>
      <c r="Q154" t="str">
        <f>IF((COUNTA(CurriculumDetail!Q1127:Q1141) &gt; 0), "x", "")</f>
        <v/>
      </c>
      <c r="R154" t="str">
        <f>IF((COUNTA(CurriculumDetail!R1127:R1141) &gt; 0), "x", "")</f>
        <v/>
      </c>
      <c r="S154" t="str">
        <f>IF((COUNTA(CurriculumDetail!S1127:S1141) &gt; 0), "x", "")</f>
        <v/>
      </c>
      <c r="T154" t="str">
        <f>IF((COUNTA(CurriculumDetail!T1127:T1141) &gt; 0), "x", "")</f>
        <v/>
      </c>
      <c r="U154" t="str">
        <f>IF((COUNTA(CurriculumDetail!U1127:U1141) &gt; 0), "x", "")</f>
        <v/>
      </c>
      <c r="V154" t="str">
        <f>IF((COUNTA(CurriculumDetail!V1127:V1141) &gt; 0), "x", "")</f>
        <v/>
      </c>
      <c r="W154" t="str">
        <f>IF((COUNTA(CurriculumDetail!W1127:W1141) &gt; 0), "x", "")</f>
        <v/>
      </c>
      <c r="X154" t="str">
        <f>IF((COUNTA(CurriculumDetail!X1127:X1141) &gt; 0), "x", "")</f>
        <v/>
      </c>
      <c r="Y154" t="str">
        <f>IF((COUNTA(CurriculumDetail!Y1127:Y1141) &gt; 0), "x", "")</f>
        <v/>
      </c>
      <c r="Z154" t="str">
        <f>IF((COUNTA(CurriculumDetail!Z1127:Z1141) &gt; 0), "x", "")</f>
        <v/>
      </c>
      <c r="AA154" t="str">
        <f>IF((COUNTA(CurriculumDetail!AA1127:AA1141) &gt; 0), "x", "")</f>
        <v/>
      </c>
      <c r="AB154" t="str">
        <f>IF((COUNTA(CurriculumDetail!AB1127:AB1141) &gt; 0), "x", "")</f>
        <v/>
      </c>
      <c r="AC154" t="str">
        <f>IF((COUNTA(CurriculumDetail!AC1127:AC1141) &gt; 0), "x", "")</f>
        <v/>
      </c>
      <c r="AD154" t="str">
        <f>IF((COUNTA(CurriculumDetail!AD1127:AD1141) &gt; 0), "x", "")</f>
        <v/>
      </c>
      <c r="AE154" t="str">
        <f>IF((COUNTA(CurriculumDetail!AE1127:AE1141) &gt; 0), "x", "")</f>
        <v/>
      </c>
      <c r="AF154" t="str">
        <f>IF((COUNTA(CurriculumDetail!AF1127:AF1141) &gt; 0), "x", "")</f>
        <v/>
      </c>
      <c r="AG154" t="str">
        <f>IF((COUNTA(CurriculumDetail!AG1127:AG1141) &gt; 0), "x", "")</f>
        <v/>
      </c>
      <c r="AH154" t="str">
        <f>IF((COUNTA(CurriculumDetail!AH1127:AH1141) &gt; 0), "x", "")</f>
        <v/>
      </c>
      <c r="AI154" t="str">
        <f>IF((COUNTA(CurriculumDetail!AI1127:AI1141) &gt; 0), "x", "")</f>
        <v/>
      </c>
      <c r="AJ154" t="str">
        <f>IF((COUNTA(CurriculumDetail!AJ1127:AJ1141) &gt; 0), "x", "")</f>
        <v/>
      </c>
    </row>
    <row r="155" spans="1:36" x14ac:dyDescent="0.2">
      <c r="A155" t="s">
        <v>179</v>
      </c>
      <c r="B155" t="s">
        <v>181</v>
      </c>
      <c r="C155">
        <v>0</v>
      </c>
      <c r="D155">
        <v>2</v>
      </c>
      <c r="E155" t="b">
        <f>AND(OR(CurriculumDetail!F1144&gt;0,CurriculumDetail!C1144&lt;&gt;1),OR(CurriculumDetail!F1145&gt;0,CurriculumDetail!C1145&lt;&gt;1),OR(CurriculumDetail!F1146&gt;0,CurriculumDetail!C1146&lt;&gt;1),OR(CurriculumDetail!F1147&gt;0,CurriculumDetail!C1147&lt;&gt;1),OR(CurriculumDetail!F1148&gt;0,CurriculumDetail!C1148&lt;&gt;1),OR(CurriculumDetail!F1149&gt;0,CurriculumDetail!C1149&lt;&gt;1),OR(CurriculumDetail!F1150&gt;0,CurriculumDetail!C1150&lt;&gt;1),OR(CurriculumDetail!F1151&gt;0,CurriculumDetail!C1151&lt;&gt;1),OR(CurriculumDetail!F1152&gt;0,CurriculumDetail!C1152&lt;&gt;1),OR(CurriculumDetail!F1153&gt;0,CurriculumDetail!C1153&lt;&gt;1),OR(CurriculumDetail!F1154&gt;0,CurriculumDetail!C1154&lt;&gt;1),OR(CurriculumDetail!F1155&gt;0,CurriculumDetail!C1155&lt;&gt;1),OR(CurriculumDetail!F1156&gt;0,CurriculumDetail!C1156&lt;&gt;1),OR(CurriculumDetail!F1157&gt;0,CurriculumDetail!C1157&lt;&gt;1),OR(CurriculumDetail!F1158&gt;0,CurriculumDetail!C1158&lt;&gt;1),OR(CurriculumDetail!F1159&gt;0,CurriculumDetail!C1159&lt;&gt;1),OR(CurriculumDetail!F1160&gt;0,CurriculumDetail!C1160&lt;&gt;1),OR(CurriculumDetail!F1161&gt;0,CurriculumDetail!C1161&lt;&gt;1),OR(CurriculumDetail!F1162&gt;0,CurriculumDetail!C1162&lt;&gt;1),OR(CurriculumDetail!F1163&gt;0,CurriculumDetail!C1163&lt;&gt;1),OR(CurriculumDetail!F1164&gt;0,CurriculumDetail!C1164&lt;&gt;1),OR(CurriculumDetail!F1165&gt;0,CurriculumDetail!C1165&lt;&gt;1),OR(CurriculumDetail!F1166&gt;0,CurriculumDetail!C1166&lt;&gt;1),OR(CurriculumDetail!F1167&gt;0,CurriculumDetail!C1167&lt;&gt;1),OR(CurriculumDetail!F1168&gt;0,CurriculumDetail!C1168&lt;&gt;1))</f>
        <v>1</v>
      </c>
      <c r="F155" t="b">
        <f>AND(OR(CurriculumDetail!F1144&gt;0,CurriculumDetail!C1144&lt;&gt;2),OR(CurriculumDetail!F1145&gt;0,CurriculumDetail!C1145&lt;&gt;2),OR(CurriculumDetail!F1146&gt;0,CurriculumDetail!C1146&lt;&gt;2),OR(CurriculumDetail!F1147&gt;0,CurriculumDetail!C1147&lt;&gt;2),OR(CurriculumDetail!F1148&gt;0,CurriculumDetail!C1148&lt;&gt;2),OR(CurriculumDetail!F1149&gt;0,CurriculumDetail!C1149&lt;&gt;2),OR(CurriculumDetail!F1150&gt;0,CurriculumDetail!C1150&lt;&gt;2),OR(CurriculumDetail!F1151&gt;0,CurriculumDetail!C1151&lt;&gt;2),OR(CurriculumDetail!F1152&gt;0,CurriculumDetail!C1152&lt;&gt;2),OR(CurriculumDetail!F1153&gt;0,CurriculumDetail!C1153&lt;&gt;2),OR(CurriculumDetail!F1154&gt;0,CurriculumDetail!C1154&lt;&gt;2),OR(CurriculumDetail!F1155&gt;0,CurriculumDetail!C1155&lt;&gt;2),OR(CurriculumDetail!F1156&gt;0,CurriculumDetail!C1156&lt;&gt;2),OR(CurriculumDetail!F1157&gt;0,CurriculumDetail!C1157&lt;&gt;2),OR(CurriculumDetail!F1158&gt;0,CurriculumDetail!C1158&lt;&gt;2),OR(CurriculumDetail!F1159&gt;0,CurriculumDetail!C1159&lt;&gt;2),OR(CurriculumDetail!F1160&gt;0,CurriculumDetail!C1160&lt;&gt;2),OR(CurriculumDetail!F1161&gt;0,CurriculumDetail!C1161&lt;&gt;2),OR(CurriculumDetail!F1162&gt;0,CurriculumDetail!C1162&lt;&gt;2),OR(CurriculumDetail!F1163&gt;0,CurriculumDetail!C1163&lt;&gt;2),OR(CurriculumDetail!F1164&gt;0,CurriculumDetail!C1164&lt;&gt;2),OR(CurriculumDetail!F1165&gt;0,CurriculumDetail!C1165&lt;&gt;2),OR(CurriculumDetail!F1166&gt;0,CurriculumDetail!C1166&lt;&gt;2),OR(CurriculumDetail!F1167&gt;0,CurriculumDetail!C1167&lt;&gt;2),OR(CurriculumDetail!F1168&gt;0,CurriculumDetail!C1168&lt;&gt;2))</f>
        <v>1</v>
      </c>
      <c r="G155" t="str">
        <f>IF((COUNTA(CurriculumDetail!G1143:G1168) &gt; 0), "x", "")</f>
        <v/>
      </c>
      <c r="H155" t="str">
        <f>IF((COUNTA(CurriculumDetail!H1143:H1168) &gt; 0), "x", "")</f>
        <v/>
      </c>
      <c r="I155" t="str">
        <f>IF((COUNTA(CurriculumDetail!I1143:I1168) &gt; 0), "x", "")</f>
        <v/>
      </c>
      <c r="J155" t="str">
        <f>IF((COUNTA(CurriculumDetail!J1143:J1168) &gt; 0), "x", "")</f>
        <v/>
      </c>
      <c r="K155" t="str">
        <f>IF((COUNTA(CurriculumDetail!K1143:K1168) &gt; 0), "x", "")</f>
        <v/>
      </c>
      <c r="L155" t="str">
        <f>IF((COUNTA(CurriculumDetail!L1143:L1168) &gt; 0), "x", "")</f>
        <v/>
      </c>
      <c r="M155" t="str">
        <f>IF((COUNTA(CurriculumDetail!M1143:M1168) &gt; 0), "x", "")</f>
        <v>x</v>
      </c>
      <c r="N155" t="str">
        <f>IF((COUNTA(CurriculumDetail!N1143:N1168) &gt; 0), "x", "")</f>
        <v/>
      </c>
      <c r="O155" t="str">
        <f>IF((COUNTA(CurriculumDetail!O1143:O1168) &gt; 0), "x", "")</f>
        <v/>
      </c>
      <c r="P155" t="str">
        <f>IF((COUNTA(CurriculumDetail!P1143:P1168) &gt; 0), "x", "")</f>
        <v/>
      </c>
      <c r="Q155" t="str">
        <f>IF((COUNTA(CurriculumDetail!Q1143:Q1168) &gt; 0), "x", "")</f>
        <v/>
      </c>
      <c r="R155" t="str">
        <f>IF((COUNTA(CurriculumDetail!R1143:R1168) &gt; 0), "x", "")</f>
        <v>x</v>
      </c>
      <c r="S155" t="str">
        <f>IF((COUNTA(CurriculumDetail!S1143:S1168) &gt; 0), "x", "")</f>
        <v/>
      </c>
      <c r="T155" t="str">
        <f>IF((COUNTA(CurriculumDetail!T1143:T1168) &gt; 0), "x", "")</f>
        <v/>
      </c>
      <c r="U155" t="str">
        <f>IF((COUNTA(CurriculumDetail!U1143:U1168) &gt; 0), "x", "")</f>
        <v/>
      </c>
      <c r="V155" t="str">
        <f>IF((COUNTA(CurriculumDetail!V1143:V1168) &gt; 0), "x", "")</f>
        <v/>
      </c>
      <c r="W155" t="str">
        <f>IF((COUNTA(CurriculumDetail!W1143:W1168) &gt; 0), "x", "")</f>
        <v/>
      </c>
      <c r="X155" t="str">
        <f>IF((COUNTA(CurriculumDetail!X1143:X1168) &gt; 0), "x", "")</f>
        <v/>
      </c>
      <c r="Y155" t="str">
        <f>IF((COUNTA(CurriculumDetail!Y1143:Y1168) &gt; 0), "x", "")</f>
        <v/>
      </c>
      <c r="Z155" t="str">
        <f>IF((COUNTA(CurriculumDetail!Z1143:Z1168) &gt; 0), "x", "")</f>
        <v/>
      </c>
      <c r="AA155" t="str">
        <f>IF((COUNTA(CurriculumDetail!AA1143:AA1168) &gt; 0), "x", "")</f>
        <v/>
      </c>
      <c r="AB155" t="str">
        <f>IF((COUNTA(CurriculumDetail!AB1143:AB1168) &gt; 0), "x", "")</f>
        <v/>
      </c>
      <c r="AC155" t="str">
        <f>IF((COUNTA(CurriculumDetail!AC1143:AC1168) &gt; 0), "x", "")</f>
        <v/>
      </c>
      <c r="AD155" t="str">
        <f>IF((COUNTA(CurriculumDetail!AD1143:AD1168) &gt; 0), "x", "")</f>
        <v/>
      </c>
      <c r="AE155" t="str">
        <f>IF((COUNTA(CurriculumDetail!AE1143:AE1168) &gt; 0), "x", "")</f>
        <v/>
      </c>
      <c r="AF155" t="str">
        <f>IF((COUNTA(CurriculumDetail!AF1143:AF1168) &gt; 0), "x", "")</f>
        <v/>
      </c>
      <c r="AG155" t="str">
        <f>IF((COUNTA(CurriculumDetail!AG1143:AG1168) &gt; 0), "x", "")</f>
        <v/>
      </c>
      <c r="AH155" t="str">
        <f>IF((COUNTA(CurriculumDetail!AH1143:AH1168) &gt; 0), "x", "")</f>
        <v/>
      </c>
      <c r="AI155" t="str">
        <f>IF((COUNTA(CurriculumDetail!AI1143:AI1168) &gt; 0), "x", "")</f>
        <v/>
      </c>
      <c r="AJ155" t="str">
        <f>IF((COUNTA(CurriculumDetail!AJ1143:AJ1168) &gt; 0), "x", "")</f>
        <v/>
      </c>
    </row>
    <row r="156" spans="1:36" x14ac:dyDescent="0.2">
      <c r="A156" t="s">
        <v>179</v>
      </c>
      <c r="B156" t="s">
        <v>182</v>
      </c>
      <c r="C156">
        <v>0</v>
      </c>
      <c r="D156">
        <v>2</v>
      </c>
      <c r="E156" t="b">
        <f>AND(OR(CurriculumDetail!F1171&gt;0,CurriculumDetail!C1171&lt;&gt;1),OR(CurriculumDetail!F1172&gt;0,CurriculumDetail!C1172&lt;&gt;1),OR(CurriculumDetail!F1173&gt;0,CurriculumDetail!C1173&lt;&gt;1),OR(CurriculumDetail!F1174&gt;0,CurriculumDetail!C1174&lt;&gt;1),OR(CurriculumDetail!F1175&gt;0,CurriculumDetail!C1175&lt;&gt;1),OR(CurriculumDetail!F1176&gt;0,CurriculumDetail!C1176&lt;&gt;1))</f>
        <v>1</v>
      </c>
      <c r="F156" t="b">
        <f>AND(OR(CurriculumDetail!F1171&gt;0,CurriculumDetail!C1171&lt;&gt;2),OR(CurriculumDetail!F1172&gt;0,CurriculumDetail!C1172&lt;&gt;2),OR(CurriculumDetail!F1173&gt;0,CurriculumDetail!C1173&lt;&gt;2),OR(CurriculumDetail!F1174&gt;0,CurriculumDetail!C1174&lt;&gt;2),OR(CurriculumDetail!F1175&gt;0,CurriculumDetail!C1175&lt;&gt;2),OR(CurriculumDetail!F1176&gt;0,CurriculumDetail!C1176&lt;&gt;2))</f>
        <v>1</v>
      </c>
      <c r="G156" t="str">
        <f>IF((COUNTA(CurriculumDetail!G1170:G1176) &gt; 0), "x", "")</f>
        <v/>
      </c>
      <c r="H156" t="str">
        <f>IF((COUNTA(CurriculumDetail!H1170:H1176) &gt; 0), "x", "")</f>
        <v/>
      </c>
      <c r="I156" t="str">
        <f>IF((COUNTA(CurriculumDetail!I1170:I1176) &gt; 0), "x", "")</f>
        <v/>
      </c>
      <c r="J156" t="str">
        <f>IF((COUNTA(CurriculumDetail!J1170:J1176) &gt; 0), "x", "")</f>
        <v/>
      </c>
      <c r="K156" t="str">
        <f>IF((COUNTA(CurriculumDetail!K1170:K1176) &gt; 0), "x", "")</f>
        <v/>
      </c>
      <c r="L156" t="str">
        <f>IF((COUNTA(CurriculumDetail!L1170:L1176) &gt; 0), "x", "")</f>
        <v/>
      </c>
      <c r="M156" t="str">
        <f>IF((COUNTA(CurriculumDetail!M1170:M1176) &gt; 0), "x", "")</f>
        <v>x</v>
      </c>
      <c r="N156" t="str">
        <f>IF((COUNTA(CurriculumDetail!N1170:N1176) &gt; 0), "x", "")</f>
        <v/>
      </c>
      <c r="O156" t="str">
        <f>IF((COUNTA(CurriculumDetail!O1170:O1176) &gt; 0), "x", "")</f>
        <v/>
      </c>
      <c r="P156" t="str">
        <f>IF((COUNTA(CurriculumDetail!P1170:P1176) &gt; 0), "x", "")</f>
        <v/>
      </c>
      <c r="Q156" t="str">
        <f>IF((COUNTA(CurriculumDetail!Q1170:Q1176) &gt; 0), "x", "")</f>
        <v/>
      </c>
      <c r="R156" t="str">
        <f>IF((COUNTA(CurriculumDetail!R1170:R1176) &gt; 0), "x", "")</f>
        <v/>
      </c>
      <c r="S156" t="str">
        <f>IF((COUNTA(CurriculumDetail!S1170:S1176) &gt; 0), "x", "")</f>
        <v/>
      </c>
      <c r="T156" t="str">
        <f>IF((COUNTA(CurriculumDetail!T1170:T1176) &gt; 0), "x", "")</f>
        <v/>
      </c>
      <c r="U156" t="str">
        <f>IF((COUNTA(CurriculumDetail!U1170:U1176) &gt; 0), "x", "")</f>
        <v/>
      </c>
      <c r="V156" t="str">
        <f>IF((COUNTA(CurriculumDetail!V1170:V1176) &gt; 0), "x", "")</f>
        <v/>
      </c>
      <c r="W156" t="str">
        <f>IF((COUNTA(CurriculumDetail!W1170:W1176) &gt; 0), "x", "")</f>
        <v/>
      </c>
      <c r="X156" t="str">
        <f>IF((COUNTA(CurriculumDetail!X1170:X1176) &gt; 0), "x", "")</f>
        <v/>
      </c>
      <c r="Y156" t="str">
        <f>IF((COUNTA(CurriculumDetail!Y1170:Y1176) &gt; 0), "x", "")</f>
        <v/>
      </c>
      <c r="Z156" t="str">
        <f>IF((COUNTA(CurriculumDetail!Z1170:Z1176) &gt; 0), "x", "")</f>
        <v/>
      </c>
      <c r="AA156" t="str">
        <f>IF((COUNTA(CurriculumDetail!AA1170:AA1176) &gt; 0), "x", "")</f>
        <v/>
      </c>
      <c r="AB156" t="str">
        <f>IF((COUNTA(CurriculumDetail!AB1170:AB1176) &gt; 0), "x", "")</f>
        <v/>
      </c>
      <c r="AC156" t="str">
        <f>IF((COUNTA(CurriculumDetail!AC1170:AC1176) &gt; 0), "x", "")</f>
        <v/>
      </c>
      <c r="AD156" t="str">
        <f>IF((COUNTA(CurriculumDetail!AD1170:AD1176) &gt; 0), "x", "")</f>
        <v/>
      </c>
      <c r="AE156" t="str">
        <f>IF((COUNTA(CurriculumDetail!AE1170:AE1176) &gt; 0), "x", "")</f>
        <v/>
      </c>
      <c r="AF156" t="str">
        <f>IF((COUNTA(CurriculumDetail!AF1170:AF1176) &gt; 0), "x", "")</f>
        <v/>
      </c>
      <c r="AG156" t="str">
        <f>IF((COUNTA(CurriculumDetail!AG1170:AG1176) &gt; 0), "x", "")</f>
        <v/>
      </c>
      <c r="AH156" t="str">
        <f>IF((COUNTA(CurriculumDetail!AH1170:AH1176) &gt; 0), "x", "")</f>
        <v/>
      </c>
      <c r="AI156" t="str">
        <f>IF((COUNTA(CurriculumDetail!AI1170:AI1176) &gt; 0), "x", "")</f>
        <v/>
      </c>
      <c r="AJ156" t="str">
        <f>IF((COUNTA(CurriculumDetail!AJ1170:AJ1176) &gt; 0), "x", "")</f>
        <v/>
      </c>
    </row>
    <row r="157" spans="1:36" x14ac:dyDescent="0.2">
      <c r="A157" t="s">
        <v>179</v>
      </c>
      <c r="B157" t="s">
        <v>183</v>
      </c>
      <c r="C157">
        <v>1</v>
      </c>
      <c r="D157">
        <v>3</v>
      </c>
      <c r="E157" t="b">
        <f>AND(OR(CurriculumDetail!F1179&gt;0,CurriculumDetail!C1179&lt;&gt;1),OR(CurriculumDetail!F1180&gt;0,CurriculumDetail!C1180&lt;&gt;1),OR(CurriculumDetail!F1181&gt;0,CurriculumDetail!C1181&lt;&gt;1),OR(CurriculumDetail!F1182&gt;0,CurriculumDetail!C1182&lt;&gt;1),OR(CurriculumDetail!F1183&gt;0,CurriculumDetail!C1183&lt;&gt;1),OR(CurriculumDetail!F1184&gt;0,CurriculumDetail!C1184&lt;&gt;1),OR(CurriculumDetail!F1185&gt;0,CurriculumDetail!C1185&lt;&gt;1),OR(CurriculumDetail!F1186&gt;0,CurriculumDetail!C1186&lt;&gt;1),OR(CurriculumDetail!F1187&gt;0,CurriculumDetail!C1187&lt;&gt;1),OR(CurriculumDetail!F1188&gt;0,CurriculumDetail!C1188&lt;&gt;1),OR(CurriculumDetail!F1189&gt;0,CurriculumDetail!C1189&lt;&gt;1),OR(CurriculumDetail!F1190&gt;0,CurriculumDetail!C1190&lt;&gt;1),OR(CurriculumDetail!F1191&gt;0,CurriculumDetail!C1191&lt;&gt;1))</f>
        <v>1</v>
      </c>
      <c r="F157" t="b">
        <f>AND(OR(CurriculumDetail!F1179&gt;0,CurriculumDetail!C1179&lt;&gt;2),OR(CurriculumDetail!F1180&gt;0,CurriculumDetail!C1180&lt;&gt;2),OR(CurriculumDetail!F1181&gt;0,CurriculumDetail!C1181&lt;&gt;2),OR(CurriculumDetail!F1182&gt;0,CurriculumDetail!C1182&lt;&gt;2),OR(CurriculumDetail!F1183&gt;0,CurriculumDetail!C1183&lt;&gt;2),OR(CurriculumDetail!F1184&gt;0,CurriculumDetail!C1184&lt;&gt;2),OR(CurriculumDetail!F1185&gt;0,CurriculumDetail!C1185&lt;&gt;2),OR(CurriculumDetail!F1186&gt;0,CurriculumDetail!C1186&lt;&gt;2),OR(CurriculumDetail!F1187&gt;0,CurriculumDetail!C1187&lt;&gt;2),OR(CurriculumDetail!F1188&gt;0,CurriculumDetail!C1188&lt;&gt;2),OR(CurriculumDetail!F1189&gt;0,CurriculumDetail!C1189&lt;&gt;2),OR(CurriculumDetail!F1190&gt;0,CurriculumDetail!C1190&lt;&gt;2),OR(CurriculumDetail!F1191&gt;0,CurriculumDetail!C1191&lt;&gt;2))</f>
        <v>1</v>
      </c>
      <c r="G157" t="str">
        <f>IF((COUNTA(CurriculumDetail!G1178:G1191) &gt; 0), "x", "")</f>
        <v/>
      </c>
      <c r="H157" t="str">
        <f>IF((COUNTA(CurriculumDetail!H1178:H1191) &gt; 0), "x", "")</f>
        <v/>
      </c>
      <c r="I157" t="str">
        <f>IF((COUNTA(CurriculumDetail!I1178:I1191) &gt; 0), "x", "")</f>
        <v/>
      </c>
      <c r="J157" t="str">
        <f>IF((COUNTA(CurriculumDetail!J1178:J1191) &gt; 0), "x", "")</f>
        <v/>
      </c>
      <c r="K157" t="str">
        <f>IF((COUNTA(CurriculumDetail!K1178:K1191) &gt; 0), "x", "")</f>
        <v/>
      </c>
      <c r="L157" t="str">
        <f>IF((COUNTA(CurriculumDetail!L1178:L1191) &gt; 0), "x", "")</f>
        <v/>
      </c>
      <c r="M157" t="str">
        <f>IF((COUNTA(CurriculumDetail!M1178:M1191) &gt; 0), "x", "")</f>
        <v>x</v>
      </c>
      <c r="N157" t="str">
        <f>IF((COUNTA(CurriculumDetail!N1178:N1191) &gt; 0), "x", "")</f>
        <v/>
      </c>
      <c r="O157" t="str">
        <f>IF((COUNTA(CurriculumDetail!O1178:O1191) &gt; 0), "x", "")</f>
        <v/>
      </c>
      <c r="P157" t="str">
        <f>IF((COUNTA(CurriculumDetail!P1178:P1191) &gt; 0), "x", "")</f>
        <v/>
      </c>
      <c r="Q157" t="str">
        <f>IF((COUNTA(CurriculumDetail!Q1178:Q1191) &gt; 0), "x", "")</f>
        <v/>
      </c>
      <c r="R157" t="str">
        <f>IF((COUNTA(CurriculumDetail!R1178:R1191) &gt; 0), "x", "")</f>
        <v>x</v>
      </c>
      <c r="S157" t="str">
        <f>IF((COUNTA(CurriculumDetail!S1178:S1191) &gt; 0), "x", "")</f>
        <v/>
      </c>
      <c r="T157" t="str">
        <f>IF((COUNTA(CurriculumDetail!T1178:T1191) &gt; 0), "x", "")</f>
        <v/>
      </c>
      <c r="U157" t="str">
        <f>IF((COUNTA(CurriculumDetail!U1178:U1191) &gt; 0), "x", "")</f>
        <v/>
      </c>
      <c r="V157" t="str">
        <f>IF((COUNTA(CurriculumDetail!V1178:V1191) &gt; 0), "x", "")</f>
        <v/>
      </c>
      <c r="W157" t="str">
        <f>IF((COUNTA(CurriculumDetail!W1178:W1191) &gt; 0), "x", "")</f>
        <v/>
      </c>
      <c r="X157" t="str">
        <f>IF((COUNTA(CurriculumDetail!X1178:X1191) &gt; 0), "x", "")</f>
        <v/>
      </c>
      <c r="Y157" t="str">
        <f>IF((COUNTA(CurriculumDetail!Y1178:Y1191) &gt; 0), "x", "")</f>
        <v/>
      </c>
      <c r="Z157" t="str">
        <f>IF((COUNTA(CurriculumDetail!Z1178:Z1191) &gt; 0), "x", "")</f>
        <v/>
      </c>
      <c r="AA157" t="str">
        <f>IF((COUNTA(CurriculumDetail!AA1178:AA1191) &gt; 0), "x", "")</f>
        <v/>
      </c>
      <c r="AB157" t="str">
        <f>IF((COUNTA(CurriculumDetail!AB1178:AB1191) &gt; 0), "x", "")</f>
        <v/>
      </c>
      <c r="AC157" t="str">
        <f>IF((COUNTA(CurriculumDetail!AC1178:AC1191) &gt; 0), "x", "")</f>
        <v/>
      </c>
      <c r="AD157" t="str">
        <f>IF((COUNTA(CurriculumDetail!AD1178:AD1191) &gt; 0), "x", "")</f>
        <v/>
      </c>
      <c r="AE157" t="str">
        <f>IF((COUNTA(CurriculumDetail!AE1178:AE1191) &gt; 0), "x", "")</f>
        <v/>
      </c>
      <c r="AF157" t="str">
        <f>IF((COUNTA(CurriculumDetail!AF1178:AF1191) &gt; 0), "x", "")</f>
        <v/>
      </c>
      <c r="AG157" t="str">
        <f>IF((COUNTA(CurriculumDetail!AG1178:AG1191) &gt; 0), "x", "")</f>
        <v/>
      </c>
      <c r="AH157" t="str">
        <f>IF((COUNTA(CurriculumDetail!AH1178:AH1191) &gt; 0), "x", "")</f>
        <v/>
      </c>
      <c r="AI157" t="str">
        <f>IF((COUNTA(CurriculumDetail!AI1178:AI1191) &gt; 0), "x", "")</f>
        <v/>
      </c>
      <c r="AJ157" t="str">
        <f>IF((COUNTA(CurriculumDetail!AJ1178:AJ1191) &gt; 0), "x", "")</f>
        <v/>
      </c>
    </row>
    <row r="158" spans="1:36" x14ac:dyDescent="0.2">
      <c r="A158" t="s">
        <v>179</v>
      </c>
      <c r="B158" t="s">
        <v>184</v>
      </c>
      <c r="C158">
        <v>3</v>
      </c>
      <c r="D158">
        <v>5</v>
      </c>
      <c r="E158" t="b">
        <f>AND(OR(CurriculumDetail!F1194&gt;0,CurriculumDetail!C1194&lt;&gt;1),OR(CurriculumDetail!F1195&gt;0,CurriculumDetail!C1195&lt;&gt;1),OR(CurriculumDetail!F1196&gt;0,CurriculumDetail!C1196&lt;&gt;1),OR(CurriculumDetail!F1197&gt;0,CurriculumDetail!C1197&lt;&gt;1),OR(CurriculumDetail!F1198&gt;0,CurriculumDetail!C1198&lt;&gt;1),OR(CurriculumDetail!F1199&gt;0,CurriculumDetail!C1199&lt;&gt;1),OR(CurriculumDetail!F1200&gt;0,CurriculumDetail!C1200&lt;&gt;1),OR(CurriculumDetail!F1201&gt;0,CurriculumDetail!C1201&lt;&gt;1),OR(CurriculumDetail!F1202&gt;0,CurriculumDetail!C1202&lt;&gt;1),OR(CurriculumDetail!F1203&gt;0,CurriculumDetail!C1203&lt;&gt;1),OR(CurriculumDetail!F1204&gt;0,CurriculumDetail!C1204&lt;&gt;1),OR(CurriculumDetail!F1205&gt;0,CurriculumDetail!C1205&lt;&gt;1),OR(CurriculumDetail!F1206&gt;0,CurriculumDetail!C1206&lt;&gt;1),OR(CurriculumDetail!F1207&gt;0,CurriculumDetail!C1207&lt;&gt;1),OR(CurriculumDetail!F1208&gt;0,CurriculumDetail!C1208&lt;&gt;1),OR(CurriculumDetail!F1209&gt;0,CurriculumDetail!C1209&lt;&gt;1),OR(CurriculumDetail!F1210&gt;0,CurriculumDetail!C1210&lt;&gt;1),OR(CurriculumDetail!F1211&gt;0,CurriculumDetail!C1211&lt;&gt;1),OR(CurriculumDetail!F1212&gt;0,CurriculumDetail!C1212&lt;&gt;1),OR(CurriculumDetail!F1213&gt;0,CurriculumDetail!C1213&lt;&gt;1),OR(CurriculumDetail!F1214&gt;0,CurriculumDetail!C1214&lt;&gt;1),OR(CurriculumDetail!F1215&gt;0,CurriculumDetail!C1215&lt;&gt;1),OR(CurriculumDetail!F1216&gt;0,CurriculumDetail!C1216&lt;&gt;1))</f>
        <v>1</v>
      </c>
      <c r="F158" t="b">
        <f>AND(OR(CurriculumDetail!F1194&gt;0,CurriculumDetail!C1194&lt;&gt;2),OR(CurriculumDetail!F1195&gt;0,CurriculumDetail!C1195&lt;&gt;2),OR(CurriculumDetail!F1196&gt;0,CurriculumDetail!C1196&lt;&gt;2),OR(CurriculumDetail!F1197&gt;0,CurriculumDetail!C1197&lt;&gt;2),OR(CurriculumDetail!F1198&gt;0,CurriculumDetail!C1198&lt;&gt;2),OR(CurriculumDetail!F1199&gt;0,CurriculumDetail!C1199&lt;&gt;2),OR(CurriculumDetail!F1200&gt;0,CurriculumDetail!C1200&lt;&gt;2),OR(CurriculumDetail!F1201&gt;0,CurriculumDetail!C1201&lt;&gt;2),OR(CurriculumDetail!F1202&gt;0,CurriculumDetail!C1202&lt;&gt;2),OR(CurriculumDetail!F1203&gt;0,CurriculumDetail!C1203&lt;&gt;2),OR(CurriculumDetail!F1204&gt;0,CurriculumDetail!C1204&lt;&gt;2),OR(CurriculumDetail!F1205&gt;0,CurriculumDetail!C1205&lt;&gt;2),OR(CurriculumDetail!F1206&gt;0,CurriculumDetail!C1206&lt;&gt;2),OR(CurriculumDetail!F1207&gt;0,CurriculumDetail!C1207&lt;&gt;2),OR(CurriculumDetail!F1208&gt;0,CurriculumDetail!C1208&lt;&gt;2),OR(CurriculumDetail!F1209&gt;0,CurriculumDetail!C1209&lt;&gt;2),OR(CurriculumDetail!F1210&gt;0,CurriculumDetail!C1210&lt;&gt;2),OR(CurriculumDetail!F1211&gt;0,CurriculumDetail!C1211&lt;&gt;2),OR(CurriculumDetail!F1212&gt;0,CurriculumDetail!C1212&lt;&gt;2),OR(CurriculumDetail!F1213&gt;0,CurriculumDetail!C1213&lt;&gt;2),OR(CurriculumDetail!F1214&gt;0,CurriculumDetail!C1214&lt;&gt;2),OR(CurriculumDetail!F1215&gt;0,CurriculumDetail!C1215&lt;&gt;2),OR(CurriculumDetail!F1216&gt;0,CurriculumDetail!C1216&lt;&gt;2))</f>
        <v>0</v>
      </c>
      <c r="G158" t="str">
        <f>IF((COUNTA(CurriculumDetail!G1193:G1216) &gt; 0), "x", "")</f>
        <v/>
      </c>
      <c r="H158" t="str">
        <f>IF((COUNTA(CurriculumDetail!H1193:H1216) &gt; 0), "x", "")</f>
        <v/>
      </c>
      <c r="I158" t="str">
        <f>IF((COUNTA(CurriculumDetail!I1193:I1216) &gt; 0), "x", "")</f>
        <v/>
      </c>
      <c r="J158" t="str">
        <f>IF((COUNTA(CurriculumDetail!J1193:J1216) &gt; 0), "x", "")</f>
        <v/>
      </c>
      <c r="K158" t="str">
        <f>IF((COUNTA(CurriculumDetail!K1193:K1216) &gt; 0), "x", "")</f>
        <v/>
      </c>
      <c r="L158" t="str">
        <f>IF((COUNTA(CurriculumDetail!L1193:L1216) &gt; 0), "x", "")</f>
        <v/>
      </c>
      <c r="M158" t="str">
        <f>IF((COUNTA(CurriculumDetail!M1193:M1216) &gt; 0), "x", "")</f>
        <v>x</v>
      </c>
      <c r="N158" t="str">
        <f>IF((COUNTA(CurriculumDetail!N1193:N1216) &gt; 0), "x", "")</f>
        <v/>
      </c>
      <c r="O158" t="str">
        <f>IF((COUNTA(CurriculumDetail!O1193:O1216) &gt; 0), "x", "")</f>
        <v/>
      </c>
      <c r="P158" t="str">
        <f>IF((COUNTA(CurriculumDetail!P1193:P1216) &gt; 0), "x", "")</f>
        <v/>
      </c>
      <c r="Q158" t="str">
        <f>IF((COUNTA(CurriculumDetail!Q1193:Q1216) &gt; 0), "x", "")</f>
        <v/>
      </c>
      <c r="R158" t="str">
        <f>IF((COUNTA(CurriculumDetail!R1193:R1216) &gt; 0), "x", "")</f>
        <v/>
      </c>
      <c r="S158" t="str">
        <f>IF((COUNTA(CurriculumDetail!S1193:S1216) &gt; 0), "x", "")</f>
        <v/>
      </c>
      <c r="T158" t="str">
        <f>IF((COUNTA(CurriculumDetail!T1193:T1216) &gt; 0), "x", "")</f>
        <v/>
      </c>
      <c r="U158" t="str">
        <f>IF((COUNTA(CurriculumDetail!U1193:U1216) &gt; 0), "x", "")</f>
        <v/>
      </c>
      <c r="V158" t="str">
        <f>IF((COUNTA(CurriculumDetail!V1193:V1216) &gt; 0), "x", "")</f>
        <v/>
      </c>
      <c r="W158" t="str">
        <f>IF((COUNTA(CurriculumDetail!W1193:W1216) &gt; 0), "x", "")</f>
        <v/>
      </c>
      <c r="X158" t="str">
        <f>IF((COUNTA(CurriculumDetail!X1193:X1216) &gt; 0), "x", "")</f>
        <v/>
      </c>
      <c r="Y158" t="str">
        <f>IF((COUNTA(CurriculumDetail!Y1193:Y1216) &gt; 0), "x", "")</f>
        <v/>
      </c>
      <c r="Z158" t="str">
        <f>IF((COUNTA(CurriculumDetail!Z1193:Z1216) &gt; 0), "x", "")</f>
        <v/>
      </c>
      <c r="AA158" t="str">
        <f>IF((COUNTA(CurriculumDetail!AA1193:AA1216) &gt; 0), "x", "")</f>
        <v/>
      </c>
      <c r="AB158" t="str">
        <f>IF((COUNTA(CurriculumDetail!AB1193:AB1216) &gt; 0), "x", "")</f>
        <v/>
      </c>
      <c r="AC158" t="str">
        <f>IF((COUNTA(CurriculumDetail!AC1193:AC1216) &gt; 0), "x", "")</f>
        <v/>
      </c>
      <c r="AD158" t="str">
        <f>IF((COUNTA(CurriculumDetail!AD1193:AD1216) &gt; 0), "x", "")</f>
        <v/>
      </c>
      <c r="AE158" t="str">
        <f>IF((COUNTA(CurriculumDetail!AE1193:AE1216) &gt; 0), "x", "")</f>
        <v/>
      </c>
      <c r="AF158" t="str">
        <f>IF((COUNTA(CurriculumDetail!AF1193:AF1216) &gt; 0), "x", "")</f>
        <v/>
      </c>
      <c r="AG158" t="str">
        <f>IF((COUNTA(CurriculumDetail!AG1193:AG1216) &gt; 0), "x", "")</f>
        <v/>
      </c>
      <c r="AH158" t="str">
        <f>IF((COUNTA(CurriculumDetail!AH1193:AH1216) &gt; 0), "x", "")</f>
        <v/>
      </c>
      <c r="AI158" t="str">
        <f>IF((COUNTA(CurriculumDetail!AI1193:AI1216) &gt; 0), "x", "")</f>
        <v/>
      </c>
      <c r="AJ158" t="str">
        <f>IF((COUNTA(CurriculumDetail!AJ1193:AJ1216) &gt; 0), "x", "")</f>
        <v/>
      </c>
    </row>
    <row r="159" spans="1:36" x14ac:dyDescent="0.2">
      <c r="A159" t="s">
        <v>179</v>
      </c>
      <c r="B159" t="s">
        <v>185</v>
      </c>
      <c r="C159">
        <v>0</v>
      </c>
      <c r="D159">
        <v>2</v>
      </c>
      <c r="E159" t="b">
        <f>AND(OR(CurriculumDetail!F1219&gt;0,CurriculumDetail!C1219&lt;&gt;1),OR(CurriculumDetail!F1220&gt;0,CurriculumDetail!C1220&lt;&gt;1),OR(CurriculumDetail!F1221&gt;0,CurriculumDetail!C1221&lt;&gt;1),OR(CurriculumDetail!F1222&gt;0,CurriculumDetail!C1222&lt;&gt;1),OR(CurriculumDetail!F1223&gt;0,CurriculumDetail!C1223&lt;&gt;1),OR(CurriculumDetail!F1224&gt;0,CurriculumDetail!C1224&lt;&gt;1),OR(CurriculumDetail!F1225&gt;0,CurriculumDetail!C1225&lt;&gt;1),OR(CurriculumDetail!F1226&gt;0,CurriculumDetail!C1226&lt;&gt;1),OR(CurriculumDetail!F1227&gt;0,CurriculumDetail!C1227&lt;&gt;1))</f>
        <v>1</v>
      </c>
      <c r="F159" t="b">
        <f>AND(OR(CurriculumDetail!F1219&gt;0,CurriculumDetail!C1219&lt;&gt;2),OR(CurriculumDetail!F1220&gt;0,CurriculumDetail!C1220&lt;&gt;2),OR(CurriculumDetail!F1221&gt;0,CurriculumDetail!C1221&lt;&gt;2),OR(CurriculumDetail!F1222&gt;0,CurriculumDetail!C1222&lt;&gt;2),OR(CurriculumDetail!F1223&gt;0,CurriculumDetail!C1223&lt;&gt;2),OR(CurriculumDetail!F1224&gt;0,CurriculumDetail!C1224&lt;&gt;2),OR(CurriculumDetail!F1225&gt;0,CurriculumDetail!C1225&lt;&gt;2),OR(CurriculumDetail!F1226&gt;0,CurriculumDetail!C1226&lt;&gt;2),OR(CurriculumDetail!F1227&gt;0,CurriculumDetail!C1227&lt;&gt;2))</f>
        <v>0</v>
      </c>
      <c r="G159" t="str">
        <f>IF((COUNTA(CurriculumDetail!G1218:G1227) &gt; 0), "x", "")</f>
        <v/>
      </c>
      <c r="H159" t="str">
        <f>IF((COUNTA(CurriculumDetail!H1218:H1227) &gt; 0), "x", "")</f>
        <v/>
      </c>
      <c r="I159" t="str">
        <f>IF((COUNTA(CurriculumDetail!I1218:I1227) &gt; 0), "x", "")</f>
        <v/>
      </c>
      <c r="J159" t="str">
        <f>IF((COUNTA(CurriculumDetail!J1218:J1227) &gt; 0), "x", "")</f>
        <v/>
      </c>
      <c r="K159" t="str">
        <f>IF((COUNTA(CurriculumDetail!K1218:K1227) &gt; 0), "x", "")</f>
        <v/>
      </c>
      <c r="L159" t="str">
        <f>IF((COUNTA(CurriculumDetail!L1218:L1227) &gt; 0), "x", "")</f>
        <v/>
      </c>
      <c r="M159" t="str">
        <f>IF((COUNTA(CurriculumDetail!M1218:M1227) &gt; 0), "x", "")</f>
        <v>x</v>
      </c>
      <c r="N159" t="str">
        <f>IF((COUNTA(CurriculumDetail!N1218:N1227) &gt; 0), "x", "")</f>
        <v/>
      </c>
      <c r="O159" t="str">
        <f>IF((COUNTA(CurriculumDetail!O1218:O1227) &gt; 0), "x", "")</f>
        <v/>
      </c>
      <c r="P159" t="str">
        <f>IF((COUNTA(CurriculumDetail!P1218:P1227) &gt; 0), "x", "")</f>
        <v/>
      </c>
      <c r="Q159" t="str">
        <f>IF((COUNTA(CurriculumDetail!Q1218:Q1227) &gt; 0), "x", "")</f>
        <v/>
      </c>
      <c r="R159" t="str">
        <f>IF((COUNTA(CurriculumDetail!R1218:R1227) &gt; 0), "x", "")</f>
        <v/>
      </c>
      <c r="S159" t="str">
        <f>IF((COUNTA(CurriculumDetail!S1218:S1227) &gt; 0), "x", "")</f>
        <v/>
      </c>
      <c r="T159" t="str">
        <f>IF((COUNTA(CurriculumDetail!T1218:T1227) &gt; 0), "x", "")</f>
        <v/>
      </c>
      <c r="U159" t="str">
        <f>IF((COUNTA(CurriculumDetail!U1218:U1227) &gt; 0), "x", "")</f>
        <v/>
      </c>
      <c r="V159" t="str">
        <f>IF((COUNTA(CurriculumDetail!V1218:V1227) &gt; 0), "x", "")</f>
        <v/>
      </c>
      <c r="W159" t="str">
        <f>IF((COUNTA(CurriculumDetail!W1218:W1227) &gt; 0), "x", "")</f>
        <v/>
      </c>
      <c r="X159" t="str">
        <f>IF((COUNTA(CurriculumDetail!X1218:X1227) &gt; 0), "x", "")</f>
        <v/>
      </c>
      <c r="Y159" t="str">
        <f>IF((COUNTA(CurriculumDetail!Y1218:Y1227) &gt; 0), "x", "")</f>
        <v/>
      </c>
      <c r="Z159" t="str">
        <f>IF((COUNTA(CurriculumDetail!Z1218:Z1227) &gt; 0), "x", "")</f>
        <v/>
      </c>
      <c r="AA159" t="str">
        <f>IF((COUNTA(CurriculumDetail!AA1218:AA1227) &gt; 0), "x", "")</f>
        <v/>
      </c>
      <c r="AB159" t="str">
        <f>IF((COUNTA(CurriculumDetail!AB1218:AB1227) &gt; 0), "x", "")</f>
        <v/>
      </c>
      <c r="AC159" t="str">
        <f>IF((COUNTA(CurriculumDetail!AC1218:AC1227) &gt; 0), "x", "")</f>
        <v/>
      </c>
      <c r="AD159" t="str">
        <f>IF((COUNTA(CurriculumDetail!AD1218:AD1227) &gt; 0), "x", "")</f>
        <v/>
      </c>
      <c r="AE159" t="str">
        <f>IF((COUNTA(CurriculumDetail!AE1218:AE1227) &gt; 0), "x", "")</f>
        <v/>
      </c>
      <c r="AF159" t="str">
        <f>IF((COUNTA(CurriculumDetail!AF1218:AF1227) &gt; 0), "x", "")</f>
        <v/>
      </c>
      <c r="AG159" t="str">
        <f>IF((COUNTA(CurriculumDetail!AG1218:AG1227) &gt; 0), "x", "")</f>
        <v/>
      </c>
      <c r="AH159" t="str">
        <f>IF((COUNTA(CurriculumDetail!AH1218:AH1227) &gt; 0), "x", "")</f>
        <v/>
      </c>
      <c r="AI159" t="str">
        <f>IF((COUNTA(CurriculumDetail!AI1218:AI1227) &gt; 0), "x", "")</f>
        <v/>
      </c>
      <c r="AJ159" t="str">
        <f>IF((COUNTA(CurriculumDetail!AJ1218:AJ1227) &gt; 0), "x", "")</f>
        <v/>
      </c>
    </row>
    <row r="160" spans="1:36" x14ac:dyDescent="0.2">
      <c r="A160" t="s">
        <v>179</v>
      </c>
      <c r="B160" t="s">
        <v>186</v>
      </c>
      <c r="C160">
        <v>0</v>
      </c>
      <c r="D160">
        <v>3</v>
      </c>
      <c r="E160" t="b">
        <f>AND(OR(CurriculumDetail!F1230&gt;0,CurriculumDetail!C1230&lt;&gt;1),OR(CurriculumDetail!F1231&gt;0,CurriculumDetail!C1231&lt;&gt;1),OR(CurriculumDetail!F1232&gt;0,CurriculumDetail!C1232&lt;&gt;1),OR(CurriculumDetail!F1233&gt;0,CurriculumDetail!C1233&lt;&gt;1),OR(CurriculumDetail!F1234&gt;0,CurriculumDetail!C1234&lt;&gt;1),OR(CurriculumDetail!F1235&gt;0,CurriculumDetail!C1235&lt;&gt;1),OR(CurriculumDetail!F1236&gt;0,CurriculumDetail!C1236&lt;&gt;1),OR(CurriculumDetail!F1237&gt;0,CurriculumDetail!C1237&lt;&gt;1),OR(CurriculumDetail!F1238&gt;0,CurriculumDetail!C1238&lt;&gt;1),OR(CurriculumDetail!F1239&gt;0,CurriculumDetail!C1239&lt;&gt;1),OR(CurriculumDetail!F1240&gt;0,CurriculumDetail!C1240&lt;&gt;1),OR(CurriculumDetail!F1241&gt;0,CurriculumDetail!C1241&lt;&gt;1),OR(CurriculumDetail!F1242&gt;0,CurriculumDetail!C1242&lt;&gt;1),OR(CurriculumDetail!F1243&gt;0,CurriculumDetail!C1243&lt;&gt;1),OR(CurriculumDetail!F1244&gt;0,CurriculumDetail!C1244&lt;&gt;1),OR(CurriculumDetail!F1245&gt;0,CurriculumDetail!C1245&lt;&gt;1),OR(CurriculumDetail!F1246&gt;0,CurriculumDetail!C1246&lt;&gt;1))</f>
        <v>1</v>
      </c>
      <c r="F160" t="b">
        <f>AND(OR(CurriculumDetail!F1230&gt;0,CurriculumDetail!C1230&lt;&gt;2),OR(CurriculumDetail!F1231&gt;0,CurriculumDetail!C1231&lt;&gt;2),OR(CurriculumDetail!F1232&gt;0,CurriculumDetail!C1232&lt;&gt;2),OR(CurriculumDetail!F1233&gt;0,CurriculumDetail!C1233&lt;&gt;2),OR(CurriculumDetail!F1234&gt;0,CurriculumDetail!C1234&lt;&gt;2),OR(CurriculumDetail!F1235&gt;0,CurriculumDetail!C1235&lt;&gt;2),OR(CurriculumDetail!F1236&gt;0,CurriculumDetail!C1236&lt;&gt;2),OR(CurriculumDetail!F1237&gt;0,CurriculumDetail!C1237&lt;&gt;2),OR(CurriculumDetail!F1238&gt;0,CurriculumDetail!C1238&lt;&gt;2),OR(CurriculumDetail!F1239&gt;0,CurriculumDetail!C1239&lt;&gt;2),OR(CurriculumDetail!F1240&gt;0,CurriculumDetail!C1240&lt;&gt;2),OR(CurriculumDetail!F1241&gt;0,CurriculumDetail!C1241&lt;&gt;2),OR(CurriculumDetail!F1242&gt;0,CurriculumDetail!C1242&lt;&gt;2),OR(CurriculumDetail!F1243&gt;0,CurriculumDetail!C1243&lt;&gt;2),OR(CurriculumDetail!F1244&gt;0,CurriculumDetail!C1244&lt;&gt;2),OR(CurriculumDetail!F1245&gt;0,CurriculumDetail!C1245&lt;&gt;2),OR(CurriculumDetail!F1246&gt;0,CurriculumDetail!C1246&lt;&gt;2))</f>
        <v>0</v>
      </c>
      <c r="G160" t="str">
        <f>IF((COUNTA(CurriculumDetail!G1229:G1246) &gt; 0), "x", "")</f>
        <v/>
      </c>
      <c r="H160" t="str">
        <f>IF((COUNTA(CurriculumDetail!H1229:H1246) &gt; 0), "x", "")</f>
        <v/>
      </c>
      <c r="I160" t="str">
        <f>IF((COUNTA(CurriculumDetail!I1229:I1246) &gt; 0), "x", "")</f>
        <v/>
      </c>
      <c r="J160" t="str">
        <f>IF((COUNTA(CurriculumDetail!J1229:J1246) &gt; 0), "x", "")</f>
        <v/>
      </c>
      <c r="K160" t="str">
        <f>IF((COUNTA(CurriculumDetail!K1229:K1246) &gt; 0), "x", "")</f>
        <v/>
      </c>
      <c r="L160" t="str">
        <f>IF((COUNTA(CurriculumDetail!L1229:L1246) &gt; 0), "x", "")</f>
        <v/>
      </c>
      <c r="M160" t="str">
        <f>IF((COUNTA(CurriculumDetail!M1229:M1246) &gt; 0), "x", "")</f>
        <v>x</v>
      </c>
      <c r="N160" t="str">
        <f>IF((COUNTA(CurriculumDetail!N1229:N1246) &gt; 0), "x", "")</f>
        <v/>
      </c>
      <c r="O160" t="str">
        <f>IF((COUNTA(CurriculumDetail!O1229:O1246) &gt; 0), "x", "")</f>
        <v/>
      </c>
      <c r="P160" t="str">
        <f>IF((COUNTA(CurriculumDetail!P1229:P1246) &gt; 0), "x", "")</f>
        <v/>
      </c>
      <c r="Q160" t="str">
        <f>IF((COUNTA(CurriculumDetail!Q1229:Q1246) &gt; 0), "x", "")</f>
        <v/>
      </c>
      <c r="R160" t="str">
        <f>IF((COUNTA(CurriculumDetail!R1229:R1246) &gt; 0), "x", "")</f>
        <v/>
      </c>
      <c r="S160" t="str">
        <f>IF((COUNTA(CurriculumDetail!S1229:S1246) &gt; 0), "x", "")</f>
        <v/>
      </c>
      <c r="T160" t="str">
        <f>IF((COUNTA(CurriculumDetail!T1229:T1246) &gt; 0), "x", "")</f>
        <v/>
      </c>
      <c r="U160" t="str">
        <f>IF((COUNTA(CurriculumDetail!U1229:U1246) &gt; 0), "x", "")</f>
        <v/>
      </c>
      <c r="V160" t="str">
        <f>IF((COUNTA(CurriculumDetail!V1229:V1246) &gt; 0), "x", "")</f>
        <v/>
      </c>
      <c r="W160" t="str">
        <f>IF((COUNTA(CurriculumDetail!W1229:W1246) &gt; 0), "x", "")</f>
        <v/>
      </c>
      <c r="X160" t="str">
        <f>IF((COUNTA(CurriculumDetail!X1229:X1246) &gt; 0), "x", "")</f>
        <v/>
      </c>
      <c r="Y160" t="str">
        <f>IF((COUNTA(CurriculumDetail!Y1229:Y1246) &gt; 0), "x", "")</f>
        <v/>
      </c>
      <c r="Z160" t="str">
        <f>IF((COUNTA(CurriculumDetail!Z1229:Z1246) &gt; 0), "x", "")</f>
        <v/>
      </c>
      <c r="AA160" t="str">
        <f>IF((COUNTA(CurriculumDetail!AA1229:AA1246) &gt; 0), "x", "")</f>
        <v/>
      </c>
      <c r="AB160" t="str">
        <f>IF((COUNTA(CurriculumDetail!AB1229:AB1246) &gt; 0), "x", "")</f>
        <v/>
      </c>
      <c r="AC160" t="str">
        <f>IF((COUNTA(CurriculumDetail!AC1229:AC1246) &gt; 0), "x", "")</f>
        <v/>
      </c>
      <c r="AD160" t="str">
        <f>IF((COUNTA(CurriculumDetail!AD1229:AD1246) &gt; 0), "x", "")</f>
        <v/>
      </c>
      <c r="AE160" t="str">
        <f>IF((COUNTA(CurriculumDetail!AE1229:AE1246) &gt; 0), "x", "")</f>
        <v/>
      </c>
      <c r="AF160" t="str">
        <f>IF((COUNTA(CurriculumDetail!AF1229:AF1246) &gt; 0), "x", "")</f>
        <v/>
      </c>
      <c r="AG160" t="str">
        <f>IF((COUNTA(CurriculumDetail!AG1229:AG1246) &gt; 0), "x", "")</f>
        <v/>
      </c>
      <c r="AH160" t="str">
        <f>IF((COUNTA(CurriculumDetail!AH1229:AH1246) &gt; 0), "x", "")</f>
        <v/>
      </c>
      <c r="AI160" t="str">
        <f>IF((COUNTA(CurriculumDetail!AI1229:AI1246) &gt; 0), "x", "")</f>
        <v/>
      </c>
      <c r="AJ160" t="str">
        <f>IF((COUNTA(CurriculumDetail!AJ1229:AJ1246) &gt; 0), "x", "")</f>
        <v/>
      </c>
    </row>
    <row r="161" spans="1:36" x14ac:dyDescent="0.2">
      <c r="A161" t="s">
        <v>179</v>
      </c>
      <c r="B161" t="s">
        <v>187</v>
      </c>
      <c r="C161">
        <v>0</v>
      </c>
      <c r="D161">
        <v>2</v>
      </c>
      <c r="E161" t="b">
        <f>AND(OR(CurriculumDetail!F1249&gt;0,CurriculumDetail!C1249&lt;&gt;1),OR(CurriculumDetail!F1250&gt;0,CurriculumDetail!C1250&lt;&gt;1),OR(CurriculumDetail!F1251&gt;0,CurriculumDetail!C1251&lt;&gt;1),OR(CurriculumDetail!F1252&gt;0,CurriculumDetail!C1252&lt;&gt;1),OR(CurriculumDetail!F1253&gt;0,CurriculumDetail!C1253&lt;&gt;1),OR(CurriculumDetail!F1254&gt;0,CurriculumDetail!C1254&lt;&gt;1))</f>
        <v>1</v>
      </c>
      <c r="F161" t="b">
        <f>AND(OR(CurriculumDetail!F1249&gt;0,CurriculumDetail!C1249&lt;&gt;2),OR(CurriculumDetail!F1250&gt;0,CurriculumDetail!C1250&lt;&gt;2),OR(CurriculumDetail!F1251&gt;0,CurriculumDetail!C1251&lt;&gt;2),OR(CurriculumDetail!F1252&gt;0,CurriculumDetail!C1252&lt;&gt;2),OR(CurriculumDetail!F1253&gt;0,CurriculumDetail!C1253&lt;&gt;2),OR(CurriculumDetail!F1254&gt;0,CurriculumDetail!C1254&lt;&gt;2))</f>
        <v>0</v>
      </c>
      <c r="G161" t="str">
        <f>IF((COUNTA(CurriculumDetail!G1248:G1254) &gt; 0), "x", "")</f>
        <v/>
      </c>
      <c r="H161" t="str">
        <f>IF((COUNTA(CurriculumDetail!H1248:H1254) &gt; 0), "x", "")</f>
        <v/>
      </c>
      <c r="I161" t="str">
        <f>IF((COUNTA(CurriculumDetail!I1248:I1254) &gt; 0), "x", "")</f>
        <v/>
      </c>
      <c r="J161" t="str">
        <f>IF((COUNTA(CurriculumDetail!J1248:J1254) &gt; 0), "x", "")</f>
        <v/>
      </c>
      <c r="K161" t="str">
        <f>IF((COUNTA(CurriculumDetail!K1248:K1254) &gt; 0), "x", "")</f>
        <v/>
      </c>
      <c r="L161" t="str">
        <f>IF((COUNTA(CurriculumDetail!L1248:L1254) &gt; 0), "x", "")</f>
        <v/>
      </c>
      <c r="M161" t="str">
        <f>IF((COUNTA(CurriculumDetail!M1248:M1254) &gt; 0), "x", "")</f>
        <v>x</v>
      </c>
      <c r="N161" t="str">
        <f>IF((COUNTA(CurriculumDetail!N1248:N1254) &gt; 0), "x", "")</f>
        <v/>
      </c>
      <c r="O161" t="str">
        <f>IF((COUNTA(CurriculumDetail!O1248:O1254) &gt; 0), "x", "")</f>
        <v/>
      </c>
      <c r="P161" t="str">
        <f>IF((COUNTA(CurriculumDetail!P1248:P1254) &gt; 0), "x", "")</f>
        <v/>
      </c>
      <c r="Q161" t="str">
        <f>IF((COUNTA(CurriculumDetail!Q1248:Q1254) &gt; 0), "x", "")</f>
        <v/>
      </c>
      <c r="R161" t="str">
        <f>IF((COUNTA(CurriculumDetail!R1248:R1254) &gt; 0), "x", "")</f>
        <v/>
      </c>
      <c r="S161" t="str">
        <f>IF((COUNTA(CurriculumDetail!S1248:S1254) &gt; 0), "x", "")</f>
        <v/>
      </c>
      <c r="T161" t="str">
        <f>IF((COUNTA(CurriculumDetail!T1248:T1254) &gt; 0), "x", "")</f>
        <v/>
      </c>
      <c r="U161" t="str">
        <f>IF((COUNTA(CurriculumDetail!U1248:U1254) &gt; 0), "x", "")</f>
        <v/>
      </c>
      <c r="V161" t="str">
        <f>IF((COUNTA(CurriculumDetail!V1248:V1254) &gt; 0), "x", "")</f>
        <v/>
      </c>
      <c r="W161" t="str">
        <f>IF((COUNTA(CurriculumDetail!W1248:W1254) &gt; 0), "x", "")</f>
        <v/>
      </c>
      <c r="X161" t="str">
        <f>IF((COUNTA(CurriculumDetail!X1248:X1254) &gt; 0), "x", "")</f>
        <v/>
      </c>
      <c r="Y161" t="str">
        <f>IF((COUNTA(CurriculumDetail!Y1248:Y1254) &gt; 0), "x", "")</f>
        <v/>
      </c>
      <c r="Z161" t="str">
        <f>IF((COUNTA(CurriculumDetail!Z1248:Z1254) &gt; 0), "x", "")</f>
        <v/>
      </c>
      <c r="AA161" t="str">
        <f>IF((COUNTA(CurriculumDetail!AA1248:AA1254) &gt; 0), "x", "")</f>
        <v/>
      </c>
      <c r="AB161" t="str">
        <f>IF((COUNTA(CurriculumDetail!AB1248:AB1254) &gt; 0), "x", "")</f>
        <v/>
      </c>
      <c r="AC161" t="str">
        <f>IF((COUNTA(CurriculumDetail!AC1248:AC1254) &gt; 0), "x", "")</f>
        <v/>
      </c>
      <c r="AD161" t="str">
        <f>IF((COUNTA(CurriculumDetail!AD1248:AD1254) &gt; 0), "x", "")</f>
        <v/>
      </c>
      <c r="AE161" t="str">
        <f>IF((COUNTA(CurriculumDetail!AE1248:AE1254) &gt; 0), "x", "")</f>
        <v/>
      </c>
      <c r="AF161" t="str">
        <f>IF((COUNTA(CurriculumDetail!AF1248:AF1254) &gt; 0), "x", "")</f>
        <v/>
      </c>
      <c r="AG161" t="str">
        <f>IF((COUNTA(CurriculumDetail!AG1248:AG1254) &gt; 0), "x", "")</f>
        <v/>
      </c>
      <c r="AH161" t="str">
        <f>IF((COUNTA(CurriculumDetail!AH1248:AH1254) &gt; 0), "x", "")</f>
        <v/>
      </c>
      <c r="AI161" t="str">
        <f>IF((COUNTA(CurriculumDetail!AI1248:AI1254) &gt; 0), "x", "")</f>
        <v/>
      </c>
      <c r="AJ161" t="str">
        <f>IF((COUNTA(CurriculumDetail!AJ1248:AJ1254) &gt; 0), "x", "")</f>
        <v/>
      </c>
    </row>
    <row r="162" spans="1:36" x14ac:dyDescent="0.2">
      <c r="A162" t="s">
        <v>179</v>
      </c>
      <c r="B162" t="s">
        <v>188</v>
      </c>
      <c r="C162">
        <v>0</v>
      </c>
      <c r="D162">
        <v>1</v>
      </c>
      <c r="E162" t="b">
        <f>AND(OR(CurriculumDetail!F1257&gt;0,CurriculumDetail!C1257&lt;&gt;1),OR(CurriculumDetail!F1258&gt;0,CurriculumDetail!C1258&lt;&gt;1),OR(CurriculumDetail!F1259&gt;0,CurriculumDetail!C1259&lt;&gt;1),OR(CurriculumDetail!F1260&gt;0,CurriculumDetail!C1260&lt;&gt;1),OR(CurriculumDetail!F1261&gt;0,CurriculumDetail!C1261&lt;&gt;1),OR(CurriculumDetail!F1262&gt;0,CurriculumDetail!C1262&lt;&gt;1),OR(CurriculumDetail!F1263&gt;0,CurriculumDetail!C1263&lt;&gt;1))</f>
        <v>1</v>
      </c>
      <c r="F162" t="b">
        <f>AND(OR(CurriculumDetail!F1257&gt;0,CurriculumDetail!C1257&lt;&gt;2),OR(CurriculumDetail!F1258&gt;0,CurriculumDetail!C1258&lt;&gt;2),OR(CurriculumDetail!F1259&gt;0,CurriculumDetail!C1259&lt;&gt;2),OR(CurriculumDetail!F1260&gt;0,CurriculumDetail!C1260&lt;&gt;2),OR(CurriculumDetail!F1261&gt;0,CurriculumDetail!C1261&lt;&gt;2),OR(CurriculumDetail!F1262&gt;0,CurriculumDetail!C1262&lt;&gt;2),OR(CurriculumDetail!F1263&gt;0,CurriculumDetail!C1263&lt;&gt;2))</f>
        <v>0</v>
      </c>
      <c r="G162" t="str">
        <f>IF((COUNTA(CurriculumDetail!G1256:G1263) &gt; 0), "x", "")</f>
        <v/>
      </c>
      <c r="H162" t="str">
        <f>IF((COUNTA(CurriculumDetail!H1256:H1263) &gt; 0), "x", "")</f>
        <v/>
      </c>
      <c r="I162" t="str">
        <f>IF((COUNTA(CurriculumDetail!I1256:I1263) &gt; 0), "x", "")</f>
        <v/>
      </c>
      <c r="J162" t="str">
        <f>IF((COUNTA(CurriculumDetail!J1256:J1263) &gt; 0), "x", "")</f>
        <v/>
      </c>
      <c r="K162" t="str">
        <f>IF((COUNTA(CurriculumDetail!K1256:K1263) &gt; 0), "x", "")</f>
        <v/>
      </c>
      <c r="L162" t="str">
        <f>IF((COUNTA(CurriculumDetail!L1256:L1263) &gt; 0), "x", "")</f>
        <v/>
      </c>
      <c r="M162" t="str">
        <f>IF((COUNTA(CurriculumDetail!M1256:M1263) &gt; 0), "x", "")</f>
        <v>x</v>
      </c>
      <c r="N162" t="str">
        <f>IF((COUNTA(CurriculumDetail!N1256:N1263) &gt; 0), "x", "")</f>
        <v/>
      </c>
      <c r="O162" t="str">
        <f>IF((COUNTA(CurriculumDetail!O1256:O1263) &gt; 0), "x", "")</f>
        <v/>
      </c>
      <c r="P162" t="str">
        <f>IF((COUNTA(CurriculumDetail!P1256:P1263) &gt; 0), "x", "")</f>
        <v/>
      </c>
      <c r="Q162" t="str">
        <f>IF((COUNTA(CurriculumDetail!Q1256:Q1263) &gt; 0), "x", "")</f>
        <v/>
      </c>
      <c r="R162" t="str">
        <f>IF((COUNTA(CurriculumDetail!R1256:R1263) &gt; 0), "x", "")</f>
        <v/>
      </c>
      <c r="S162" t="str">
        <f>IF((COUNTA(CurriculumDetail!S1256:S1263) &gt; 0), "x", "")</f>
        <v/>
      </c>
      <c r="T162" t="str">
        <f>IF((COUNTA(CurriculumDetail!T1256:T1263) &gt; 0), "x", "")</f>
        <v/>
      </c>
      <c r="U162" t="str">
        <f>IF((COUNTA(CurriculumDetail!U1256:U1263) &gt; 0), "x", "")</f>
        <v/>
      </c>
      <c r="V162" t="str">
        <f>IF((COUNTA(CurriculumDetail!V1256:V1263) &gt; 0), "x", "")</f>
        <v/>
      </c>
      <c r="W162" t="str">
        <f>IF((COUNTA(CurriculumDetail!W1256:W1263) &gt; 0), "x", "")</f>
        <v/>
      </c>
      <c r="X162" t="str">
        <f>IF((COUNTA(CurriculumDetail!X1256:X1263) &gt; 0), "x", "")</f>
        <v/>
      </c>
      <c r="Y162" t="str">
        <f>IF((COUNTA(CurriculumDetail!Y1256:Y1263) &gt; 0), "x", "")</f>
        <v/>
      </c>
      <c r="Z162" t="str">
        <f>IF((COUNTA(CurriculumDetail!Z1256:Z1263) &gt; 0), "x", "")</f>
        <v/>
      </c>
      <c r="AA162" t="str">
        <f>IF((COUNTA(CurriculumDetail!AA1256:AA1263) &gt; 0), "x", "")</f>
        <v/>
      </c>
      <c r="AB162" t="str">
        <f>IF((COUNTA(CurriculumDetail!AB1256:AB1263) &gt; 0), "x", "")</f>
        <v/>
      </c>
      <c r="AC162" t="str">
        <f>IF((COUNTA(CurriculumDetail!AC1256:AC1263) &gt; 0), "x", "")</f>
        <v/>
      </c>
      <c r="AD162" t="str">
        <f>IF((COUNTA(CurriculumDetail!AD1256:AD1263) &gt; 0), "x", "")</f>
        <v/>
      </c>
      <c r="AE162" t="str">
        <f>IF((COUNTA(CurriculumDetail!AE1256:AE1263) &gt; 0), "x", "")</f>
        <v/>
      </c>
      <c r="AF162" t="str">
        <f>IF((COUNTA(CurriculumDetail!AF1256:AF1263) &gt; 0), "x", "")</f>
        <v/>
      </c>
      <c r="AG162" t="str">
        <f>IF((COUNTA(CurriculumDetail!AG1256:AG1263) &gt; 0), "x", "")</f>
        <v/>
      </c>
      <c r="AH162" t="str">
        <f>IF((COUNTA(CurriculumDetail!AH1256:AH1263) &gt; 0), "x", "")</f>
        <v/>
      </c>
      <c r="AI162" t="str">
        <f>IF((COUNTA(CurriculumDetail!AI1256:AI1263) &gt; 0), "x", "")</f>
        <v/>
      </c>
      <c r="AJ162" t="str">
        <f>IF((COUNTA(CurriculumDetail!AJ1256:AJ1263) &gt; 0), "x", "")</f>
        <v/>
      </c>
    </row>
    <row r="163" spans="1:36" x14ac:dyDescent="0.2">
      <c r="A163" t="s">
        <v>179</v>
      </c>
      <c r="B163" t="s">
        <v>189</v>
      </c>
      <c r="C163">
        <v>0</v>
      </c>
      <c r="D163">
        <v>0</v>
      </c>
      <c r="E163" t="b">
        <f>AND(OR(CurriculumDetail!F1266&gt;0,CurriculumDetail!C1266&lt;&gt;1),OR(CurriculumDetail!F1267&gt;0,CurriculumDetail!C1267&lt;&gt;1),OR(CurriculumDetail!F1268&gt;0,CurriculumDetail!C1268&lt;&gt;1),OR(CurriculumDetail!F1269&gt;0,CurriculumDetail!C1269&lt;&gt;1),OR(CurriculumDetail!F1270&gt;0,CurriculumDetail!C1270&lt;&gt;1))</f>
        <v>1</v>
      </c>
      <c r="F163" t="b">
        <f>AND(OR(CurriculumDetail!F1266&gt;0,CurriculumDetail!C1266&lt;&gt;2),OR(CurriculumDetail!F1267&gt;0,CurriculumDetail!C1267&lt;&gt;2),OR(CurriculumDetail!F1268&gt;0,CurriculumDetail!C1268&lt;&gt;2),OR(CurriculumDetail!F1269&gt;0,CurriculumDetail!C1269&lt;&gt;2),OR(CurriculumDetail!F1270&gt;0,CurriculumDetail!C1270&lt;&gt;2))</f>
        <v>1</v>
      </c>
      <c r="G163" t="str">
        <f>IF((COUNTA(CurriculumDetail!G1265:G1270) &gt; 0), "x", "")</f>
        <v/>
      </c>
      <c r="H163" t="str">
        <f>IF((COUNTA(CurriculumDetail!H1265:H1270) &gt; 0), "x", "")</f>
        <v/>
      </c>
      <c r="I163" t="str">
        <f>IF((COUNTA(CurriculumDetail!I1265:I1270) &gt; 0), "x", "")</f>
        <v/>
      </c>
      <c r="J163" t="str">
        <f>IF((COUNTA(CurriculumDetail!J1265:J1270) &gt; 0), "x", "")</f>
        <v/>
      </c>
      <c r="K163" t="str">
        <f>IF((COUNTA(CurriculumDetail!K1265:K1270) &gt; 0), "x", "")</f>
        <v/>
      </c>
      <c r="L163" t="str">
        <f>IF((COUNTA(CurriculumDetail!L1265:L1270) &gt; 0), "x", "")</f>
        <v/>
      </c>
      <c r="M163" t="str">
        <f>IF((COUNTA(CurriculumDetail!M1265:M1270) &gt; 0), "x", "")</f>
        <v/>
      </c>
      <c r="N163" t="str">
        <f>IF((COUNTA(CurriculumDetail!N1265:N1270) &gt; 0), "x", "")</f>
        <v/>
      </c>
      <c r="O163" t="str">
        <f>IF((COUNTA(CurriculumDetail!O1265:O1270) &gt; 0), "x", "")</f>
        <v/>
      </c>
      <c r="P163" t="str">
        <f>IF((COUNTA(CurriculumDetail!P1265:P1270) &gt; 0), "x", "")</f>
        <v/>
      </c>
      <c r="Q163" t="str">
        <f>IF((COUNTA(CurriculumDetail!Q1265:Q1270) &gt; 0), "x", "")</f>
        <v/>
      </c>
      <c r="R163" t="str">
        <f>IF((COUNTA(CurriculumDetail!R1265:R1270) &gt; 0), "x", "")</f>
        <v/>
      </c>
      <c r="S163" t="str">
        <f>IF((COUNTA(CurriculumDetail!S1265:S1270) &gt; 0), "x", "")</f>
        <v/>
      </c>
      <c r="T163" t="str">
        <f>IF((COUNTA(CurriculumDetail!T1265:T1270) &gt; 0), "x", "")</f>
        <v/>
      </c>
      <c r="U163" t="str">
        <f>IF((COUNTA(CurriculumDetail!U1265:U1270) &gt; 0), "x", "")</f>
        <v/>
      </c>
      <c r="V163" t="str">
        <f>IF((COUNTA(CurriculumDetail!V1265:V1270) &gt; 0), "x", "")</f>
        <v/>
      </c>
      <c r="W163" t="str">
        <f>IF((COUNTA(CurriculumDetail!W1265:W1270) &gt; 0), "x", "")</f>
        <v/>
      </c>
      <c r="X163" t="str">
        <f>IF((COUNTA(CurriculumDetail!X1265:X1270) &gt; 0), "x", "")</f>
        <v/>
      </c>
      <c r="Y163" t="str">
        <f>IF((COUNTA(CurriculumDetail!Y1265:Y1270) &gt; 0), "x", "")</f>
        <v/>
      </c>
      <c r="Z163" t="str">
        <f>IF((COUNTA(CurriculumDetail!Z1265:Z1270) &gt; 0), "x", "")</f>
        <v/>
      </c>
      <c r="AA163" t="str">
        <f>IF((COUNTA(CurriculumDetail!AA1265:AA1270) &gt; 0), "x", "")</f>
        <v/>
      </c>
      <c r="AB163" t="str">
        <f>IF((COUNTA(CurriculumDetail!AB1265:AB1270) &gt; 0), "x", "")</f>
        <v/>
      </c>
      <c r="AC163" t="str">
        <f>IF((COUNTA(CurriculumDetail!AC1265:AC1270) &gt; 0), "x", "")</f>
        <v/>
      </c>
      <c r="AD163" t="str">
        <f>IF((COUNTA(CurriculumDetail!AD1265:AD1270) &gt; 0), "x", "")</f>
        <v/>
      </c>
      <c r="AE163" t="str">
        <f>IF((COUNTA(CurriculumDetail!AE1265:AE1270) &gt; 0), "x", "")</f>
        <v/>
      </c>
      <c r="AF163" t="str">
        <f>IF((COUNTA(CurriculumDetail!AF1265:AF1270) &gt; 0), "x", "")</f>
        <v/>
      </c>
      <c r="AG163" t="str">
        <f>IF((COUNTA(CurriculumDetail!AG1265:AG1270) &gt; 0), "x", "")</f>
        <v/>
      </c>
      <c r="AH163" t="str">
        <f>IF((COUNTA(CurriculumDetail!AH1265:AH1270) &gt; 0), "x", "")</f>
        <v/>
      </c>
      <c r="AI163" t="str">
        <f>IF((COUNTA(CurriculumDetail!AI1265:AI1270) &gt; 0), "x", "")</f>
        <v/>
      </c>
      <c r="AJ163" t="str">
        <f>IF((COUNTA(CurriculumDetail!AJ1265:AJ1270) &gt; 0), "x", "")</f>
        <v/>
      </c>
    </row>
    <row r="165" spans="1:36" x14ac:dyDescent="0.2">
      <c r="A165" t="s">
        <v>190</v>
      </c>
      <c r="B165" t="s">
        <v>191</v>
      </c>
      <c r="C165">
        <v>3</v>
      </c>
      <c r="D165">
        <v>0</v>
      </c>
      <c r="E165" t="b">
        <f>AND(OR(CurriculumDetail!F1273&gt;0,CurriculumDetail!C1273&lt;&gt;1),OR(CurriculumDetail!F1274&gt;0,CurriculumDetail!C1274&lt;&gt;1),OR(CurriculumDetail!F1275&gt;0,CurriculumDetail!C1275&lt;&gt;1),OR(CurriculumDetail!F1276&gt;0,CurriculumDetail!C1276&lt;&gt;1),OR(CurriculumDetail!F1277&gt;0,CurriculumDetail!C1277&lt;&gt;1),OR(CurriculumDetail!F1278&gt;0,CurriculumDetail!C1278&lt;&gt;1),OR(CurriculumDetail!F1279&gt;0,CurriculumDetail!C1279&lt;&gt;1),OR(CurriculumDetail!F1280&gt;0,CurriculumDetail!C1280&lt;&gt;1))</f>
        <v>0</v>
      </c>
      <c r="F165" t="b">
        <f>AND(OR(CurriculumDetail!F1273&gt;0,CurriculumDetail!C1273&lt;&gt;2),OR(CurriculumDetail!F1274&gt;0,CurriculumDetail!C1274&lt;&gt;2),OR(CurriculumDetail!F1275&gt;0,CurriculumDetail!C1275&lt;&gt;2),OR(CurriculumDetail!F1276&gt;0,CurriculumDetail!C1276&lt;&gt;2),OR(CurriculumDetail!F1277&gt;0,CurriculumDetail!C1277&lt;&gt;2),OR(CurriculumDetail!F1278&gt;0,CurriculumDetail!C1278&lt;&gt;2),OR(CurriculumDetail!F1279&gt;0,CurriculumDetail!C1279&lt;&gt;2),OR(CurriculumDetail!F1280&gt;0,CurriculumDetail!C1280&lt;&gt;2))</f>
        <v>1</v>
      </c>
      <c r="G165" t="str">
        <f>IF((COUNTA(CurriculumDetail!G1272:G1280) &gt; 0), "x", "")</f>
        <v/>
      </c>
      <c r="H165" t="str">
        <f>IF((COUNTA(CurriculumDetail!H1272:H1280) &gt; 0), "x", "")</f>
        <v/>
      </c>
      <c r="I165" t="str">
        <f>IF((COUNTA(CurriculumDetail!I1272:I1280) &gt; 0), "x", "")</f>
        <v/>
      </c>
      <c r="J165" t="str">
        <f>IF((COUNTA(CurriculumDetail!J1272:J1280) &gt; 0), "x", "")</f>
        <v>x</v>
      </c>
      <c r="K165" t="str">
        <f>IF((COUNTA(CurriculumDetail!K1272:K1280) &gt; 0), "x", "")</f>
        <v/>
      </c>
      <c r="L165" t="str">
        <f>IF((COUNTA(CurriculumDetail!L1272:L1280) &gt; 0), "x", "")</f>
        <v/>
      </c>
      <c r="M165" t="str">
        <f>IF((COUNTA(CurriculumDetail!M1272:M1280) &gt; 0), "x", "")</f>
        <v/>
      </c>
      <c r="N165" t="str">
        <f>IF((COUNTA(CurriculumDetail!N1272:N1280) &gt; 0), "x", "")</f>
        <v/>
      </c>
      <c r="O165" t="str">
        <f>IF((COUNTA(CurriculumDetail!O1272:O1280) &gt; 0), "x", "")</f>
        <v>x</v>
      </c>
      <c r="P165" t="str">
        <f>IF((COUNTA(CurriculumDetail!P1272:P1280) &gt; 0), "x", "")</f>
        <v/>
      </c>
      <c r="Q165" t="str">
        <f>IF((COUNTA(CurriculumDetail!Q1272:Q1280) &gt; 0), "x", "")</f>
        <v/>
      </c>
      <c r="R165" t="str">
        <f>IF((COUNTA(CurriculumDetail!R1272:R1280) &gt; 0), "x", "")</f>
        <v/>
      </c>
      <c r="S165" t="str">
        <f>IF((COUNTA(CurriculumDetail!S1272:S1280) &gt; 0), "x", "")</f>
        <v/>
      </c>
      <c r="T165" t="str">
        <f>IF((COUNTA(CurriculumDetail!T1272:T1280) &gt; 0), "x", "")</f>
        <v/>
      </c>
      <c r="U165" t="str">
        <f>IF((COUNTA(CurriculumDetail!U1272:U1280) &gt; 0), "x", "")</f>
        <v/>
      </c>
      <c r="V165" t="str">
        <f>IF((COUNTA(CurriculumDetail!V1272:V1280) &gt; 0), "x", "")</f>
        <v/>
      </c>
      <c r="W165" t="str">
        <f>IF((COUNTA(CurriculumDetail!W1272:W1280) &gt; 0), "x", "")</f>
        <v/>
      </c>
      <c r="X165" t="str">
        <f>IF((COUNTA(CurriculumDetail!X1272:X1280) &gt; 0), "x", "")</f>
        <v/>
      </c>
      <c r="Y165" t="str">
        <f>IF((COUNTA(CurriculumDetail!Y1272:Y1280) &gt; 0), "x", "")</f>
        <v/>
      </c>
      <c r="Z165" t="str">
        <f>IF((COUNTA(CurriculumDetail!Z1272:Z1280) &gt; 0), "x", "")</f>
        <v/>
      </c>
      <c r="AA165" t="str">
        <f>IF((COUNTA(CurriculumDetail!AA1272:AA1280) &gt; 0), "x", "")</f>
        <v/>
      </c>
      <c r="AB165" t="str">
        <f>IF((COUNTA(CurriculumDetail!AB1272:AB1280) &gt; 0), "x", "")</f>
        <v/>
      </c>
      <c r="AC165" t="str">
        <f>IF((COUNTA(CurriculumDetail!AC1272:AC1280) &gt; 0), "x", "")</f>
        <v/>
      </c>
      <c r="AD165" t="str">
        <f>IF((COUNTA(CurriculumDetail!AD1272:AD1280) &gt; 0), "x", "")</f>
        <v/>
      </c>
      <c r="AE165" t="str">
        <f>IF((COUNTA(CurriculumDetail!AE1272:AE1280) &gt; 0), "x", "")</f>
        <v/>
      </c>
      <c r="AF165" t="str">
        <f>IF((COUNTA(CurriculumDetail!AF1272:AF1280) &gt; 0), "x", "")</f>
        <v/>
      </c>
      <c r="AG165" t="str">
        <f>IF((COUNTA(CurriculumDetail!AG1272:AG1280) &gt; 0), "x", "")</f>
        <v/>
      </c>
      <c r="AH165" t="str">
        <f>IF((COUNTA(CurriculumDetail!AH1272:AH1280) &gt; 0), "x", "")</f>
        <v/>
      </c>
      <c r="AI165" t="str">
        <f>IF((COUNTA(CurriculumDetail!AI1272:AI1280) &gt; 0), "x", "")</f>
        <v/>
      </c>
      <c r="AJ165" t="str">
        <f>IF((COUNTA(CurriculumDetail!AJ1272:AJ1280) &gt; 0), "x", "")</f>
        <v/>
      </c>
    </row>
    <row r="166" spans="1:36" x14ac:dyDescent="0.2">
      <c r="A166" t="s">
        <v>190</v>
      </c>
      <c r="B166" t="s">
        <v>192</v>
      </c>
      <c r="C166">
        <v>3</v>
      </c>
      <c r="D166">
        <v>0</v>
      </c>
      <c r="E166" t="b">
        <f>AND(OR(CurriculumDetail!F1283&gt;0,CurriculumDetail!C1283&lt;&gt;1),OR(CurriculumDetail!F1284&gt;0,CurriculumDetail!C1284&lt;&gt;1),OR(CurriculumDetail!F1285&gt;0,CurriculumDetail!C1285&lt;&gt;1),OR(CurriculumDetail!F1286&gt;0,CurriculumDetail!C1286&lt;&gt;1),OR(CurriculumDetail!F1287&gt;0,CurriculumDetail!C1287&lt;&gt;1))</f>
        <v>0</v>
      </c>
      <c r="F166" t="b">
        <f>AND(OR(CurriculumDetail!F1283&gt;0,CurriculumDetail!C1283&lt;&gt;2),OR(CurriculumDetail!F1284&gt;0,CurriculumDetail!C1284&lt;&gt;2),OR(CurriculumDetail!F1285&gt;0,CurriculumDetail!C1285&lt;&gt;2),OR(CurriculumDetail!F1286&gt;0,CurriculumDetail!C1286&lt;&gt;2),OR(CurriculumDetail!F1287&gt;0,CurriculumDetail!C1287&lt;&gt;2))</f>
        <v>1</v>
      </c>
      <c r="G166" t="str">
        <f>IF((COUNTA(CurriculumDetail!G1282:G1287) &gt; 0), "x", "")</f>
        <v/>
      </c>
      <c r="H166" t="str">
        <f>IF((COUNTA(CurriculumDetail!H1282:H1287) &gt; 0), "x", "")</f>
        <v/>
      </c>
      <c r="I166" t="str">
        <f>IF((COUNTA(CurriculumDetail!I1282:I1287) &gt; 0), "x", "")</f>
        <v/>
      </c>
      <c r="J166" t="str">
        <f>IF((COUNTA(CurriculumDetail!J1282:J1287) &gt; 0), "x", "")</f>
        <v>x</v>
      </c>
      <c r="K166" t="str">
        <f>IF((COUNTA(CurriculumDetail!K1282:K1287) &gt; 0), "x", "")</f>
        <v/>
      </c>
      <c r="L166" t="str">
        <f>IF((COUNTA(CurriculumDetail!L1282:L1287) &gt; 0), "x", "")</f>
        <v/>
      </c>
      <c r="M166" t="str">
        <f>IF((COUNTA(CurriculumDetail!M1282:M1287) &gt; 0), "x", "")</f>
        <v/>
      </c>
      <c r="N166" t="str">
        <f>IF((COUNTA(CurriculumDetail!N1282:N1287) &gt; 0), "x", "")</f>
        <v/>
      </c>
      <c r="O166" t="str">
        <f>IF((COUNTA(CurriculumDetail!O1282:O1287) &gt; 0), "x", "")</f>
        <v/>
      </c>
      <c r="P166" t="str">
        <f>IF((COUNTA(CurriculumDetail!P1282:P1287) &gt; 0), "x", "")</f>
        <v/>
      </c>
      <c r="Q166" t="str">
        <f>IF((COUNTA(CurriculumDetail!Q1282:Q1287) &gt; 0), "x", "")</f>
        <v/>
      </c>
      <c r="R166" t="str">
        <f>IF((COUNTA(CurriculumDetail!R1282:R1287) &gt; 0), "x", "")</f>
        <v/>
      </c>
      <c r="S166" t="str">
        <f>IF((COUNTA(CurriculumDetail!S1282:S1287) &gt; 0), "x", "")</f>
        <v/>
      </c>
      <c r="T166" t="str">
        <f>IF((COUNTA(CurriculumDetail!T1282:T1287) &gt; 0), "x", "")</f>
        <v/>
      </c>
      <c r="U166" t="str">
        <f>IF((COUNTA(CurriculumDetail!U1282:U1287) &gt; 0), "x", "")</f>
        <v/>
      </c>
      <c r="V166" t="str">
        <f>IF((COUNTA(CurriculumDetail!V1282:V1287) &gt; 0), "x", "")</f>
        <v/>
      </c>
      <c r="W166" t="str">
        <f>IF((COUNTA(CurriculumDetail!W1282:W1287) &gt; 0), "x", "")</f>
        <v/>
      </c>
      <c r="X166" t="str">
        <f>IF((COUNTA(CurriculumDetail!X1282:X1287) &gt; 0), "x", "")</f>
        <v/>
      </c>
      <c r="Y166" t="str">
        <f>IF((COUNTA(CurriculumDetail!Y1282:Y1287) &gt; 0), "x", "")</f>
        <v/>
      </c>
      <c r="Z166" t="str">
        <f>IF((COUNTA(CurriculumDetail!Z1282:Z1287) &gt; 0), "x", "")</f>
        <v/>
      </c>
      <c r="AA166" t="str">
        <f>IF((COUNTA(CurriculumDetail!AA1282:AA1287) &gt; 0), "x", "")</f>
        <v/>
      </c>
      <c r="AB166" t="str">
        <f>IF((COUNTA(CurriculumDetail!AB1282:AB1287) &gt; 0), "x", "")</f>
        <v/>
      </c>
      <c r="AC166" t="str">
        <f>IF((COUNTA(CurriculumDetail!AC1282:AC1287) &gt; 0), "x", "")</f>
        <v/>
      </c>
      <c r="AD166" t="str">
        <f>IF((COUNTA(CurriculumDetail!AD1282:AD1287) &gt; 0), "x", "")</f>
        <v/>
      </c>
      <c r="AE166" t="str">
        <f>IF((COUNTA(CurriculumDetail!AE1282:AE1287) &gt; 0), "x", "")</f>
        <v/>
      </c>
      <c r="AF166" t="str">
        <f>IF((COUNTA(CurriculumDetail!AF1282:AF1287) &gt; 0), "x", "")</f>
        <v/>
      </c>
      <c r="AG166" t="str">
        <f>IF((COUNTA(CurriculumDetail!AG1282:AG1287) &gt; 0), "x", "")</f>
        <v/>
      </c>
      <c r="AH166" t="str">
        <f>IF((COUNTA(CurriculumDetail!AH1282:AH1287) &gt; 0), "x", "")</f>
        <v/>
      </c>
      <c r="AI166" t="str">
        <f>IF((COUNTA(CurriculumDetail!AI1282:AI1287) &gt; 0), "x", "")</f>
        <v/>
      </c>
      <c r="AJ166" t="str">
        <f>IF((COUNTA(CurriculumDetail!AJ1282:AJ1287) &gt; 0), "x", "")</f>
        <v/>
      </c>
    </row>
    <row r="167" spans="1:36" x14ac:dyDescent="0.2">
      <c r="A167" t="s">
        <v>190</v>
      </c>
      <c r="B167" t="s">
        <v>193</v>
      </c>
      <c r="C167">
        <v>6</v>
      </c>
      <c r="D167">
        <v>0</v>
      </c>
      <c r="E167" t="b">
        <f>AND(OR(CurriculumDetail!F1290&gt;0,CurriculumDetail!C1290&lt;&gt;1),OR(CurriculumDetail!F1291&gt;0,CurriculumDetail!C1291&lt;&gt;1),OR(CurriculumDetail!F1292&gt;0,CurriculumDetail!C1292&lt;&gt;1),OR(CurriculumDetail!F1293&gt;0,CurriculumDetail!C1293&lt;&gt;1),OR(CurriculumDetail!F1294&gt;0,CurriculumDetail!C1294&lt;&gt;1),OR(CurriculumDetail!F1295&gt;0,CurriculumDetail!C1295&lt;&gt;1))</f>
        <v>0</v>
      </c>
      <c r="F167" t="b">
        <f>AND(OR(CurriculumDetail!F1290&gt;0,CurriculumDetail!C1290&lt;&gt;2),OR(CurriculumDetail!F1291&gt;0,CurriculumDetail!C1291&lt;&gt;2),OR(CurriculumDetail!F1292&gt;0,CurriculumDetail!C1292&lt;&gt;2),OR(CurriculumDetail!F1293&gt;0,CurriculumDetail!C1293&lt;&gt;2),OR(CurriculumDetail!F1294&gt;0,CurriculumDetail!C1294&lt;&gt;2),OR(CurriculumDetail!F1295&gt;0,CurriculumDetail!C1295&lt;&gt;2))</f>
        <v>1</v>
      </c>
      <c r="G167" t="str">
        <f>IF((COUNTA(CurriculumDetail!G1289:G1295) &gt; 0), "x", "")</f>
        <v/>
      </c>
      <c r="H167" t="str">
        <f>IF((COUNTA(CurriculumDetail!H1289:H1295) &gt; 0), "x", "")</f>
        <v/>
      </c>
      <c r="I167" t="str">
        <f>IF((COUNTA(CurriculumDetail!I1289:I1295) &gt; 0), "x", "")</f>
        <v/>
      </c>
      <c r="J167" t="str">
        <f>IF((COUNTA(CurriculumDetail!J1289:J1295) &gt; 0), "x", "")</f>
        <v/>
      </c>
      <c r="K167" t="str">
        <f>IF((COUNTA(CurriculumDetail!K1289:K1295) &gt; 0), "x", "")</f>
        <v/>
      </c>
      <c r="L167" t="str">
        <f>IF((COUNTA(CurriculumDetail!L1289:L1295) &gt; 0), "x", "")</f>
        <v/>
      </c>
      <c r="M167" t="str">
        <f>IF((COUNTA(CurriculumDetail!M1289:M1295) &gt; 0), "x", "")</f>
        <v/>
      </c>
      <c r="N167" t="str">
        <f>IF((COUNTA(CurriculumDetail!N1289:N1295) &gt; 0), "x", "")</f>
        <v/>
      </c>
      <c r="O167" t="str">
        <f>IF((COUNTA(CurriculumDetail!O1289:O1295) &gt; 0), "x", "")</f>
        <v>x</v>
      </c>
      <c r="P167" t="str">
        <f>IF((COUNTA(CurriculumDetail!P1289:P1295) &gt; 0), "x", "")</f>
        <v/>
      </c>
      <c r="Q167" t="str">
        <f>IF((COUNTA(CurriculumDetail!Q1289:Q1295) &gt; 0), "x", "")</f>
        <v/>
      </c>
      <c r="R167" t="str">
        <f>IF((COUNTA(CurriculumDetail!R1289:R1295) &gt; 0), "x", "")</f>
        <v/>
      </c>
      <c r="S167" t="str">
        <f>IF((COUNTA(CurriculumDetail!S1289:S1295) &gt; 0), "x", "")</f>
        <v/>
      </c>
      <c r="T167" t="str">
        <f>IF((COUNTA(CurriculumDetail!T1289:T1295) &gt; 0), "x", "")</f>
        <v/>
      </c>
      <c r="U167" t="str">
        <f>IF((COUNTA(CurriculumDetail!U1289:U1295) &gt; 0), "x", "")</f>
        <v/>
      </c>
      <c r="V167" t="str">
        <f>IF((COUNTA(CurriculumDetail!V1289:V1295) &gt; 0), "x", "")</f>
        <v/>
      </c>
      <c r="W167" t="str">
        <f>IF((COUNTA(CurriculumDetail!W1289:W1295) &gt; 0), "x", "")</f>
        <v/>
      </c>
      <c r="X167" t="str">
        <f>IF((COUNTA(CurriculumDetail!X1289:X1295) &gt; 0), "x", "")</f>
        <v/>
      </c>
      <c r="Y167" t="str">
        <f>IF((COUNTA(CurriculumDetail!Y1289:Y1295) &gt; 0), "x", "")</f>
        <v/>
      </c>
      <c r="Z167" t="str">
        <f>IF((COUNTA(CurriculumDetail!Z1289:Z1295) &gt; 0), "x", "")</f>
        <v/>
      </c>
      <c r="AA167" t="str">
        <f>IF((COUNTA(CurriculumDetail!AA1289:AA1295) &gt; 0), "x", "")</f>
        <v/>
      </c>
      <c r="AB167" t="str">
        <f>IF((COUNTA(CurriculumDetail!AB1289:AB1295) &gt; 0), "x", "")</f>
        <v/>
      </c>
      <c r="AC167" t="str">
        <f>IF((COUNTA(CurriculumDetail!AC1289:AC1295) &gt; 0), "x", "")</f>
        <v/>
      </c>
      <c r="AD167" t="str">
        <f>IF((COUNTA(CurriculumDetail!AD1289:AD1295) &gt; 0), "x", "")</f>
        <v/>
      </c>
      <c r="AE167" t="str">
        <f>IF((COUNTA(CurriculumDetail!AE1289:AE1295) &gt; 0), "x", "")</f>
        <v/>
      </c>
      <c r="AF167" t="str">
        <f>IF((COUNTA(CurriculumDetail!AF1289:AF1295) &gt; 0), "x", "")</f>
        <v/>
      </c>
      <c r="AG167" t="str">
        <f>IF((COUNTA(CurriculumDetail!AG1289:AG1295) &gt; 0), "x", "")</f>
        <v/>
      </c>
      <c r="AH167" t="str">
        <f>IF((COUNTA(CurriculumDetail!AH1289:AH1295) &gt; 0), "x", "")</f>
        <v/>
      </c>
      <c r="AI167" t="str">
        <f>IF((COUNTA(CurriculumDetail!AI1289:AI1295) &gt; 0), "x", "")</f>
        <v/>
      </c>
      <c r="AJ167" t="str">
        <f>IF((COUNTA(CurriculumDetail!AJ1289:AJ1295) &gt; 0), "x", "")</f>
        <v/>
      </c>
    </row>
    <row r="168" spans="1:36" x14ac:dyDescent="0.2">
      <c r="A168" t="s">
        <v>190</v>
      </c>
      <c r="B168" t="s">
        <v>194</v>
      </c>
      <c r="C168">
        <v>1</v>
      </c>
      <c r="D168">
        <v>0</v>
      </c>
      <c r="E168" t="b">
        <f>AND(OR(CurriculumDetail!F1298&gt;0,CurriculumDetail!C1298&lt;&gt;1),OR(CurriculumDetail!F1299&gt;0,CurriculumDetail!C1299&lt;&gt;1),OR(CurriculumDetail!F1300&gt;0,CurriculumDetail!C1300&lt;&gt;1),OR(CurriculumDetail!F1301&gt;0,CurriculumDetail!C1301&lt;&gt;1),OR(CurriculumDetail!F1302&gt;0,CurriculumDetail!C1302&lt;&gt;1),OR(CurriculumDetail!F1303&gt;0,CurriculumDetail!C1303&lt;&gt;1))</f>
        <v>0</v>
      </c>
      <c r="F168" t="b">
        <f>AND(OR(CurriculumDetail!F1298&gt;0,CurriculumDetail!C1298&lt;&gt;2),OR(CurriculumDetail!F1299&gt;0,CurriculumDetail!C1299&lt;&gt;2),OR(CurriculumDetail!F1300&gt;0,CurriculumDetail!C1300&lt;&gt;2),OR(CurriculumDetail!F1301&gt;0,CurriculumDetail!C1301&lt;&gt;2),OR(CurriculumDetail!F1302&gt;0,CurriculumDetail!C1302&lt;&gt;2),OR(CurriculumDetail!F1303&gt;0,CurriculumDetail!C1303&lt;&gt;2))</f>
        <v>1</v>
      </c>
      <c r="G168" t="str">
        <f>IF((COUNTA(CurriculumDetail!G1297:G1303) &gt; 0), "x", "")</f>
        <v/>
      </c>
      <c r="H168" t="str">
        <f>IF((COUNTA(CurriculumDetail!H1297:H1303) &gt; 0), "x", "")</f>
        <v/>
      </c>
      <c r="I168" t="str">
        <f>IF((COUNTA(CurriculumDetail!I1297:I1303) &gt; 0), "x", "")</f>
        <v/>
      </c>
      <c r="J168" t="str">
        <f>IF((COUNTA(CurriculumDetail!J1297:J1303) &gt; 0), "x", "")</f>
        <v>x</v>
      </c>
      <c r="K168" t="str">
        <f>IF((COUNTA(CurriculumDetail!K1297:K1303) &gt; 0), "x", "")</f>
        <v/>
      </c>
      <c r="L168" t="str">
        <f>IF((COUNTA(CurriculumDetail!L1297:L1303) &gt; 0), "x", "")</f>
        <v/>
      </c>
      <c r="M168" t="str">
        <f>IF((COUNTA(CurriculumDetail!M1297:M1303) &gt; 0), "x", "")</f>
        <v/>
      </c>
      <c r="N168" t="str">
        <f>IF((COUNTA(CurriculumDetail!N1297:N1303) &gt; 0), "x", "")</f>
        <v/>
      </c>
      <c r="O168" t="str">
        <f>IF((COUNTA(CurriculumDetail!O1297:O1303) &gt; 0), "x", "")</f>
        <v>x</v>
      </c>
      <c r="P168" t="str">
        <f>IF((COUNTA(CurriculumDetail!P1297:P1303) &gt; 0), "x", "")</f>
        <v/>
      </c>
      <c r="Q168" t="str">
        <f>IF((COUNTA(CurriculumDetail!Q1297:Q1303) &gt; 0), "x", "")</f>
        <v/>
      </c>
      <c r="R168" t="str">
        <f>IF((COUNTA(CurriculumDetail!R1297:R1303) &gt; 0), "x", "")</f>
        <v/>
      </c>
      <c r="S168" t="str">
        <f>IF((COUNTA(CurriculumDetail!S1297:S1303) &gt; 0), "x", "")</f>
        <v/>
      </c>
      <c r="T168" t="str">
        <f>IF((COUNTA(CurriculumDetail!T1297:T1303) &gt; 0), "x", "")</f>
        <v/>
      </c>
      <c r="U168" t="str">
        <f>IF((COUNTA(CurriculumDetail!U1297:U1303) &gt; 0), "x", "")</f>
        <v/>
      </c>
      <c r="V168" t="str">
        <f>IF((COUNTA(CurriculumDetail!V1297:V1303) &gt; 0), "x", "")</f>
        <v/>
      </c>
      <c r="W168" t="str">
        <f>IF((COUNTA(CurriculumDetail!W1297:W1303) &gt; 0), "x", "")</f>
        <v/>
      </c>
      <c r="X168" t="str">
        <f>IF((COUNTA(CurriculumDetail!X1297:X1303) &gt; 0), "x", "")</f>
        <v/>
      </c>
      <c r="Y168" t="str">
        <f>IF((COUNTA(CurriculumDetail!Y1297:Y1303) &gt; 0), "x", "")</f>
        <v/>
      </c>
      <c r="Z168" t="str">
        <f>IF((COUNTA(CurriculumDetail!Z1297:Z1303) &gt; 0), "x", "")</f>
        <v/>
      </c>
      <c r="AA168" t="str">
        <f>IF((COUNTA(CurriculumDetail!AA1297:AA1303) &gt; 0), "x", "")</f>
        <v/>
      </c>
      <c r="AB168" t="str">
        <f>IF((COUNTA(CurriculumDetail!AB1297:AB1303) &gt; 0), "x", "")</f>
        <v/>
      </c>
      <c r="AC168" t="str">
        <f>IF((COUNTA(CurriculumDetail!AC1297:AC1303) &gt; 0), "x", "")</f>
        <v/>
      </c>
      <c r="AD168" t="str">
        <f>IF((COUNTA(CurriculumDetail!AD1297:AD1303) &gt; 0), "x", "")</f>
        <v/>
      </c>
      <c r="AE168" t="str">
        <f>IF((COUNTA(CurriculumDetail!AE1297:AE1303) &gt; 0), "x", "")</f>
        <v/>
      </c>
      <c r="AF168" t="str">
        <f>IF((COUNTA(CurriculumDetail!AF1297:AF1303) &gt; 0), "x", "")</f>
        <v/>
      </c>
      <c r="AG168" t="str">
        <f>IF((COUNTA(CurriculumDetail!AG1297:AG1303) &gt; 0), "x", "")</f>
        <v/>
      </c>
      <c r="AH168" t="str">
        <f>IF((COUNTA(CurriculumDetail!AH1297:AH1303) &gt; 0), "x", "")</f>
        <v/>
      </c>
      <c r="AI168" t="str">
        <f>IF((COUNTA(CurriculumDetail!AI1297:AI1303) &gt; 0), "x", "")</f>
        <v/>
      </c>
      <c r="AJ168" t="str">
        <f>IF((COUNTA(CurriculumDetail!AJ1297:AJ1303) &gt; 0), "x", "")</f>
        <v/>
      </c>
    </row>
    <row r="169" spans="1:36" x14ac:dyDescent="0.2">
      <c r="A169" t="s">
        <v>190</v>
      </c>
      <c r="B169" t="s">
        <v>195</v>
      </c>
      <c r="C169">
        <v>3</v>
      </c>
      <c r="D169">
        <v>0</v>
      </c>
      <c r="E169" t="b">
        <f>AND(OR(CurriculumDetail!F1306&gt;0,CurriculumDetail!C1306&lt;&gt;1),OR(CurriculumDetail!F1307&gt;0,CurriculumDetail!C1307&lt;&gt;1),OR(CurriculumDetail!F1308&gt;0,CurriculumDetail!C1308&lt;&gt;1),OR(CurriculumDetail!F1309&gt;0,CurriculumDetail!C1309&lt;&gt;1))</f>
        <v>0</v>
      </c>
      <c r="F169" t="b">
        <f>AND(OR(CurriculumDetail!F1306&gt;0,CurriculumDetail!C1306&lt;&gt;2),OR(CurriculumDetail!F1307&gt;0,CurriculumDetail!C1307&lt;&gt;2),OR(CurriculumDetail!F1308&gt;0,CurriculumDetail!C1308&lt;&gt;2),OR(CurriculumDetail!F1309&gt;0,CurriculumDetail!C1309&lt;&gt;2))</f>
        <v>1</v>
      </c>
      <c r="G169" t="str">
        <f>IF((COUNTA(CurriculumDetail!G1305:G1309) &gt; 0), "x", "")</f>
        <v/>
      </c>
      <c r="H169" t="str">
        <f>IF((COUNTA(CurriculumDetail!H1305:H1309) &gt; 0), "x", "")</f>
        <v/>
      </c>
      <c r="I169" t="str">
        <f>IF((COUNTA(CurriculumDetail!I1305:I1309) &gt; 0), "x", "")</f>
        <v/>
      </c>
      <c r="J169" t="str">
        <f>IF((COUNTA(CurriculumDetail!J1305:J1309) &gt; 0), "x", "")</f>
        <v>x</v>
      </c>
      <c r="K169" t="str">
        <f>IF((COUNTA(CurriculumDetail!K1305:K1309) &gt; 0), "x", "")</f>
        <v/>
      </c>
      <c r="L169" t="str">
        <f>IF((COUNTA(CurriculumDetail!L1305:L1309) &gt; 0), "x", "")</f>
        <v/>
      </c>
      <c r="M169" t="str">
        <f>IF((COUNTA(CurriculumDetail!M1305:M1309) &gt; 0), "x", "")</f>
        <v/>
      </c>
      <c r="N169" t="str">
        <f>IF((COUNTA(CurriculumDetail!N1305:N1309) &gt; 0), "x", "")</f>
        <v/>
      </c>
      <c r="O169" t="str">
        <f>IF((COUNTA(CurriculumDetail!O1305:O1309) &gt; 0), "x", "")</f>
        <v/>
      </c>
      <c r="P169" t="str">
        <f>IF((COUNTA(CurriculumDetail!P1305:P1309) &gt; 0), "x", "")</f>
        <v/>
      </c>
      <c r="Q169" t="str">
        <f>IF((COUNTA(CurriculumDetail!Q1305:Q1309) &gt; 0), "x", "")</f>
        <v/>
      </c>
      <c r="R169" t="str">
        <f>IF((COUNTA(CurriculumDetail!R1305:R1309) &gt; 0), "x", "")</f>
        <v/>
      </c>
      <c r="S169" t="str">
        <f>IF((COUNTA(CurriculumDetail!S1305:S1309) &gt; 0), "x", "")</f>
        <v/>
      </c>
      <c r="T169" t="str">
        <f>IF((COUNTA(CurriculumDetail!T1305:T1309) &gt; 0), "x", "")</f>
        <v/>
      </c>
      <c r="U169" t="str">
        <f>IF((COUNTA(CurriculumDetail!U1305:U1309) &gt; 0), "x", "")</f>
        <v/>
      </c>
      <c r="V169" t="str">
        <f>IF((COUNTA(CurriculumDetail!V1305:V1309) &gt; 0), "x", "")</f>
        <v/>
      </c>
      <c r="W169" t="str">
        <f>IF((COUNTA(CurriculumDetail!W1305:W1309) &gt; 0), "x", "")</f>
        <v/>
      </c>
      <c r="X169" t="str">
        <f>IF((COUNTA(CurriculumDetail!X1305:X1309) &gt; 0), "x", "")</f>
        <v/>
      </c>
      <c r="Y169" t="str">
        <f>IF((COUNTA(CurriculumDetail!Y1305:Y1309) &gt; 0), "x", "")</f>
        <v/>
      </c>
      <c r="Z169" t="str">
        <f>IF((COUNTA(CurriculumDetail!Z1305:Z1309) &gt; 0), "x", "")</f>
        <v/>
      </c>
      <c r="AA169" t="str">
        <f>IF((COUNTA(CurriculumDetail!AA1305:AA1309) &gt; 0), "x", "")</f>
        <v/>
      </c>
      <c r="AB169" t="str">
        <f>IF((COUNTA(CurriculumDetail!AB1305:AB1309) &gt; 0), "x", "")</f>
        <v/>
      </c>
      <c r="AC169" t="str">
        <f>IF((COUNTA(CurriculumDetail!AC1305:AC1309) &gt; 0), "x", "")</f>
        <v/>
      </c>
      <c r="AD169" t="str">
        <f>IF((COUNTA(CurriculumDetail!AD1305:AD1309) &gt; 0), "x", "")</f>
        <v/>
      </c>
      <c r="AE169" t="str">
        <f>IF((COUNTA(CurriculumDetail!AE1305:AE1309) &gt; 0), "x", "")</f>
        <v/>
      </c>
      <c r="AF169" t="str">
        <f>IF((COUNTA(CurriculumDetail!AF1305:AF1309) &gt; 0), "x", "")</f>
        <v/>
      </c>
      <c r="AG169" t="str">
        <f>IF((COUNTA(CurriculumDetail!AG1305:AG1309) &gt; 0), "x", "")</f>
        <v/>
      </c>
      <c r="AH169" t="str">
        <f>IF((COUNTA(CurriculumDetail!AH1305:AH1309) &gt; 0), "x", "")</f>
        <v/>
      </c>
      <c r="AI169" t="str">
        <f>IF((COUNTA(CurriculumDetail!AI1305:AI1309) &gt; 0), "x", "")</f>
        <v/>
      </c>
      <c r="AJ169" t="str">
        <f>IF((COUNTA(CurriculumDetail!AJ1305:AJ1309) &gt; 0), "x", "")</f>
        <v/>
      </c>
    </row>
    <row r="170" spans="1:36" x14ac:dyDescent="0.2">
      <c r="A170" t="s">
        <v>190</v>
      </c>
      <c r="B170" t="s">
        <v>196</v>
      </c>
      <c r="C170">
        <v>0</v>
      </c>
      <c r="D170">
        <v>2</v>
      </c>
      <c r="E170" t="b">
        <f>AND(OR(CurriculumDetail!F1312&gt;0,CurriculumDetail!C1312&lt;&gt;1),OR(CurriculumDetail!F1313&gt;0,CurriculumDetail!C1313&lt;&gt;1),OR(CurriculumDetail!F1314&gt;0,CurriculumDetail!C1314&lt;&gt;1),OR(CurriculumDetail!F1315&gt;0,CurriculumDetail!C1315&lt;&gt;1))</f>
        <v>1</v>
      </c>
      <c r="F170" t="b">
        <f>AND(OR(CurriculumDetail!F1312&gt;0,CurriculumDetail!C1312&lt;&gt;2),OR(CurriculumDetail!F1313&gt;0,CurriculumDetail!C1313&lt;&gt;2),OR(CurriculumDetail!F1314&gt;0,CurriculumDetail!C1314&lt;&gt;2),OR(CurriculumDetail!F1315&gt;0,CurriculumDetail!C1315&lt;&gt;2))</f>
        <v>0</v>
      </c>
      <c r="G170" t="str">
        <f>IF((COUNTA(CurriculumDetail!G1311:G1315) &gt; 0), "x", "")</f>
        <v/>
      </c>
      <c r="H170" t="str">
        <f>IF((COUNTA(CurriculumDetail!H1311:H1315) &gt; 0), "x", "")</f>
        <v/>
      </c>
      <c r="I170" t="str">
        <f>IF((COUNTA(CurriculumDetail!I1311:I1315) &gt; 0), "x", "")</f>
        <v/>
      </c>
      <c r="J170" t="str">
        <f>IF((COUNTA(CurriculumDetail!J1311:J1315) &gt; 0), "x", "")</f>
        <v/>
      </c>
      <c r="K170" t="str">
        <f>IF((COUNTA(CurriculumDetail!K1311:K1315) &gt; 0), "x", "")</f>
        <v/>
      </c>
      <c r="L170" t="str">
        <f>IF((COUNTA(CurriculumDetail!L1311:L1315) &gt; 0), "x", "")</f>
        <v/>
      </c>
      <c r="M170" t="str">
        <f>IF((COUNTA(CurriculumDetail!M1311:M1315) &gt; 0), "x", "")</f>
        <v/>
      </c>
      <c r="N170" t="str">
        <f>IF((COUNTA(CurriculumDetail!N1311:N1315) &gt; 0), "x", "")</f>
        <v/>
      </c>
      <c r="O170" t="str">
        <f>IF((COUNTA(CurriculumDetail!O1311:O1315) &gt; 0), "x", "")</f>
        <v/>
      </c>
      <c r="P170" t="str">
        <f>IF((COUNTA(CurriculumDetail!P1311:P1315) &gt; 0), "x", "")</f>
        <v/>
      </c>
      <c r="Q170" t="str">
        <f>IF((COUNTA(CurriculumDetail!Q1311:Q1315) &gt; 0), "x", "")</f>
        <v/>
      </c>
      <c r="R170" t="str">
        <f>IF((COUNTA(CurriculumDetail!R1311:R1315) &gt; 0), "x", "")</f>
        <v/>
      </c>
      <c r="S170" t="str">
        <f>IF((COUNTA(CurriculumDetail!S1311:S1315) &gt; 0), "x", "")</f>
        <v/>
      </c>
      <c r="T170" t="str">
        <f>IF((COUNTA(CurriculumDetail!T1311:T1315) &gt; 0), "x", "")</f>
        <v/>
      </c>
      <c r="U170" t="str">
        <f>IF((COUNTA(CurriculumDetail!U1311:U1315) &gt; 0), "x", "")</f>
        <v/>
      </c>
      <c r="V170" t="str">
        <f>IF((COUNTA(CurriculumDetail!V1311:V1315) &gt; 0), "x", "")</f>
        <v/>
      </c>
      <c r="W170" t="str">
        <f>IF((COUNTA(CurriculumDetail!W1311:W1315) &gt; 0), "x", "")</f>
        <v/>
      </c>
      <c r="X170" t="str">
        <f>IF((COUNTA(CurriculumDetail!X1311:X1315) &gt; 0), "x", "")</f>
        <v/>
      </c>
      <c r="Y170" t="str">
        <f>IF((COUNTA(CurriculumDetail!Y1311:Y1315) &gt; 0), "x", "")</f>
        <v/>
      </c>
      <c r="Z170" t="str">
        <f>IF((COUNTA(CurriculumDetail!Z1311:Z1315) &gt; 0), "x", "")</f>
        <v/>
      </c>
      <c r="AA170" t="str">
        <f>IF((COUNTA(CurriculumDetail!AA1311:AA1315) &gt; 0), "x", "")</f>
        <v/>
      </c>
      <c r="AB170" t="str">
        <f>IF((COUNTA(CurriculumDetail!AB1311:AB1315) &gt; 0), "x", "")</f>
        <v/>
      </c>
      <c r="AC170" t="str">
        <f>IF((COUNTA(CurriculumDetail!AC1311:AC1315) &gt; 0), "x", "")</f>
        <v/>
      </c>
      <c r="AD170" t="str">
        <f>IF((COUNTA(CurriculumDetail!AD1311:AD1315) &gt; 0), "x", "")</f>
        <v/>
      </c>
      <c r="AE170" t="str">
        <f>IF((COUNTA(CurriculumDetail!AE1311:AE1315) &gt; 0), "x", "")</f>
        <v/>
      </c>
      <c r="AF170" t="str">
        <f>IF((COUNTA(CurriculumDetail!AF1311:AF1315) &gt; 0), "x", "")</f>
        <v/>
      </c>
      <c r="AG170" t="str">
        <f>IF((COUNTA(CurriculumDetail!AG1311:AG1315) &gt; 0), "x", "")</f>
        <v/>
      </c>
      <c r="AH170" t="str">
        <f>IF((COUNTA(CurriculumDetail!AH1311:AH1315) &gt; 0), "x", "")</f>
        <v/>
      </c>
      <c r="AI170" t="str">
        <f>IF((COUNTA(CurriculumDetail!AI1311:AI1315) &gt; 0), "x", "")</f>
        <v/>
      </c>
      <c r="AJ170" t="str">
        <f>IF((COUNTA(CurriculumDetail!AJ1311:AJ1315) &gt; 0), "x", "")</f>
        <v/>
      </c>
    </row>
    <row r="171" spans="1:36" x14ac:dyDescent="0.2">
      <c r="A171" t="s">
        <v>190</v>
      </c>
      <c r="B171" t="s">
        <v>197</v>
      </c>
      <c r="C171">
        <v>0</v>
      </c>
      <c r="D171">
        <v>3</v>
      </c>
      <c r="E171" t="b">
        <f>AND(OR(CurriculumDetail!F1318&gt;0,CurriculumDetail!C1318&lt;&gt;1),OR(CurriculumDetail!F1319&gt;0,CurriculumDetail!C1319&lt;&gt;1),OR(CurriculumDetail!F1320&gt;0,CurriculumDetail!C1320&lt;&gt;1))</f>
        <v>1</v>
      </c>
      <c r="F171" t="b">
        <f>AND(OR(CurriculumDetail!F1318&gt;0,CurriculumDetail!C1318&lt;&gt;2),OR(CurriculumDetail!F1319&gt;0,CurriculumDetail!C1319&lt;&gt;2),OR(CurriculumDetail!F1320&gt;0,CurriculumDetail!C1320&lt;&gt;2))</f>
        <v>0</v>
      </c>
      <c r="G171" t="str">
        <f>IF((COUNTA(CurriculumDetail!G1317:G1320) &gt; 0), "x", "")</f>
        <v/>
      </c>
      <c r="H171" t="str">
        <f>IF((COUNTA(CurriculumDetail!H1317:H1320) &gt; 0), "x", "")</f>
        <v/>
      </c>
      <c r="I171" t="str">
        <f>IF((COUNTA(CurriculumDetail!I1317:I1320) &gt; 0), "x", "")</f>
        <v/>
      </c>
      <c r="J171" t="str">
        <f>IF((COUNTA(CurriculumDetail!J1317:J1320) &gt; 0), "x", "")</f>
        <v/>
      </c>
      <c r="K171" t="str">
        <f>IF((COUNTA(CurriculumDetail!K1317:K1320) &gt; 0), "x", "")</f>
        <v/>
      </c>
      <c r="L171" t="str">
        <f>IF((COUNTA(CurriculumDetail!L1317:L1320) &gt; 0), "x", "")</f>
        <v/>
      </c>
      <c r="M171" t="str">
        <f>IF((COUNTA(CurriculumDetail!M1317:M1320) &gt; 0), "x", "")</f>
        <v/>
      </c>
      <c r="N171" t="str">
        <f>IF((COUNTA(CurriculumDetail!N1317:N1320) &gt; 0), "x", "")</f>
        <v/>
      </c>
      <c r="O171" t="str">
        <f>IF((COUNTA(CurriculumDetail!O1317:O1320) &gt; 0), "x", "")</f>
        <v/>
      </c>
      <c r="P171" t="str">
        <f>IF((COUNTA(CurriculumDetail!P1317:P1320) &gt; 0), "x", "")</f>
        <v/>
      </c>
      <c r="Q171" t="str">
        <f>IF((COUNTA(CurriculumDetail!Q1317:Q1320) &gt; 0), "x", "")</f>
        <v/>
      </c>
      <c r="R171" t="str">
        <f>IF((COUNTA(CurriculumDetail!R1317:R1320) &gt; 0), "x", "")</f>
        <v/>
      </c>
      <c r="S171" t="str">
        <f>IF((COUNTA(CurriculumDetail!S1317:S1320) &gt; 0), "x", "")</f>
        <v/>
      </c>
      <c r="T171" t="str">
        <f>IF((COUNTA(CurriculumDetail!T1317:T1320) &gt; 0), "x", "")</f>
        <v/>
      </c>
      <c r="U171" t="str">
        <f>IF((COUNTA(CurriculumDetail!U1317:U1320) &gt; 0), "x", "")</f>
        <v/>
      </c>
      <c r="V171" t="str">
        <f>IF((COUNTA(CurriculumDetail!V1317:V1320) &gt; 0), "x", "")</f>
        <v/>
      </c>
      <c r="W171" t="str">
        <f>IF((COUNTA(CurriculumDetail!W1317:W1320) &gt; 0), "x", "")</f>
        <v/>
      </c>
      <c r="X171" t="str">
        <f>IF((COUNTA(CurriculumDetail!X1317:X1320) &gt; 0), "x", "")</f>
        <v/>
      </c>
      <c r="Y171" t="str">
        <f>IF((COUNTA(CurriculumDetail!Y1317:Y1320) &gt; 0), "x", "")</f>
        <v/>
      </c>
      <c r="Z171" t="str">
        <f>IF((COUNTA(CurriculumDetail!Z1317:Z1320) &gt; 0), "x", "")</f>
        <v/>
      </c>
      <c r="AA171" t="str">
        <f>IF((COUNTA(CurriculumDetail!AA1317:AA1320) &gt; 0), "x", "")</f>
        <v/>
      </c>
      <c r="AB171" t="str">
        <f>IF((COUNTA(CurriculumDetail!AB1317:AB1320) &gt; 0), "x", "")</f>
        <v/>
      </c>
      <c r="AC171" t="str">
        <f>IF((COUNTA(CurriculumDetail!AC1317:AC1320) &gt; 0), "x", "")</f>
        <v/>
      </c>
      <c r="AD171" t="str">
        <f>IF((COUNTA(CurriculumDetail!AD1317:AD1320) &gt; 0), "x", "")</f>
        <v/>
      </c>
      <c r="AE171" t="str">
        <f>IF((COUNTA(CurriculumDetail!AE1317:AE1320) &gt; 0), "x", "")</f>
        <v/>
      </c>
      <c r="AF171" t="str">
        <f>IF((COUNTA(CurriculumDetail!AF1317:AF1320) &gt; 0), "x", "")</f>
        <v/>
      </c>
      <c r="AG171" t="str">
        <f>IF((COUNTA(CurriculumDetail!AG1317:AG1320) &gt; 0), "x", "")</f>
        <v/>
      </c>
      <c r="AH171" t="str">
        <f>IF((COUNTA(CurriculumDetail!AH1317:AH1320) &gt; 0), "x", "")</f>
        <v/>
      </c>
      <c r="AI171" t="str">
        <f>IF((COUNTA(CurriculumDetail!AI1317:AI1320) &gt; 0), "x", "")</f>
        <v/>
      </c>
      <c r="AJ171" t="str">
        <f>IF((COUNTA(CurriculumDetail!AJ1317:AJ1320) &gt; 0), "x", "")</f>
        <v/>
      </c>
    </row>
    <row r="172" spans="1:36" x14ac:dyDescent="0.2">
      <c r="A172" t="s">
        <v>190</v>
      </c>
      <c r="B172" t="s">
        <v>198</v>
      </c>
      <c r="C172">
        <v>0</v>
      </c>
      <c r="D172">
        <v>2</v>
      </c>
      <c r="E172" t="b">
        <f>AND(OR(CurriculumDetail!F1323&gt;0,CurriculumDetail!C1323&lt;&gt;1),OR(CurriculumDetail!F1324&gt;0,CurriculumDetail!C1324&lt;&gt;1),OR(CurriculumDetail!F1325&gt;0,CurriculumDetail!C1325&lt;&gt;1))</f>
        <v>1</v>
      </c>
      <c r="F172" t="b">
        <f>AND(OR(CurriculumDetail!F1323&gt;0,CurriculumDetail!C1323&lt;&gt;2),OR(CurriculumDetail!F1324&gt;0,CurriculumDetail!C1324&lt;&gt;2),OR(CurriculumDetail!F1325&gt;0,CurriculumDetail!C1325&lt;&gt;2))</f>
        <v>0</v>
      </c>
      <c r="G172" t="str">
        <f>IF((COUNTA(CurriculumDetail!G1322:G1325) &gt; 0), "x", "")</f>
        <v/>
      </c>
      <c r="H172" t="str">
        <f>IF((COUNTA(CurriculumDetail!H1322:H1325) &gt; 0), "x", "")</f>
        <v/>
      </c>
      <c r="I172" t="str">
        <f>IF((COUNTA(CurriculumDetail!I1322:I1325) &gt; 0), "x", "")</f>
        <v/>
      </c>
      <c r="J172" t="str">
        <f>IF((COUNTA(CurriculumDetail!J1322:J1325) &gt; 0), "x", "")</f>
        <v/>
      </c>
      <c r="K172" t="str">
        <f>IF((COUNTA(CurriculumDetail!K1322:K1325) &gt; 0), "x", "")</f>
        <v/>
      </c>
      <c r="L172" t="str">
        <f>IF((COUNTA(CurriculumDetail!L1322:L1325) &gt; 0), "x", "")</f>
        <v/>
      </c>
      <c r="M172" t="str">
        <f>IF((COUNTA(CurriculumDetail!M1322:M1325) &gt; 0), "x", "")</f>
        <v/>
      </c>
      <c r="N172" t="str">
        <f>IF((COUNTA(CurriculumDetail!N1322:N1325) &gt; 0), "x", "")</f>
        <v/>
      </c>
      <c r="O172" t="str">
        <f>IF((COUNTA(CurriculumDetail!O1322:O1325) &gt; 0), "x", "")</f>
        <v/>
      </c>
      <c r="P172" t="str">
        <f>IF((COUNTA(CurriculumDetail!P1322:P1325) &gt; 0), "x", "")</f>
        <v/>
      </c>
      <c r="Q172" t="str">
        <f>IF((COUNTA(CurriculumDetail!Q1322:Q1325) &gt; 0), "x", "")</f>
        <v/>
      </c>
      <c r="R172" t="str">
        <f>IF((COUNTA(CurriculumDetail!R1322:R1325) &gt; 0), "x", "")</f>
        <v/>
      </c>
      <c r="S172" t="str">
        <f>IF((COUNTA(CurriculumDetail!S1322:S1325) &gt; 0), "x", "")</f>
        <v/>
      </c>
      <c r="T172" t="str">
        <f>IF((COUNTA(CurriculumDetail!T1322:T1325) &gt; 0), "x", "")</f>
        <v/>
      </c>
      <c r="U172" t="str">
        <f>IF((COUNTA(CurriculumDetail!U1322:U1325) &gt; 0), "x", "")</f>
        <v/>
      </c>
      <c r="V172" t="str">
        <f>IF((COUNTA(CurriculumDetail!V1322:V1325) &gt; 0), "x", "")</f>
        <v/>
      </c>
      <c r="W172" t="str">
        <f>IF((COUNTA(CurriculumDetail!W1322:W1325) &gt; 0), "x", "")</f>
        <v/>
      </c>
      <c r="X172" t="str">
        <f>IF((COUNTA(CurriculumDetail!X1322:X1325) &gt; 0), "x", "")</f>
        <v/>
      </c>
      <c r="Y172" t="str">
        <f>IF((COUNTA(CurriculumDetail!Y1322:Y1325) &gt; 0), "x", "")</f>
        <v/>
      </c>
      <c r="Z172" t="str">
        <f>IF((COUNTA(CurriculumDetail!Z1322:Z1325) &gt; 0), "x", "")</f>
        <v/>
      </c>
      <c r="AA172" t="str">
        <f>IF((COUNTA(CurriculumDetail!AA1322:AA1325) &gt; 0), "x", "")</f>
        <v/>
      </c>
      <c r="AB172" t="str">
        <f>IF((COUNTA(CurriculumDetail!AB1322:AB1325) &gt; 0), "x", "")</f>
        <v/>
      </c>
      <c r="AC172" t="str">
        <f>IF((COUNTA(CurriculumDetail!AC1322:AC1325) &gt; 0), "x", "")</f>
        <v/>
      </c>
      <c r="AD172" t="str">
        <f>IF((COUNTA(CurriculumDetail!AD1322:AD1325) &gt; 0), "x", "")</f>
        <v/>
      </c>
      <c r="AE172" t="str">
        <f>IF((COUNTA(CurriculumDetail!AE1322:AE1325) &gt; 0), "x", "")</f>
        <v/>
      </c>
      <c r="AF172" t="str">
        <f>IF((COUNTA(CurriculumDetail!AF1322:AF1325) &gt; 0), "x", "")</f>
        <v/>
      </c>
      <c r="AG172" t="str">
        <f>IF((COUNTA(CurriculumDetail!AG1322:AG1325) &gt; 0), "x", "")</f>
        <v/>
      </c>
      <c r="AH172" t="str">
        <f>IF((COUNTA(CurriculumDetail!AH1322:AH1325) &gt; 0), "x", "")</f>
        <v/>
      </c>
      <c r="AI172" t="str">
        <f>IF((COUNTA(CurriculumDetail!AI1322:AI1325) &gt; 0), "x", "")</f>
        <v/>
      </c>
      <c r="AJ172" t="str">
        <f>IF((COUNTA(CurriculumDetail!AJ1322:AJ1325) &gt; 0), "x", "")</f>
        <v/>
      </c>
    </row>
    <row r="173" spans="1:36" x14ac:dyDescent="0.2">
      <c r="A173" t="s">
        <v>190</v>
      </c>
      <c r="B173" t="s">
        <v>199</v>
      </c>
      <c r="C173">
        <v>0</v>
      </c>
      <c r="D173">
        <v>2</v>
      </c>
      <c r="E173" t="b">
        <f>AND(OR(CurriculumDetail!F1328&gt;0,CurriculumDetail!C1328&lt;&gt;1),OR(CurriculumDetail!F1329&gt;0,CurriculumDetail!C1329&lt;&gt;1),OR(CurriculumDetail!F1330&gt;0,CurriculumDetail!C1330&lt;&gt;1),OR(CurriculumDetail!F1331&gt;0,CurriculumDetail!C1331&lt;&gt;1),OR(CurriculumDetail!F1332&gt;0,CurriculumDetail!C1332&lt;&gt;1))</f>
        <v>1</v>
      </c>
      <c r="F173" t="b">
        <f>AND(OR(CurriculumDetail!F1328&gt;0,CurriculumDetail!C1328&lt;&gt;2),OR(CurriculumDetail!F1329&gt;0,CurriculumDetail!C1329&lt;&gt;2),OR(CurriculumDetail!F1330&gt;0,CurriculumDetail!C1330&lt;&gt;2),OR(CurriculumDetail!F1331&gt;0,CurriculumDetail!C1331&lt;&gt;2),OR(CurriculumDetail!F1332&gt;0,CurriculumDetail!C1332&lt;&gt;2))</f>
        <v>0</v>
      </c>
      <c r="G173" t="str">
        <f>IF((COUNTA(CurriculumDetail!G1327:G1332) &gt; 0), "x", "")</f>
        <v/>
      </c>
      <c r="H173" t="str">
        <f>IF((COUNTA(CurriculumDetail!H1327:H1332) &gt; 0), "x", "")</f>
        <v/>
      </c>
      <c r="I173" t="str">
        <f>IF((COUNTA(CurriculumDetail!I1327:I1332) &gt; 0), "x", "")</f>
        <v/>
      </c>
      <c r="J173" t="str">
        <f>IF((COUNTA(CurriculumDetail!J1327:J1332) &gt; 0), "x", "")</f>
        <v/>
      </c>
      <c r="K173" t="str">
        <f>IF((COUNTA(CurriculumDetail!K1327:K1332) &gt; 0), "x", "")</f>
        <v/>
      </c>
      <c r="L173" t="str">
        <f>IF((COUNTA(CurriculumDetail!L1327:L1332) &gt; 0), "x", "")</f>
        <v/>
      </c>
      <c r="M173" t="str">
        <f>IF((COUNTA(CurriculumDetail!M1327:M1332) &gt; 0), "x", "")</f>
        <v/>
      </c>
      <c r="N173" t="str">
        <f>IF((COUNTA(CurriculumDetail!N1327:N1332) &gt; 0), "x", "")</f>
        <v/>
      </c>
      <c r="O173" t="str">
        <f>IF((COUNTA(CurriculumDetail!O1327:O1332) &gt; 0), "x", "")</f>
        <v/>
      </c>
      <c r="P173" t="str">
        <f>IF((COUNTA(CurriculumDetail!P1327:P1332) &gt; 0), "x", "")</f>
        <v/>
      </c>
      <c r="Q173" t="str">
        <f>IF((COUNTA(CurriculumDetail!Q1327:Q1332) &gt; 0), "x", "")</f>
        <v/>
      </c>
      <c r="R173" t="str">
        <f>IF((COUNTA(CurriculumDetail!R1327:R1332) &gt; 0), "x", "")</f>
        <v/>
      </c>
      <c r="S173" t="str">
        <f>IF((COUNTA(CurriculumDetail!S1327:S1332) &gt; 0), "x", "")</f>
        <v/>
      </c>
      <c r="T173" t="str">
        <f>IF((COUNTA(CurriculumDetail!T1327:T1332) &gt; 0), "x", "")</f>
        <v/>
      </c>
      <c r="U173" t="str">
        <f>IF((COUNTA(CurriculumDetail!U1327:U1332) &gt; 0), "x", "")</f>
        <v/>
      </c>
      <c r="V173" t="str">
        <f>IF((COUNTA(CurriculumDetail!V1327:V1332) &gt; 0), "x", "")</f>
        <v/>
      </c>
      <c r="W173" t="str">
        <f>IF((COUNTA(CurriculumDetail!W1327:W1332) &gt; 0), "x", "")</f>
        <v/>
      </c>
      <c r="X173" t="str">
        <f>IF((COUNTA(CurriculumDetail!X1327:X1332) &gt; 0), "x", "")</f>
        <v/>
      </c>
      <c r="Y173" t="str">
        <f>IF((COUNTA(CurriculumDetail!Y1327:Y1332) &gt; 0), "x", "")</f>
        <v/>
      </c>
      <c r="Z173" t="str">
        <f>IF((COUNTA(CurriculumDetail!Z1327:Z1332) &gt; 0), "x", "")</f>
        <v/>
      </c>
      <c r="AA173" t="str">
        <f>IF((COUNTA(CurriculumDetail!AA1327:AA1332) &gt; 0), "x", "")</f>
        <v/>
      </c>
      <c r="AB173" t="str">
        <f>IF((COUNTA(CurriculumDetail!AB1327:AB1332) &gt; 0), "x", "")</f>
        <v/>
      </c>
      <c r="AC173" t="str">
        <f>IF((COUNTA(CurriculumDetail!AC1327:AC1332) &gt; 0), "x", "")</f>
        <v/>
      </c>
      <c r="AD173" t="str">
        <f>IF((COUNTA(CurriculumDetail!AD1327:AD1332) &gt; 0), "x", "")</f>
        <v/>
      </c>
      <c r="AE173" t="str">
        <f>IF((COUNTA(CurriculumDetail!AE1327:AE1332) &gt; 0), "x", "")</f>
        <v/>
      </c>
      <c r="AF173" t="str">
        <f>IF((COUNTA(CurriculumDetail!AF1327:AF1332) &gt; 0), "x", "")</f>
        <v/>
      </c>
      <c r="AG173" t="str">
        <f>IF((COUNTA(CurriculumDetail!AG1327:AG1332) &gt; 0), "x", "")</f>
        <v/>
      </c>
      <c r="AH173" t="str">
        <f>IF((COUNTA(CurriculumDetail!AH1327:AH1332) &gt; 0), "x", "")</f>
        <v/>
      </c>
      <c r="AI173" t="str">
        <f>IF((COUNTA(CurriculumDetail!AI1327:AI1332) &gt; 0), "x", "")</f>
        <v/>
      </c>
      <c r="AJ173" t="str">
        <f>IF((COUNTA(CurriculumDetail!AJ1327:AJ1332) &gt; 0), "x", "")</f>
        <v/>
      </c>
    </row>
    <row r="174" spans="1:36" x14ac:dyDescent="0.2">
      <c r="A174" t="s">
        <v>190</v>
      </c>
      <c r="B174" t="s">
        <v>200</v>
      </c>
      <c r="C174">
        <v>0</v>
      </c>
      <c r="D174">
        <v>0</v>
      </c>
      <c r="E174" t="b">
        <f>AND(OR(CurriculumDetail!F1335&gt;0,CurriculumDetail!C1335&lt;&gt;1),OR(CurriculumDetail!F1336&gt;0,CurriculumDetail!C1336&lt;&gt;1),OR(CurriculumDetail!F1337&gt;0,CurriculumDetail!C1337&lt;&gt;1),OR(CurriculumDetail!F1338&gt;0,CurriculumDetail!C1338&lt;&gt;1))</f>
        <v>1</v>
      </c>
      <c r="F174" t="b">
        <f>AND(OR(CurriculumDetail!F1335&gt;0,CurriculumDetail!C1335&lt;&gt;2),OR(CurriculumDetail!F1336&gt;0,CurriculumDetail!C1336&lt;&gt;2),OR(CurriculumDetail!F1337&gt;0,CurriculumDetail!C1337&lt;&gt;2),OR(CurriculumDetail!F1338&gt;0,CurriculumDetail!C1338&lt;&gt;2))</f>
        <v>1</v>
      </c>
      <c r="G174" t="str">
        <f>IF((COUNTA(CurriculumDetail!G1334:G1338) &gt; 0), "x", "")</f>
        <v/>
      </c>
      <c r="H174" t="str">
        <f>IF((COUNTA(CurriculumDetail!H1334:H1338) &gt; 0), "x", "")</f>
        <v/>
      </c>
      <c r="I174" t="str">
        <f>IF((COUNTA(CurriculumDetail!I1334:I1338) &gt; 0), "x", "")</f>
        <v/>
      </c>
      <c r="J174" t="str">
        <f>IF((COUNTA(CurriculumDetail!J1334:J1338) &gt; 0), "x", "")</f>
        <v/>
      </c>
      <c r="K174" t="str">
        <f>IF((COUNTA(CurriculumDetail!K1334:K1338) &gt; 0), "x", "")</f>
        <v/>
      </c>
      <c r="L174" t="str">
        <f>IF((COUNTA(CurriculumDetail!L1334:L1338) &gt; 0), "x", "")</f>
        <v/>
      </c>
      <c r="M174" t="str">
        <f>IF((COUNTA(CurriculumDetail!M1334:M1338) &gt; 0), "x", "")</f>
        <v/>
      </c>
      <c r="N174" t="str">
        <f>IF((COUNTA(CurriculumDetail!N1334:N1338) &gt; 0), "x", "")</f>
        <v/>
      </c>
      <c r="O174" t="str">
        <f>IF((COUNTA(CurriculumDetail!O1334:O1338) &gt; 0), "x", "")</f>
        <v/>
      </c>
      <c r="P174" t="str">
        <f>IF((COUNTA(CurriculumDetail!P1334:P1338) &gt; 0), "x", "")</f>
        <v/>
      </c>
      <c r="Q174" t="str">
        <f>IF((COUNTA(CurriculumDetail!Q1334:Q1338) &gt; 0), "x", "")</f>
        <v/>
      </c>
      <c r="R174" t="str">
        <f>IF((COUNTA(CurriculumDetail!R1334:R1338) &gt; 0), "x", "")</f>
        <v/>
      </c>
      <c r="S174" t="str">
        <f>IF((COUNTA(CurriculumDetail!S1334:S1338) &gt; 0), "x", "")</f>
        <v/>
      </c>
      <c r="T174" t="str">
        <f>IF((COUNTA(CurriculumDetail!T1334:T1338) &gt; 0), "x", "")</f>
        <v/>
      </c>
      <c r="U174" t="str">
        <f>IF((COUNTA(CurriculumDetail!U1334:U1338) &gt; 0), "x", "")</f>
        <v/>
      </c>
      <c r="V174" t="str">
        <f>IF((COUNTA(CurriculumDetail!V1334:V1338) &gt; 0), "x", "")</f>
        <v/>
      </c>
      <c r="W174" t="str">
        <f>IF((COUNTA(CurriculumDetail!W1334:W1338) &gt; 0), "x", "")</f>
        <v/>
      </c>
      <c r="X174" t="str">
        <f>IF((COUNTA(CurriculumDetail!X1334:X1338) &gt; 0), "x", "")</f>
        <v/>
      </c>
      <c r="Y174" t="str">
        <f>IF((COUNTA(CurriculumDetail!Y1334:Y1338) &gt; 0), "x", "")</f>
        <v/>
      </c>
      <c r="Z174" t="str">
        <f>IF((COUNTA(CurriculumDetail!Z1334:Z1338) &gt; 0), "x", "")</f>
        <v/>
      </c>
      <c r="AA174" t="str">
        <f>IF((COUNTA(CurriculumDetail!AA1334:AA1338) &gt; 0), "x", "")</f>
        <v/>
      </c>
      <c r="AB174" t="str">
        <f>IF((COUNTA(CurriculumDetail!AB1334:AB1338) &gt; 0), "x", "")</f>
        <v/>
      </c>
      <c r="AC174" t="str">
        <f>IF((COUNTA(CurriculumDetail!AC1334:AC1338) &gt; 0), "x", "")</f>
        <v/>
      </c>
      <c r="AD174" t="str">
        <f>IF((COUNTA(CurriculumDetail!AD1334:AD1338) &gt; 0), "x", "")</f>
        <v/>
      </c>
      <c r="AE174" t="str">
        <f>IF((COUNTA(CurriculumDetail!AE1334:AE1338) &gt; 0), "x", "")</f>
        <v/>
      </c>
      <c r="AF174" t="str">
        <f>IF((COUNTA(CurriculumDetail!AF1334:AF1338) &gt; 0), "x", "")</f>
        <v/>
      </c>
      <c r="AG174" t="str">
        <f>IF((COUNTA(CurriculumDetail!AG1334:AG1338) &gt; 0), "x", "")</f>
        <v/>
      </c>
      <c r="AH174" t="str">
        <f>IF((COUNTA(CurriculumDetail!AH1334:AH1338) &gt; 0), "x", "")</f>
        <v/>
      </c>
      <c r="AI174" t="str">
        <f>IF((COUNTA(CurriculumDetail!AI1334:AI1338) &gt; 0), "x", "")</f>
        <v/>
      </c>
      <c r="AJ174" t="str">
        <f>IF((COUNTA(CurriculumDetail!AJ1334:AJ1338) &gt; 0), "x", "")</f>
        <v/>
      </c>
    </row>
    <row r="176" spans="1:36" x14ac:dyDescent="0.2">
      <c r="A176" t="s">
        <v>201</v>
      </c>
      <c r="B176" t="s">
        <v>202</v>
      </c>
      <c r="C176">
        <v>1</v>
      </c>
      <c r="D176">
        <v>2</v>
      </c>
      <c r="E176" t="b">
        <f>AND(OR(CurriculumDetail!F1341&gt;0,CurriculumDetail!C1341&lt;&gt;1),OR(CurriculumDetail!F1342&gt;0,CurriculumDetail!C1342&lt;&gt;1),OR(CurriculumDetail!F1343&gt;0,CurriculumDetail!C1343&lt;&gt;1),OR(CurriculumDetail!F1344&gt;0,CurriculumDetail!C1344&lt;&gt;1),OR(CurriculumDetail!F1345&gt;0,CurriculumDetail!C1345&lt;&gt;1),OR(CurriculumDetail!F1346&gt;0,CurriculumDetail!C1346&lt;&gt;1),OR(CurriculumDetail!F1347&gt;0,CurriculumDetail!C1347&lt;&gt;1),OR(CurriculumDetail!F1348&gt;0,CurriculumDetail!C1348&lt;&gt;1),OR(CurriculumDetail!F1349&gt;0,CurriculumDetail!C1349&lt;&gt;1))</f>
        <v>0</v>
      </c>
      <c r="F176" t="b">
        <f>AND(OR(CurriculumDetail!F1341&gt;0,CurriculumDetail!C1341&lt;&gt;2),OR(CurriculumDetail!F1342&gt;0,CurriculumDetail!C1342&lt;&gt;2),OR(CurriculumDetail!F1343&gt;0,CurriculumDetail!C1343&lt;&gt;2),OR(CurriculumDetail!F1344&gt;0,CurriculumDetail!C1344&lt;&gt;2),OR(CurriculumDetail!F1345&gt;0,CurriculumDetail!C1345&lt;&gt;2),OR(CurriculumDetail!F1346&gt;0,CurriculumDetail!C1346&lt;&gt;2),OR(CurriculumDetail!F1347&gt;0,CurriculumDetail!C1347&lt;&gt;2),OR(CurriculumDetail!F1348&gt;0,CurriculumDetail!C1348&lt;&gt;2),OR(CurriculumDetail!F1349&gt;0,CurriculumDetail!C1349&lt;&gt;2))</f>
        <v>0</v>
      </c>
      <c r="G176" t="str">
        <f>IF((COUNTA(CurriculumDetail!G1340:G1349) &gt; 0), "x", "")</f>
        <v/>
      </c>
      <c r="H176" t="str">
        <f>IF((COUNTA(CurriculumDetail!H1340:H1349) &gt; 0), "x", "")</f>
        <v/>
      </c>
      <c r="I176" t="str">
        <f>IF((COUNTA(CurriculumDetail!I1340:I1349) &gt; 0), "x", "")</f>
        <v/>
      </c>
      <c r="J176" t="str">
        <f>IF((COUNTA(CurriculumDetail!J1340:J1349) &gt; 0), "x", "")</f>
        <v/>
      </c>
      <c r="K176" t="str">
        <f>IF((COUNTA(CurriculumDetail!K1340:K1349) &gt; 0), "x", "")</f>
        <v/>
      </c>
      <c r="L176" t="str">
        <f>IF((COUNTA(CurriculumDetail!L1340:L1349) &gt; 0), "x", "")</f>
        <v/>
      </c>
      <c r="M176" t="str">
        <f>IF((COUNTA(CurriculumDetail!M1340:M1349) &gt; 0), "x", "")</f>
        <v/>
      </c>
      <c r="N176" t="str">
        <f>IF((COUNTA(CurriculumDetail!N1340:N1349) &gt; 0), "x", "")</f>
        <v/>
      </c>
      <c r="O176" t="str">
        <f>IF((COUNTA(CurriculumDetail!O1340:O1349) &gt; 0), "x", "")</f>
        <v/>
      </c>
      <c r="P176" t="str">
        <f>IF((COUNTA(CurriculumDetail!P1340:P1349) &gt; 0), "x", "")</f>
        <v/>
      </c>
      <c r="Q176" t="str">
        <f>IF((COUNTA(CurriculumDetail!Q1340:Q1349) &gt; 0), "x", "")</f>
        <v/>
      </c>
      <c r="R176" t="str">
        <f>IF((COUNTA(CurriculumDetail!R1340:R1349) &gt; 0), "x", "")</f>
        <v/>
      </c>
      <c r="S176" t="str">
        <f>IF((COUNTA(CurriculumDetail!S1340:S1349) &gt; 0), "x", "")</f>
        <v/>
      </c>
      <c r="T176" t="str">
        <f>IF((COUNTA(CurriculumDetail!T1340:T1349) &gt; 0), "x", "")</f>
        <v/>
      </c>
      <c r="U176" t="str">
        <f>IF((COUNTA(CurriculumDetail!U1340:U1349) &gt; 0), "x", "")</f>
        <v/>
      </c>
      <c r="V176" t="str">
        <f>IF((COUNTA(CurriculumDetail!V1340:V1349) &gt; 0), "x", "")</f>
        <v/>
      </c>
      <c r="W176" t="str">
        <f>IF((COUNTA(CurriculumDetail!W1340:W1349) &gt; 0), "x", "")</f>
        <v/>
      </c>
      <c r="X176" t="str">
        <f>IF((COUNTA(CurriculumDetail!X1340:X1349) &gt; 0), "x", "")</f>
        <v/>
      </c>
      <c r="Y176" t="str">
        <f>IF((COUNTA(CurriculumDetail!Y1340:Y1349) &gt; 0), "x", "")</f>
        <v/>
      </c>
      <c r="Z176" t="str">
        <f>IF((COUNTA(CurriculumDetail!Z1340:Z1349) &gt; 0), "x", "")</f>
        <v/>
      </c>
      <c r="AA176" t="str">
        <f>IF((COUNTA(CurriculumDetail!AA1340:AA1349) &gt; 0), "x", "")</f>
        <v/>
      </c>
      <c r="AB176" t="str">
        <f>IF((COUNTA(CurriculumDetail!AB1340:AB1349) &gt; 0), "x", "")</f>
        <v/>
      </c>
      <c r="AC176" t="str">
        <f>IF((COUNTA(CurriculumDetail!AC1340:AC1349) &gt; 0), "x", "")</f>
        <v/>
      </c>
      <c r="AD176" t="str">
        <f>IF((COUNTA(CurriculumDetail!AD1340:AD1349) &gt; 0), "x", "")</f>
        <v/>
      </c>
      <c r="AE176" t="str">
        <f>IF((COUNTA(CurriculumDetail!AE1340:AE1349) &gt; 0), "x", "")</f>
        <v/>
      </c>
      <c r="AF176" t="str">
        <f>IF((COUNTA(CurriculumDetail!AF1340:AF1349) &gt; 0), "x", "")</f>
        <v/>
      </c>
      <c r="AG176" t="str">
        <f>IF((COUNTA(CurriculumDetail!AG1340:AG1349) &gt; 0), "x", "")</f>
        <v/>
      </c>
      <c r="AH176" t="str">
        <f>IF((COUNTA(CurriculumDetail!AH1340:AH1349) &gt; 0), "x", "")</f>
        <v/>
      </c>
      <c r="AI176" t="str">
        <f>IF((COUNTA(CurriculumDetail!AI1340:AI1349) &gt; 0), "x", "")</f>
        <v/>
      </c>
      <c r="AJ176" t="str">
        <f>IF((COUNTA(CurriculumDetail!AJ1340:AJ1349) &gt; 0), "x", "")</f>
        <v/>
      </c>
    </row>
    <row r="177" spans="1:36" x14ac:dyDescent="0.2">
      <c r="A177" t="s">
        <v>201</v>
      </c>
      <c r="B177" t="s">
        <v>203</v>
      </c>
      <c r="C177">
        <v>2</v>
      </c>
      <c r="D177">
        <v>0</v>
      </c>
      <c r="E177" t="b">
        <f>AND(OR(CurriculumDetail!F1352&gt;0,CurriculumDetail!C1352&lt;&gt;1),OR(CurriculumDetail!F1353&gt;0,CurriculumDetail!C1353&lt;&gt;1),OR(CurriculumDetail!F1354&gt;0,CurriculumDetail!C1354&lt;&gt;1),OR(CurriculumDetail!F1355&gt;0,CurriculumDetail!C1355&lt;&gt;1),OR(CurriculumDetail!F1356&gt;0,CurriculumDetail!C1356&lt;&gt;1))</f>
        <v>0</v>
      </c>
      <c r="F177" t="b">
        <f>AND(OR(CurriculumDetail!F1352&gt;0,CurriculumDetail!C1352&lt;&gt;2),OR(CurriculumDetail!F1353&gt;0,CurriculumDetail!C1353&lt;&gt;2),OR(CurriculumDetail!F1354&gt;0,CurriculumDetail!C1354&lt;&gt;2),OR(CurriculumDetail!F1355&gt;0,CurriculumDetail!C1355&lt;&gt;2),OR(CurriculumDetail!F1356&gt;0,CurriculumDetail!C1356&lt;&gt;2))</f>
        <v>1</v>
      </c>
      <c r="G177" t="str">
        <f>IF((COUNTA(CurriculumDetail!G1351:G1356) &gt; 0), "x", "")</f>
        <v/>
      </c>
      <c r="H177" t="str">
        <f>IF((COUNTA(CurriculumDetail!H1351:H1356) &gt; 0), "x", "")</f>
        <v/>
      </c>
      <c r="I177" t="str">
        <f>IF((COUNTA(CurriculumDetail!I1351:I1356) &gt; 0), "x", "")</f>
        <v/>
      </c>
      <c r="J177" t="str">
        <f>IF((COUNTA(CurriculumDetail!J1351:J1356) &gt; 0), "x", "")</f>
        <v/>
      </c>
      <c r="K177" t="str">
        <f>IF((COUNTA(CurriculumDetail!K1351:K1356) &gt; 0), "x", "")</f>
        <v/>
      </c>
      <c r="L177" t="str">
        <f>IF((COUNTA(CurriculumDetail!L1351:L1356) &gt; 0), "x", "")</f>
        <v/>
      </c>
      <c r="M177" t="str">
        <f>IF((COUNTA(CurriculumDetail!M1351:M1356) &gt; 0), "x", "")</f>
        <v/>
      </c>
      <c r="N177" t="str">
        <f>IF((COUNTA(CurriculumDetail!N1351:N1356) &gt; 0), "x", "")</f>
        <v/>
      </c>
      <c r="O177" t="str">
        <f>IF((COUNTA(CurriculumDetail!O1351:O1356) &gt; 0), "x", "")</f>
        <v/>
      </c>
      <c r="P177" t="str">
        <f>IF((COUNTA(CurriculumDetail!P1351:P1356) &gt; 0), "x", "")</f>
        <v/>
      </c>
      <c r="Q177" t="str">
        <f>IF((COUNTA(CurriculumDetail!Q1351:Q1356) &gt; 0), "x", "")</f>
        <v/>
      </c>
      <c r="R177" t="str">
        <f>IF((COUNTA(CurriculumDetail!R1351:R1356) &gt; 0), "x", "")</f>
        <v/>
      </c>
      <c r="S177" t="str">
        <f>IF((COUNTA(CurriculumDetail!S1351:S1356) &gt; 0), "x", "")</f>
        <v/>
      </c>
      <c r="T177" t="str">
        <f>IF((COUNTA(CurriculumDetail!T1351:T1356) &gt; 0), "x", "")</f>
        <v/>
      </c>
      <c r="U177" t="str">
        <f>IF((COUNTA(CurriculumDetail!U1351:U1356) &gt; 0), "x", "")</f>
        <v/>
      </c>
      <c r="V177" t="str">
        <f>IF((COUNTA(CurriculumDetail!V1351:V1356) &gt; 0), "x", "")</f>
        <v/>
      </c>
      <c r="W177" t="str">
        <f>IF((COUNTA(CurriculumDetail!W1351:W1356) &gt; 0), "x", "")</f>
        <v/>
      </c>
      <c r="X177" t="str">
        <f>IF((COUNTA(CurriculumDetail!X1351:X1356) &gt; 0), "x", "")</f>
        <v/>
      </c>
      <c r="Y177" t="str">
        <f>IF((COUNTA(CurriculumDetail!Y1351:Y1356) &gt; 0), "x", "")</f>
        <v/>
      </c>
      <c r="Z177" t="str">
        <f>IF((COUNTA(CurriculumDetail!Z1351:Z1356) &gt; 0), "x", "")</f>
        <v/>
      </c>
      <c r="AA177" t="str">
        <f>IF((COUNTA(CurriculumDetail!AA1351:AA1356) &gt; 0), "x", "")</f>
        <v/>
      </c>
      <c r="AB177" t="str">
        <f>IF((COUNTA(CurriculumDetail!AB1351:AB1356) &gt; 0), "x", "")</f>
        <v/>
      </c>
      <c r="AC177" t="str">
        <f>IF((COUNTA(CurriculumDetail!AC1351:AC1356) &gt; 0), "x", "")</f>
        <v/>
      </c>
      <c r="AD177" t="str">
        <f>IF((COUNTA(CurriculumDetail!AD1351:AD1356) &gt; 0), "x", "")</f>
        <v/>
      </c>
      <c r="AE177" t="str">
        <f>IF((COUNTA(CurriculumDetail!AE1351:AE1356) &gt; 0), "x", "")</f>
        <v/>
      </c>
      <c r="AF177" t="str">
        <f>IF((COUNTA(CurriculumDetail!AF1351:AF1356) &gt; 0), "x", "")</f>
        <v/>
      </c>
      <c r="AG177" t="str">
        <f>IF((COUNTA(CurriculumDetail!AG1351:AG1356) &gt; 0), "x", "")</f>
        <v/>
      </c>
      <c r="AH177" t="str">
        <f>IF((COUNTA(CurriculumDetail!AH1351:AH1356) &gt; 0), "x", "")</f>
        <v/>
      </c>
      <c r="AI177" t="str">
        <f>IF((COUNTA(CurriculumDetail!AI1351:AI1356) &gt; 0), "x", "")</f>
        <v/>
      </c>
      <c r="AJ177" t="str">
        <f>IF((COUNTA(CurriculumDetail!AJ1351:AJ1356) &gt; 0), "x", "")</f>
        <v/>
      </c>
    </row>
    <row r="178" spans="1:36" x14ac:dyDescent="0.2">
      <c r="A178" t="s">
        <v>201</v>
      </c>
      <c r="B178" t="s">
        <v>204</v>
      </c>
      <c r="C178">
        <v>2</v>
      </c>
      <c r="D178">
        <v>2</v>
      </c>
      <c r="E178" t="b">
        <f>AND(OR(CurriculumDetail!F1359&gt;0,CurriculumDetail!C1359&lt;&gt;1),OR(CurriculumDetail!F1360&gt;0,CurriculumDetail!C1360&lt;&gt;1),OR(CurriculumDetail!F1361&gt;0,CurriculumDetail!C1361&lt;&gt;1),OR(CurriculumDetail!F1362&gt;0,CurriculumDetail!C1362&lt;&gt;1),OR(CurriculumDetail!F1363&gt;0,CurriculumDetail!C1363&lt;&gt;1),OR(CurriculumDetail!F1364&gt;0,CurriculumDetail!C1364&lt;&gt;1),OR(CurriculumDetail!F1365&gt;0,CurriculumDetail!C1365&lt;&gt;1),OR(CurriculumDetail!F1366&gt;0,CurriculumDetail!C1366&lt;&gt;1),OR(CurriculumDetail!F1367&gt;0,CurriculumDetail!C1367&lt;&gt;1),OR(CurriculumDetail!F1368&gt;0,CurriculumDetail!C1368&lt;&gt;1),OR(CurriculumDetail!F1369&gt;0,CurriculumDetail!C1369&lt;&gt;1),OR(CurriculumDetail!F1370&gt;0,CurriculumDetail!C1370&lt;&gt;1),OR(CurriculumDetail!F1371&gt;0,CurriculumDetail!C1371&lt;&gt;1),OR(CurriculumDetail!F1372&gt;0,CurriculumDetail!C1372&lt;&gt;1),OR(CurriculumDetail!F1373&gt;0,CurriculumDetail!C1373&lt;&gt;1))</f>
        <v>0</v>
      </c>
      <c r="F178" t="b">
        <f>AND(OR(CurriculumDetail!F1359&gt;0,CurriculumDetail!C1359&lt;&gt;2),OR(CurriculumDetail!F1360&gt;0,CurriculumDetail!C1360&lt;&gt;2),OR(CurriculumDetail!F1361&gt;0,CurriculumDetail!C1361&lt;&gt;2),OR(CurriculumDetail!F1362&gt;0,CurriculumDetail!C1362&lt;&gt;2),OR(CurriculumDetail!F1363&gt;0,CurriculumDetail!C1363&lt;&gt;2),OR(CurriculumDetail!F1364&gt;0,CurriculumDetail!C1364&lt;&gt;2),OR(CurriculumDetail!F1365&gt;0,CurriculumDetail!C1365&lt;&gt;2),OR(CurriculumDetail!F1366&gt;0,CurriculumDetail!C1366&lt;&gt;2),OR(CurriculumDetail!F1367&gt;0,CurriculumDetail!C1367&lt;&gt;2),OR(CurriculumDetail!F1368&gt;0,CurriculumDetail!C1368&lt;&gt;2),OR(CurriculumDetail!F1369&gt;0,CurriculumDetail!C1369&lt;&gt;2),OR(CurriculumDetail!F1370&gt;0,CurriculumDetail!C1370&lt;&gt;2),OR(CurriculumDetail!F1371&gt;0,CurriculumDetail!C1371&lt;&gt;2),OR(CurriculumDetail!F1372&gt;0,CurriculumDetail!C1372&lt;&gt;2),OR(CurriculumDetail!F1373&gt;0,CurriculumDetail!C1373&lt;&gt;2))</f>
        <v>0</v>
      </c>
      <c r="G178" t="str">
        <f>IF((COUNTA(CurriculumDetail!G1358:G1373) &gt; 0), "x", "")</f>
        <v/>
      </c>
      <c r="H178" t="str">
        <f>IF((COUNTA(CurriculumDetail!H1358:H1373) &gt; 0), "x", "")</f>
        <v/>
      </c>
      <c r="I178" t="str">
        <f>IF((COUNTA(CurriculumDetail!I1358:I1373) &gt; 0), "x", "")</f>
        <v/>
      </c>
      <c r="J178" t="str">
        <f>IF((COUNTA(CurriculumDetail!J1358:J1373) &gt; 0), "x", "")</f>
        <v/>
      </c>
      <c r="K178" t="str">
        <f>IF((COUNTA(CurriculumDetail!K1358:K1373) &gt; 0), "x", "")</f>
        <v/>
      </c>
      <c r="L178" t="str">
        <f>IF((COUNTA(CurriculumDetail!L1358:L1373) &gt; 0), "x", "")</f>
        <v/>
      </c>
      <c r="M178" t="str">
        <f>IF((COUNTA(CurriculumDetail!M1358:M1373) &gt; 0), "x", "")</f>
        <v/>
      </c>
      <c r="N178" t="str">
        <f>IF((COUNTA(CurriculumDetail!N1358:N1373) &gt; 0), "x", "")</f>
        <v/>
      </c>
      <c r="O178" t="str">
        <f>IF((COUNTA(CurriculumDetail!O1358:O1373) &gt; 0), "x", "")</f>
        <v/>
      </c>
      <c r="P178" t="str">
        <f>IF((COUNTA(CurriculumDetail!P1358:P1373) &gt; 0), "x", "")</f>
        <v/>
      </c>
      <c r="Q178" t="str">
        <f>IF((COUNTA(CurriculumDetail!Q1358:Q1373) &gt; 0), "x", "")</f>
        <v/>
      </c>
      <c r="R178" t="str">
        <f>IF((COUNTA(CurriculumDetail!R1358:R1373) &gt; 0), "x", "")</f>
        <v/>
      </c>
      <c r="S178" t="str">
        <f>IF((COUNTA(CurriculumDetail!S1358:S1373) &gt; 0), "x", "")</f>
        <v/>
      </c>
      <c r="T178" t="str">
        <f>IF((COUNTA(CurriculumDetail!T1358:T1373) &gt; 0), "x", "")</f>
        <v/>
      </c>
      <c r="U178" t="str">
        <f>IF((COUNTA(CurriculumDetail!U1358:U1373) &gt; 0), "x", "")</f>
        <v/>
      </c>
      <c r="V178" t="str">
        <f>IF((COUNTA(CurriculumDetail!V1358:V1373) &gt; 0), "x", "")</f>
        <v/>
      </c>
      <c r="W178" t="str">
        <f>IF((COUNTA(CurriculumDetail!W1358:W1373) &gt; 0), "x", "")</f>
        <v/>
      </c>
      <c r="X178" t="str">
        <f>IF((COUNTA(CurriculumDetail!X1358:X1373) &gt; 0), "x", "")</f>
        <v/>
      </c>
      <c r="Y178" t="str">
        <f>IF((COUNTA(CurriculumDetail!Y1358:Y1373) &gt; 0), "x", "")</f>
        <v/>
      </c>
      <c r="Z178" t="str">
        <f>IF((COUNTA(CurriculumDetail!Z1358:Z1373) &gt; 0), "x", "")</f>
        <v/>
      </c>
      <c r="AA178" t="str">
        <f>IF((COUNTA(CurriculumDetail!AA1358:AA1373) &gt; 0), "x", "")</f>
        <v/>
      </c>
      <c r="AB178" t="str">
        <f>IF((COUNTA(CurriculumDetail!AB1358:AB1373) &gt; 0), "x", "")</f>
        <v/>
      </c>
      <c r="AC178" t="str">
        <f>IF((COUNTA(CurriculumDetail!AC1358:AC1373) &gt; 0), "x", "")</f>
        <v/>
      </c>
      <c r="AD178" t="str">
        <f>IF((COUNTA(CurriculumDetail!AD1358:AD1373) &gt; 0), "x", "")</f>
        <v/>
      </c>
      <c r="AE178" t="str">
        <f>IF((COUNTA(CurriculumDetail!AE1358:AE1373) &gt; 0), "x", "")</f>
        <v/>
      </c>
      <c r="AF178" t="str">
        <f>IF((COUNTA(CurriculumDetail!AF1358:AF1373) &gt; 0), "x", "")</f>
        <v/>
      </c>
      <c r="AG178" t="str">
        <f>IF((COUNTA(CurriculumDetail!AG1358:AG1373) &gt; 0), "x", "")</f>
        <v/>
      </c>
      <c r="AH178" t="str">
        <f>IF((COUNTA(CurriculumDetail!AH1358:AH1373) &gt; 0), "x", "")</f>
        <v/>
      </c>
      <c r="AI178" t="str">
        <f>IF((COUNTA(CurriculumDetail!AI1358:AI1373) &gt; 0), "x", "")</f>
        <v/>
      </c>
      <c r="AJ178" t="str">
        <f>IF((COUNTA(CurriculumDetail!AJ1358:AJ1373) &gt; 0), "x", "")</f>
        <v/>
      </c>
    </row>
    <row r="179" spans="1:36" x14ac:dyDescent="0.2">
      <c r="A179" t="s">
        <v>201</v>
      </c>
      <c r="B179" t="s">
        <v>205</v>
      </c>
      <c r="C179">
        <v>2</v>
      </c>
      <c r="D179">
        <v>0</v>
      </c>
      <c r="E179" t="b">
        <f>AND(OR(CurriculumDetail!F1376&gt;0,CurriculumDetail!C1376&lt;&gt;1),OR(CurriculumDetail!F1377&gt;0,CurriculumDetail!C1377&lt;&gt;1),OR(CurriculumDetail!F1378&gt;0,CurriculumDetail!C1378&lt;&gt;1),OR(CurriculumDetail!F1379&gt;0,CurriculumDetail!C1379&lt;&gt;1),OR(CurriculumDetail!F1380&gt;0,CurriculumDetail!C1380&lt;&gt;1),OR(CurriculumDetail!F1381&gt;0,CurriculumDetail!C1381&lt;&gt;1),OR(CurriculumDetail!F1382&gt;0,CurriculumDetail!C1382&lt;&gt;1),OR(CurriculumDetail!F1383&gt;0,CurriculumDetail!C1383&lt;&gt;1),OR(CurriculumDetail!F1384&gt;0,CurriculumDetail!C1384&lt;&gt;1),OR(CurriculumDetail!F1385&gt;0,CurriculumDetail!C1385&lt;&gt;1),OR(CurriculumDetail!F1386&gt;0,CurriculumDetail!C1386&lt;&gt;1),OR(CurriculumDetail!F1387&gt;0,CurriculumDetail!C1387&lt;&gt;1))</f>
        <v>0</v>
      </c>
      <c r="F179" t="b">
        <f>AND(OR(CurriculumDetail!F1376&gt;0,CurriculumDetail!C1376&lt;&gt;2),OR(CurriculumDetail!F1377&gt;0,CurriculumDetail!C1377&lt;&gt;2),OR(CurriculumDetail!F1378&gt;0,CurriculumDetail!C1378&lt;&gt;2),OR(CurriculumDetail!F1379&gt;0,CurriculumDetail!C1379&lt;&gt;2),OR(CurriculumDetail!F1380&gt;0,CurriculumDetail!C1380&lt;&gt;2),OR(CurriculumDetail!F1381&gt;0,CurriculumDetail!C1381&lt;&gt;2),OR(CurriculumDetail!F1382&gt;0,CurriculumDetail!C1382&lt;&gt;2),OR(CurriculumDetail!F1383&gt;0,CurriculumDetail!C1383&lt;&gt;2),OR(CurriculumDetail!F1384&gt;0,CurriculumDetail!C1384&lt;&gt;2),OR(CurriculumDetail!F1385&gt;0,CurriculumDetail!C1385&lt;&gt;2),OR(CurriculumDetail!F1386&gt;0,CurriculumDetail!C1386&lt;&gt;2),OR(CurriculumDetail!F1387&gt;0,CurriculumDetail!C1387&lt;&gt;2))</f>
        <v>1</v>
      </c>
      <c r="G179" t="str">
        <f>IF((COUNTA(CurriculumDetail!G1375:G1387) &gt; 0), "x", "")</f>
        <v/>
      </c>
      <c r="H179" t="str">
        <f>IF((COUNTA(CurriculumDetail!H1375:H1387) &gt; 0), "x", "")</f>
        <v/>
      </c>
      <c r="I179" t="str">
        <f>IF((COUNTA(CurriculumDetail!I1375:I1387) &gt; 0), "x", "")</f>
        <v/>
      </c>
      <c r="J179" t="str">
        <f>IF((COUNTA(CurriculumDetail!J1375:J1387) &gt; 0), "x", "")</f>
        <v/>
      </c>
      <c r="K179" t="str">
        <f>IF((COUNTA(CurriculumDetail!K1375:K1387) &gt; 0), "x", "")</f>
        <v/>
      </c>
      <c r="L179" t="str">
        <f>IF((COUNTA(CurriculumDetail!L1375:L1387) &gt; 0), "x", "")</f>
        <v/>
      </c>
      <c r="M179" t="str">
        <f>IF((COUNTA(CurriculumDetail!M1375:M1387) &gt; 0), "x", "")</f>
        <v/>
      </c>
      <c r="N179" t="str">
        <f>IF((COUNTA(CurriculumDetail!N1375:N1387) &gt; 0), "x", "")</f>
        <v/>
      </c>
      <c r="O179" t="str">
        <f>IF((COUNTA(CurriculumDetail!O1375:O1387) &gt; 0), "x", "")</f>
        <v/>
      </c>
      <c r="P179" t="str">
        <f>IF((COUNTA(CurriculumDetail!P1375:P1387) &gt; 0), "x", "")</f>
        <v/>
      </c>
      <c r="Q179" t="str">
        <f>IF((COUNTA(CurriculumDetail!Q1375:Q1387) &gt; 0), "x", "")</f>
        <v/>
      </c>
      <c r="R179" t="str">
        <f>IF((COUNTA(CurriculumDetail!R1375:R1387) &gt; 0), "x", "")</f>
        <v/>
      </c>
      <c r="S179" t="str">
        <f>IF((COUNTA(CurriculumDetail!S1375:S1387) &gt; 0), "x", "")</f>
        <v/>
      </c>
      <c r="T179" t="str">
        <f>IF((COUNTA(CurriculumDetail!T1375:T1387) &gt; 0), "x", "")</f>
        <v/>
      </c>
      <c r="U179" t="str">
        <f>IF((COUNTA(CurriculumDetail!U1375:U1387) &gt; 0), "x", "")</f>
        <v/>
      </c>
      <c r="V179" t="str">
        <f>IF((COUNTA(CurriculumDetail!V1375:V1387) &gt; 0), "x", "")</f>
        <v/>
      </c>
      <c r="W179" t="str">
        <f>IF((COUNTA(CurriculumDetail!W1375:W1387) &gt; 0), "x", "")</f>
        <v/>
      </c>
      <c r="X179" t="str">
        <f>IF((COUNTA(CurriculumDetail!X1375:X1387) &gt; 0), "x", "")</f>
        <v/>
      </c>
      <c r="Y179" t="str">
        <f>IF((COUNTA(CurriculumDetail!Y1375:Y1387) &gt; 0), "x", "")</f>
        <v/>
      </c>
      <c r="Z179" t="str">
        <f>IF((COUNTA(CurriculumDetail!Z1375:Z1387) &gt; 0), "x", "")</f>
        <v/>
      </c>
      <c r="AA179" t="str">
        <f>IF((COUNTA(CurriculumDetail!AA1375:AA1387) &gt; 0), "x", "")</f>
        <v/>
      </c>
      <c r="AB179" t="str">
        <f>IF((COUNTA(CurriculumDetail!AB1375:AB1387) &gt; 0), "x", "")</f>
        <v/>
      </c>
      <c r="AC179" t="str">
        <f>IF((COUNTA(CurriculumDetail!AC1375:AC1387) &gt; 0), "x", "")</f>
        <v/>
      </c>
      <c r="AD179" t="str">
        <f>IF((COUNTA(CurriculumDetail!AD1375:AD1387) &gt; 0), "x", "")</f>
        <v/>
      </c>
      <c r="AE179" t="str">
        <f>IF((COUNTA(CurriculumDetail!AE1375:AE1387) &gt; 0), "x", "")</f>
        <v/>
      </c>
      <c r="AF179" t="str">
        <f>IF((COUNTA(CurriculumDetail!AF1375:AF1387) &gt; 0), "x", "")</f>
        <v/>
      </c>
      <c r="AG179" t="str">
        <f>IF((COUNTA(CurriculumDetail!AG1375:AG1387) &gt; 0), "x", "")</f>
        <v/>
      </c>
      <c r="AH179" t="str">
        <f>IF((COUNTA(CurriculumDetail!AH1375:AH1387) &gt; 0), "x", "")</f>
        <v/>
      </c>
      <c r="AI179" t="str">
        <f>IF((COUNTA(CurriculumDetail!AI1375:AI1387) &gt; 0), "x", "")</f>
        <v/>
      </c>
      <c r="AJ179" t="str">
        <f>IF((COUNTA(CurriculumDetail!AJ1375:AJ1387) &gt; 0), "x", "")</f>
        <v/>
      </c>
    </row>
    <row r="180" spans="1:36" x14ac:dyDescent="0.2">
      <c r="A180" t="s">
        <v>201</v>
      </c>
      <c r="B180" t="s">
        <v>206</v>
      </c>
      <c r="C180">
        <v>2</v>
      </c>
      <c r="D180">
        <v>0</v>
      </c>
      <c r="E180" t="b">
        <f>AND(OR(CurriculumDetail!F1390&gt;0,CurriculumDetail!C1390&lt;&gt;1),OR(CurriculumDetail!F1391&gt;0,CurriculumDetail!C1391&lt;&gt;1),OR(CurriculumDetail!F1392&gt;0,CurriculumDetail!C1392&lt;&gt;1),OR(CurriculumDetail!F1393&gt;0,CurriculumDetail!C1393&lt;&gt;1),OR(CurriculumDetail!F1394&gt;0,CurriculumDetail!C1394&lt;&gt;1),OR(CurriculumDetail!F1395&gt;0,CurriculumDetail!C1395&lt;&gt;1),OR(CurriculumDetail!F1396&gt;0,CurriculumDetail!C1396&lt;&gt;1))</f>
        <v>0</v>
      </c>
      <c r="F180" t="b">
        <f>AND(OR(CurriculumDetail!F1390&gt;0,CurriculumDetail!C1390&lt;&gt;2),OR(CurriculumDetail!F1391&gt;0,CurriculumDetail!C1391&lt;&gt;2),OR(CurriculumDetail!F1392&gt;0,CurriculumDetail!C1392&lt;&gt;2),OR(CurriculumDetail!F1393&gt;0,CurriculumDetail!C1393&lt;&gt;2),OR(CurriculumDetail!F1394&gt;0,CurriculumDetail!C1394&lt;&gt;2),OR(CurriculumDetail!F1395&gt;0,CurriculumDetail!C1395&lt;&gt;2),OR(CurriculumDetail!F1396&gt;0,CurriculumDetail!C1396&lt;&gt;2))</f>
        <v>1</v>
      </c>
      <c r="G180" t="str">
        <f>IF((COUNTA(CurriculumDetail!G1389:G1396) &gt; 0), "x", "")</f>
        <v/>
      </c>
      <c r="H180" t="str">
        <f>IF((COUNTA(CurriculumDetail!H1389:H1396) &gt; 0), "x", "")</f>
        <v/>
      </c>
      <c r="I180" t="str">
        <f>IF((COUNTA(CurriculumDetail!I1389:I1396) &gt; 0), "x", "")</f>
        <v/>
      </c>
      <c r="J180" t="str">
        <f>IF((COUNTA(CurriculumDetail!J1389:J1396) &gt; 0), "x", "")</f>
        <v/>
      </c>
      <c r="K180" t="str">
        <f>IF((COUNTA(CurriculumDetail!K1389:K1396) &gt; 0), "x", "")</f>
        <v/>
      </c>
      <c r="L180" t="str">
        <f>IF((COUNTA(CurriculumDetail!L1389:L1396) &gt; 0), "x", "")</f>
        <v/>
      </c>
      <c r="M180" t="str">
        <f>IF((COUNTA(CurriculumDetail!M1389:M1396) &gt; 0), "x", "")</f>
        <v/>
      </c>
      <c r="N180" t="str">
        <f>IF((COUNTA(CurriculumDetail!N1389:N1396) &gt; 0), "x", "")</f>
        <v/>
      </c>
      <c r="O180" t="str">
        <f>IF((COUNTA(CurriculumDetail!O1389:O1396) &gt; 0), "x", "")</f>
        <v/>
      </c>
      <c r="P180" t="str">
        <f>IF((COUNTA(CurriculumDetail!P1389:P1396) &gt; 0), "x", "")</f>
        <v/>
      </c>
      <c r="Q180" t="str">
        <f>IF((COUNTA(CurriculumDetail!Q1389:Q1396) &gt; 0), "x", "")</f>
        <v/>
      </c>
      <c r="R180" t="str">
        <f>IF((COUNTA(CurriculumDetail!R1389:R1396) &gt; 0), "x", "")</f>
        <v/>
      </c>
      <c r="S180" t="str">
        <f>IF((COUNTA(CurriculumDetail!S1389:S1396) &gt; 0), "x", "")</f>
        <v/>
      </c>
      <c r="T180" t="str">
        <f>IF((COUNTA(CurriculumDetail!T1389:T1396) &gt; 0), "x", "")</f>
        <v/>
      </c>
      <c r="U180" t="str">
        <f>IF((COUNTA(CurriculumDetail!U1389:U1396) &gt; 0), "x", "")</f>
        <v/>
      </c>
      <c r="V180" t="str">
        <f>IF((COUNTA(CurriculumDetail!V1389:V1396) &gt; 0), "x", "")</f>
        <v/>
      </c>
      <c r="W180" t="str">
        <f>IF((COUNTA(CurriculumDetail!W1389:W1396) &gt; 0), "x", "")</f>
        <v/>
      </c>
      <c r="X180" t="str">
        <f>IF((COUNTA(CurriculumDetail!X1389:X1396) &gt; 0), "x", "")</f>
        <v/>
      </c>
      <c r="Y180" t="str">
        <f>IF((COUNTA(CurriculumDetail!Y1389:Y1396) &gt; 0), "x", "")</f>
        <v/>
      </c>
      <c r="Z180" t="str">
        <f>IF((COUNTA(CurriculumDetail!Z1389:Z1396) &gt; 0), "x", "")</f>
        <v/>
      </c>
      <c r="AA180" t="str">
        <f>IF((COUNTA(CurriculumDetail!AA1389:AA1396) &gt; 0), "x", "")</f>
        <v/>
      </c>
      <c r="AB180" t="str">
        <f>IF((COUNTA(CurriculumDetail!AB1389:AB1396) &gt; 0), "x", "")</f>
        <v/>
      </c>
      <c r="AC180" t="str">
        <f>IF((COUNTA(CurriculumDetail!AC1389:AC1396) &gt; 0), "x", "")</f>
        <v/>
      </c>
      <c r="AD180" t="str">
        <f>IF((COUNTA(CurriculumDetail!AD1389:AD1396) &gt; 0), "x", "")</f>
        <v/>
      </c>
      <c r="AE180" t="str">
        <f>IF((COUNTA(CurriculumDetail!AE1389:AE1396) &gt; 0), "x", "")</f>
        <v/>
      </c>
      <c r="AF180" t="str">
        <f>IF((COUNTA(CurriculumDetail!AF1389:AF1396) &gt; 0), "x", "")</f>
        <v/>
      </c>
      <c r="AG180" t="str">
        <f>IF((COUNTA(CurriculumDetail!AG1389:AG1396) &gt; 0), "x", "")</f>
        <v/>
      </c>
      <c r="AH180" t="str">
        <f>IF((COUNTA(CurriculumDetail!AH1389:AH1396) &gt; 0), "x", "")</f>
        <v/>
      </c>
      <c r="AI180" t="str">
        <f>IF((COUNTA(CurriculumDetail!AI1389:AI1396) &gt; 0), "x", "")</f>
        <v/>
      </c>
      <c r="AJ180" t="str">
        <f>IF((COUNTA(CurriculumDetail!AJ1389:AJ1396) &gt; 0), "x", "")</f>
        <v/>
      </c>
    </row>
    <row r="181" spans="1:36" x14ac:dyDescent="0.2">
      <c r="A181" t="s">
        <v>201</v>
      </c>
      <c r="B181" t="s">
        <v>207</v>
      </c>
      <c r="C181">
        <v>1</v>
      </c>
      <c r="D181">
        <v>0</v>
      </c>
      <c r="E181" t="b">
        <f>AND(OR(CurriculumDetail!F1399&gt;0,CurriculumDetail!C1399&lt;&gt;1),OR(CurriculumDetail!F1400&gt;0,CurriculumDetail!C1400&lt;&gt;1),OR(CurriculumDetail!F1401&gt;0,CurriculumDetail!C1401&lt;&gt;1),OR(CurriculumDetail!F1402&gt;0,CurriculumDetail!C1402&lt;&gt;1),OR(CurriculumDetail!F1403&gt;0,CurriculumDetail!C1403&lt;&gt;1),OR(CurriculumDetail!F1404&gt;0,CurriculumDetail!C1404&lt;&gt;1),OR(CurriculumDetail!F1405&gt;0,CurriculumDetail!C1405&lt;&gt;1),OR(CurriculumDetail!F1406&gt;0,CurriculumDetail!C1406&lt;&gt;1),OR(CurriculumDetail!F1407&gt;0,CurriculumDetail!C1407&lt;&gt;1),OR(CurriculumDetail!F1408&gt;0,CurriculumDetail!C1408&lt;&gt;1))</f>
        <v>0</v>
      </c>
      <c r="F181" t="b">
        <f>AND(OR(CurriculumDetail!F1399&gt;0,CurriculumDetail!C1399&lt;&gt;2),OR(CurriculumDetail!F1400&gt;0,CurriculumDetail!C1400&lt;&gt;2),OR(CurriculumDetail!F1401&gt;0,CurriculumDetail!C1401&lt;&gt;2),OR(CurriculumDetail!F1402&gt;0,CurriculumDetail!C1402&lt;&gt;2),OR(CurriculumDetail!F1403&gt;0,CurriculumDetail!C1403&lt;&gt;2),OR(CurriculumDetail!F1404&gt;0,CurriculumDetail!C1404&lt;&gt;2),OR(CurriculumDetail!F1405&gt;0,CurriculumDetail!C1405&lt;&gt;2),OR(CurriculumDetail!F1406&gt;0,CurriculumDetail!C1406&lt;&gt;2),OR(CurriculumDetail!F1407&gt;0,CurriculumDetail!C1407&lt;&gt;2),OR(CurriculumDetail!F1408&gt;0,CurriculumDetail!C1408&lt;&gt;2))</f>
        <v>1</v>
      </c>
      <c r="G181" t="str">
        <f>IF((COUNTA(CurriculumDetail!G1398:G1408) &gt; 0), "x", "")</f>
        <v/>
      </c>
      <c r="H181" t="str">
        <f>IF((COUNTA(CurriculumDetail!H1398:H1408) &gt; 0), "x", "")</f>
        <v/>
      </c>
      <c r="I181" t="str">
        <f>IF((COUNTA(CurriculumDetail!I1398:I1408) &gt; 0), "x", "")</f>
        <v/>
      </c>
      <c r="J181" t="str">
        <f>IF((COUNTA(CurriculumDetail!J1398:J1408) &gt; 0), "x", "")</f>
        <v/>
      </c>
      <c r="K181" t="str">
        <f>IF((COUNTA(CurriculumDetail!K1398:K1408) &gt; 0), "x", "")</f>
        <v/>
      </c>
      <c r="L181" t="str">
        <f>IF((COUNTA(CurriculumDetail!L1398:L1408) &gt; 0), "x", "")</f>
        <v/>
      </c>
      <c r="M181" t="str">
        <f>IF((COUNTA(CurriculumDetail!M1398:M1408) &gt; 0), "x", "")</f>
        <v/>
      </c>
      <c r="N181" t="str">
        <f>IF((COUNTA(CurriculumDetail!N1398:N1408) &gt; 0), "x", "")</f>
        <v/>
      </c>
      <c r="O181" t="str">
        <f>IF((COUNTA(CurriculumDetail!O1398:O1408) &gt; 0), "x", "")</f>
        <v/>
      </c>
      <c r="P181" t="str">
        <f>IF((COUNTA(CurriculumDetail!P1398:P1408) &gt; 0), "x", "")</f>
        <v/>
      </c>
      <c r="Q181" t="str">
        <f>IF((COUNTA(CurriculumDetail!Q1398:Q1408) &gt; 0), "x", "")</f>
        <v/>
      </c>
      <c r="R181" t="str">
        <f>IF((COUNTA(CurriculumDetail!R1398:R1408) &gt; 0), "x", "")</f>
        <v>x</v>
      </c>
      <c r="S181" t="str">
        <f>IF((COUNTA(CurriculumDetail!S1398:S1408) &gt; 0), "x", "")</f>
        <v/>
      </c>
      <c r="T181" t="str">
        <f>IF((COUNTA(CurriculumDetail!T1398:T1408) &gt; 0), "x", "")</f>
        <v/>
      </c>
      <c r="U181" t="str">
        <f>IF((COUNTA(CurriculumDetail!U1398:U1408) &gt; 0), "x", "")</f>
        <v/>
      </c>
      <c r="V181" t="str">
        <f>IF((COUNTA(CurriculumDetail!V1398:V1408) &gt; 0), "x", "")</f>
        <v/>
      </c>
      <c r="W181" t="str">
        <f>IF((COUNTA(CurriculumDetail!W1398:W1408) &gt; 0), "x", "")</f>
        <v/>
      </c>
      <c r="X181" t="str">
        <f>IF((COUNTA(CurriculumDetail!X1398:X1408) &gt; 0), "x", "")</f>
        <v/>
      </c>
      <c r="Y181" t="str">
        <f>IF((COUNTA(CurriculumDetail!Y1398:Y1408) &gt; 0), "x", "")</f>
        <v/>
      </c>
      <c r="Z181" t="str">
        <f>IF((COUNTA(CurriculumDetail!Z1398:Z1408) &gt; 0), "x", "")</f>
        <v/>
      </c>
      <c r="AA181" t="str">
        <f>IF((COUNTA(CurriculumDetail!AA1398:AA1408) &gt; 0), "x", "")</f>
        <v/>
      </c>
      <c r="AB181" t="str">
        <f>IF((COUNTA(CurriculumDetail!AB1398:AB1408) &gt; 0), "x", "")</f>
        <v/>
      </c>
      <c r="AC181" t="str">
        <f>IF((COUNTA(CurriculumDetail!AC1398:AC1408) &gt; 0), "x", "")</f>
        <v/>
      </c>
      <c r="AD181" t="str">
        <f>IF((COUNTA(CurriculumDetail!AD1398:AD1408) &gt; 0), "x", "")</f>
        <v/>
      </c>
      <c r="AE181" t="str">
        <f>IF((COUNTA(CurriculumDetail!AE1398:AE1408) &gt; 0), "x", "")</f>
        <v/>
      </c>
      <c r="AF181" t="str">
        <f>IF((COUNTA(CurriculumDetail!AF1398:AF1408) &gt; 0), "x", "")</f>
        <v/>
      </c>
      <c r="AG181" t="str">
        <f>IF((COUNTA(CurriculumDetail!AG1398:AG1408) &gt; 0), "x", "")</f>
        <v/>
      </c>
      <c r="AH181" t="str">
        <f>IF((COUNTA(CurriculumDetail!AH1398:AH1408) &gt; 0), "x", "")</f>
        <v/>
      </c>
      <c r="AI181" t="str">
        <f>IF((COUNTA(CurriculumDetail!AI1398:AI1408) &gt; 0), "x", "")</f>
        <v/>
      </c>
      <c r="AJ181" t="str">
        <f>IF((COUNTA(CurriculumDetail!AJ1398:AJ1408) &gt; 0), "x", "")</f>
        <v/>
      </c>
    </row>
    <row r="182" spans="1:36" x14ac:dyDescent="0.2">
      <c r="A182" t="s">
        <v>201</v>
      </c>
      <c r="B182" t="s">
        <v>208</v>
      </c>
      <c r="C182">
        <v>1</v>
      </c>
      <c r="D182">
        <v>1</v>
      </c>
      <c r="E182" t="b">
        <f>AND(OR(CurriculumDetail!F1411&gt;0,CurriculumDetail!C1411&lt;&gt;1),OR(CurriculumDetail!F1412&gt;0,CurriculumDetail!C1412&lt;&gt;1),OR(CurriculumDetail!F1413&gt;0,CurriculumDetail!C1413&lt;&gt;1),OR(CurriculumDetail!F1414&gt;0,CurriculumDetail!C1414&lt;&gt;1),OR(CurriculumDetail!F1415&gt;0,CurriculumDetail!C1415&lt;&gt;1),OR(CurriculumDetail!F1416&gt;0,CurriculumDetail!C1416&lt;&gt;1),OR(CurriculumDetail!F1417&gt;0,CurriculumDetail!C1417&lt;&gt;1),OR(CurriculumDetail!F1418&gt;0,CurriculumDetail!C1418&lt;&gt;1))</f>
        <v>0</v>
      </c>
      <c r="F182" t="b">
        <f>AND(OR(CurriculumDetail!F1411&gt;0,CurriculumDetail!C1411&lt;&gt;2),OR(CurriculumDetail!F1412&gt;0,CurriculumDetail!C1412&lt;&gt;2),OR(CurriculumDetail!F1413&gt;0,CurriculumDetail!C1413&lt;&gt;2),OR(CurriculumDetail!F1414&gt;0,CurriculumDetail!C1414&lt;&gt;2),OR(CurriculumDetail!F1415&gt;0,CurriculumDetail!C1415&lt;&gt;2),OR(CurriculumDetail!F1416&gt;0,CurriculumDetail!C1416&lt;&gt;2),OR(CurriculumDetail!F1417&gt;0,CurriculumDetail!C1417&lt;&gt;2),OR(CurriculumDetail!F1418&gt;0,CurriculumDetail!C1418&lt;&gt;2))</f>
        <v>0</v>
      </c>
      <c r="G182" t="str">
        <f>IF((COUNTA(CurriculumDetail!G1410:G1418) &gt; 0), "x", "")</f>
        <v/>
      </c>
      <c r="H182" t="str">
        <f>IF((COUNTA(CurriculumDetail!H1410:H1418) &gt; 0), "x", "")</f>
        <v/>
      </c>
      <c r="I182" t="str">
        <f>IF((COUNTA(CurriculumDetail!I1410:I1418) &gt; 0), "x", "")</f>
        <v/>
      </c>
      <c r="J182" t="str">
        <f>IF((COUNTA(CurriculumDetail!J1410:J1418) &gt; 0), "x", "")</f>
        <v/>
      </c>
      <c r="K182" t="str">
        <f>IF((COUNTA(CurriculumDetail!K1410:K1418) &gt; 0), "x", "")</f>
        <v/>
      </c>
      <c r="L182" t="str">
        <f>IF((COUNTA(CurriculumDetail!L1410:L1418) &gt; 0), "x", "")</f>
        <v/>
      </c>
      <c r="M182" t="str">
        <f>IF((COUNTA(CurriculumDetail!M1410:M1418) &gt; 0), "x", "")</f>
        <v/>
      </c>
      <c r="N182" t="str">
        <f>IF((COUNTA(CurriculumDetail!N1410:N1418) &gt; 0), "x", "")</f>
        <v/>
      </c>
      <c r="O182" t="str">
        <f>IF((COUNTA(CurriculumDetail!O1410:O1418) &gt; 0), "x", "")</f>
        <v/>
      </c>
      <c r="P182" t="str">
        <f>IF((COUNTA(CurriculumDetail!P1410:P1418) &gt; 0), "x", "")</f>
        <v/>
      </c>
      <c r="Q182" t="str">
        <f>IF((COUNTA(CurriculumDetail!Q1410:Q1418) &gt; 0), "x", "")</f>
        <v/>
      </c>
      <c r="R182" t="str">
        <f>IF((COUNTA(CurriculumDetail!R1410:R1418) &gt; 0), "x", "")</f>
        <v/>
      </c>
      <c r="S182" t="str">
        <f>IF((COUNTA(CurriculumDetail!S1410:S1418) &gt; 0), "x", "")</f>
        <v/>
      </c>
      <c r="T182" t="str">
        <f>IF((COUNTA(CurriculumDetail!T1410:T1418) &gt; 0), "x", "")</f>
        <v/>
      </c>
      <c r="U182" t="str">
        <f>IF((COUNTA(CurriculumDetail!U1410:U1418) &gt; 0), "x", "")</f>
        <v/>
      </c>
      <c r="V182" t="str">
        <f>IF((COUNTA(CurriculumDetail!V1410:V1418) &gt; 0), "x", "")</f>
        <v/>
      </c>
      <c r="W182" t="str">
        <f>IF((COUNTA(CurriculumDetail!W1410:W1418) &gt; 0), "x", "")</f>
        <v/>
      </c>
      <c r="X182" t="str">
        <f>IF((COUNTA(CurriculumDetail!X1410:X1418) &gt; 0), "x", "")</f>
        <v/>
      </c>
      <c r="Y182" t="str">
        <f>IF((COUNTA(CurriculumDetail!Y1410:Y1418) &gt; 0), "x", "")</f>
        <v/>
      </c>
      <c r="Z182" t="str">
        <f>IF((COUNTA(CurriculumDetail!Z1410:Z1418) &gt; 0), "x", "")</f>
        <v/>
      </c>
      <c r="AA182" t="str">
        <f>IF((COUNTA(CurriculumDetail!AA1410:AA1418) &gt; 0), "x", "")</f>
        <v/>
      </c>
      <c r="AB182" t="str">
        <f>IF((COUNTA(CurriculumDetail!AB1410:AB1418) &gt; 0), "x", "")</f>
        <v/>
      </c>
      <c r="AC182" t="str">
        <f>IF((COUNTA(CurriculumDetail!AC1410:AC1418) &gt; 0), "x", "")</f>
        <v/>
      </c>
      <c r="AD182" t="str">
        <f>IF((COUNTA(CurriculumDetail!AD1410:AD1418) &gt; 0), "x", "")</f>
        <v/>
      </c>
      <c r="AE182" t="str">
        <f>IF((COUNTA(CurriculumDetail!AE1410:AE1418) &gt; 0), "x", "")</f>
        <v/>
      </c>
      <c r="AF182" t="str">
        <f>IF((COUNTA(CurriculumDetail!AF1410:AF1418) &gt; 0), "x", "")</f>
        <v/>
      </c>
      <c r="AG182" t="str">
        <f>IF((COUNTA(CurriculumDetail!AG1410:AG1418) &gt; 0), "x", "")</f>
        <v/>
      </c>
      <c r="AH182" t="str">
        <f>IF((COUNTA(CurriculumDetail!AH1410:AH1418) &gt; 0), "x", "")</f>
        <v/>
      </c>
      <c r="AI182" t="str">
        <f>IF((COUNTA(CurriculumDetail!AI1410:AI1418) &gt; 0), "x", "")</f>
        <v/>
      </c>
      <c r="AJ182" t="str">
        <f>IF((COUNTA(CurriculumDetail!AJ1410:AJ1418) &gt; 0), "x", "")</f>
        <v/>
      </c>
    </row>
    <row r="183" spans="1:36" x14ac:dyDescent="0.2">
      <c r="A183" t="s">
        <v>201</v>
      </c>
      <c r="B183" t="s">
        <v>209</v>
      </c>
      <c r="C183">
        <v>0</v>
      </c>
      <c r="D183">
        <v>0</v>
      </c>
      <c r="E183" t="b">
        <f>AND(OR(CurriculumDetail!F1421&gt;0,CurriculumDetail!C1421&lt;&gt;1),OR(CurriculumDetail!F1422&gt;0,CurriculumDetail!C1422&lt;&gt;1),OR(CurriculumDetail!F1423&gt;0,CurriculumDetail!C1423&lt;&gt;1),OR(CurriculumDetail!F1424&gt;0,CurriculumDetail!C1424&lt;&gt;1))</f>
        <v>1</v>
      </c>
      <c r="F183" t="b">
        <f>AND(OR(CurriculumDetail!F1421&gt;0,CurriculumDetail!C1421&lt;&gt;2),OR(CurriculumDetail!F1422&gt;0,CurriculumDetail!C1422&lt;&gt;2),OR(CurriculumDetail!F1423&gt;0,CurriculumDetail!C1423&lt;&gt;2),OR(CurriculumDetail!F1424&gt;0,CurriculumDetail!C1424&lt;&gt;2))</f>
        <v>1</v>
      </c>
      <c r="G183" t="str">
        <f>IF((COUNTA(CurriculumDetail!G1420:G1424) &gt; 0), "x", "")</f>
        <v/>
      </c>
      <c r="H183" t="str">
        <f>IF((COUNTA(CurriculumDetail!H1420:H1424) &gt; 0), "x", "")</f>
        <v/>
      </c>
      <c r="I183" t="str">
        <f>IF((COUNTA(CurriculumDetail!I1420:I1424) &gt; 0), "x", "")</f>
        <v/>
      </c>
      <c r="J183" t="str">
        <f>IF((COUNTA(CurriculumDetail!J1420:J1424) &gt; 0), "x", "")</f>
        <v/>
      </c>
      <c r="K183" t="str">
        <f>IF((COUNTA(CurriculumDetail!K1420:K1424) &gt; 0), "x", "")</f>
        <v/>
      </c>
      <c r="L183" t="str">
        <f>IF((COUNTA(CurriculumDetail!L1420:L1424) &gt; 0), "x", "")</f>
        <v/>
      </c>
      <c r="M183" t="str">
        <f>IF((COUNTA(CurriculumDetail!M1420:M1424) &gt; 0), "x", "")</f>
        <v/>
      </c>
      <c r="N183" t="str">
        <f>IF((COUNTA(CurriculumDetail!N1420:N1424) &gt; 0), "x", "")</f>
        <v/>
      </c>
      <c r="O183" t="str">
        <f>IF((COUNTA(CurriculumDetail!O1420:O1424) &gt; 0), "x", "")</f>
        <v/>
      </c>
      <c r="P183" t="str">
        <f>IF((COUNTA(CurriculumDetail!P1420:P1424) &gt; 0), "x", "")</f>
        <v/>
      </c>
      <c r="Q183" t="str">
        <f>IF((COUNTA(CurriculumDetail!Q1420:Q1424) &gt; 0), "x", "")</f>
        <v/>
      </c>
      <c r="R183" t="str">
        <f>IF((COUNTA(CurriculumDetail!R1420:R1424) &gt; 0), "x", "")</f>
        <v/>
      </c>
      <c r="S183" t="str">
        <f>IF((COUNTA(CurriculumDetail!S1420:S1424) &gt; 0), "x", "")</f>
        <v/>
      </c>
      <c r="T183" t="str">
        <f>IF((COUNTA(CurriculumDetail!T1420:T1424) &gt; 0), "x", "")</f>
        <v/>
      </c>
      <c r="U183" t="str">
        <f>IF((COUNTA(CurriculumDetail!U1420:U1424) &gt; 0), "x", "")</f>
        <v/>
      </c>
      <c r="V183" t="str">
        <f>IF((COUNTA(CurriculumDetail!V1420:V1424) &gt; 0), "x", "")</f>
        <v/>
      </c>
      <c r="W183" t="str">
        <f>IF((COUNTA(CurriculumDetail!W1420:W1424) &gt; 0), "x", "")</f>
        <v/>
      </c>
      <c r="X183" t="str">
        <f>IF((COUNTA(CurriculumDetail!X1420:X1424) &gt; 0), "x", "")</f>
        <v/>
      </c>
      <c r="Y183" t="str">
        <f>IF((COUNTA(CurriculumDetail!Y1420:Y1424) &gt; 0), "x", "")</f>
        <v/>
      </c>
      <c r="Z183" t="str">
        <f>IF((COUNTA(CurriculumDetail!Z1420:Z1424) &gt; 0), "x", "")</f>
        <v/>
      </c>
      <c r="AA183" t="str">
        <f>IF((COUNTA(CurriculumDetail!AA1420:AA1424) &gt; 0), "x", "")</f>
        <v/>
      </c>
      <c r="AB183" t="str">
        <f>IF((COUNTA(CurriculumDetail!AB1420:AB1424) &gt; 0), "x", "")</f>
        <v/>
      </c>
      <c r="AC183" t="str">
        <f>IF((COUNTA(CurriculumDetail!AC1420:AC1424) &gt; 0), "x", "")</f>
        <v/>
      </c>
      <c r="AD183" t="str">
        <f>IF((COUNTA(CurriculumDetail!AD1420:AD1424) &gt; 0), "x", "")</f>
        <v/>
      </c>
      <c r="AE183" t="str">
        <f>IF((COUNTA(CurriculumDetail!AE1420:AE1424) &gt; 0), "x", "")</f>
        <v/>
      </c>
      <c r="AF183" t="str">
        <f>IF((COUNTA(CurriculumDetail!AF1420:AF1424) &gt; 0), "x", "")</f>
        <v/>
      </c>
      <c r="AG183" t="str">
        <f>IF((COUNTA(CurriculumDetail!AG1420:AG1424) &gt; 0), "x", "")</f>
        <v/>
      </c>
      <c r="AH183" t="str">
        <f>IF((COUNTA(CurriculumDetail!AH1420:AH1424) &gt; 0), "x", "")</f>
        <v/>
      </c>
      <c r="AI183" t="str">
        <f>IF((COUNTA(CurriculumDetail!AI1420:AI1424) &gt; 0), "x", "")</f>
        <v/>
      </c>
      <c r="AJ183" t="str">
        <f>IF((COUNTA(CurriculumDetail!AJ1420:AJ1424) &gt; 0), "x", "")</f>
        <v/>
      </c>
    </row>
    <row r="184" spans="1:36" x14ac:dyDescent="0.2">
      <c r="A184" t="s">
        <v>201</v>
      </c>
      <c r="B184" t="s">
        <v>210</v>
      </c>
      <c r="C184">
        <v>0</v>
      </c>
      <c r="D184">
        <v>0</v>
      </c>
      <c r="E184" t="b">
        <f>AND(OR(CurriculumDetail!F1427&gt;0,CurriculumDetail!C1427&lt;&gt;1),OR(CurriculumDetail!F1428&gt;0,CurriculumDetail!C1428&lt;&gt;1),OR(CurriculumDetail!F1429&gt;0,CurriculumDetail!C1429&lt;&gt;1),OR(CurriculumDetail!F1430&gt;0,CurriculumDetail!C1430&lt;&gt;1),OR(CurriculumDetail!F1431&gt;0,CurriculumDetail!C1431&lt;&gt;1),OR(CurriculumDetail!F1432&gt;0,CurriculumDetail!C1432&lt;&gt;1))</f>
        <v>1</v>
      </c>
      <c r="F184" t="b">
        <f>AND(OR(CurriculumDetail!F1427&gt;0,CurriculumDetail!C1427&lt;&gt;2),OR(CurriculumDetail!F1428&gt;0,CurriculumDetail!C1428&lt;&gt;2),OR(CurriculumDetail!F1429&gt;0,CurriculumDetail!C1429&lt;&gt;2),OR(CurriculumDetail!F1430&gt;0,CurriculumDetail!C1430&lt;&gt;2),OR(CurriculumDetail!F1431&gt;0,CurriculumDetail!C1431&lt;&gt;2),OR(CurriculumDetail!F1432&gt;0,CurriculumDetail!C1432&lt;&gt;2))</f>
        <v>1</v>
      </c>
      <c r="G184" t="str">
        <f>IF((COUNTA(CurriculumDetail!G1426:G1432) &gt; 0), "x", "")</f>
        <v/>
      </c>
      <c r="H184" t="str">
        <f>IF((COUNTA(CurriculumDetail!H1426:H1432) &gt; 0), "x", "")</f>
        <v/>
      </c>
      <c r="I184" t="str">
        <f>IF((COUNTA(CurriculumDetail!I1426:I1432) &gt; 0), "x", "")</f>
        <v/>
      </c>
      <c r="J184" t="str">
        <f>IF((COUNTA(CurriculumDetail!J1426:J1432) &gt; 0), "x", "")</f>
        <v/>
      </c>
      <c r="K184" t="str">
        <f>IF((COUNTA(CurriculumDetail!K1426:K1432) &gt; 0), "x", "")</f>
        <v/>
      </c>
      <c r="L184" t="str">
        <f>IF((COUNTA(CurriculumDetail!L1426:L1432) &gt; 0), "x", "")</f>
        <v/>
      </c>
      <c r="M184" t="str">
        <f>IF((COUNTA(CurriculumDetail!M1426:M1432) &gt; 0), "x", "")</f>
        <v/>
      </c>
      <c r="N184" t="str">
        <f>IF((COUNTA(CurriculumDetail!N1426:N1432) &gt; 0), "x", "")</f>
        <v/>
      </c>
      <c r="O184" t="str">
        <f>IF((COUNTA(CurriculumDetail!O1426:O1432) &gt; 0), "x", "")</f>
        <v/>
      </c>
      <c r="P184" t="str">
        <f>IF((COUNTA(CurriculumDetail!P1426:P1432) &gt; 0), "x", "")</f>
        <v/>
      </c>
      <c r="Q184" t="str">
        <f>IF((COUNTA(CurriculumDetail!Q1426:Q1432) &gt; 0), "x", "")</f>
        <v/>
      </c>
      <c r="R184" t="str">
        <f>IF((COUNTA(CurriculumDetail!R1426:R1432) &gt; 0), "x", "")</f>
        <v/>
      </c>
      <c r="S184" t="str">
        <f>IF((COUNTA(CurriculumDetail!S1426:S1432) &gt; 0), "x", "")</f>
        <v/>
      </c>
      <c r="T184" t="str">
        <f>IF((COUNTA(CurriculumDetail!T1426:T1432) &gt; 0), "x", "")</f>
        <v/>
      </c>
      <c r="U184" t="str">
        <f>IF((COUNTA(CurriculumDetail!U1426:U1432) &gt; 0), "x", "")</f>
        <v/>
      </c>
      <c r="V184" t="str">
        <f>IF((COUNTA(CurriculumDetail!V1426:V1432) &gt; 0), "x", "")</f>
        <v/>
      </c>
      <c r="W184" t="str">
        <f>IF((COUNTA(CurriculumDetail!W1426:W1432) &gt; 0), "x", "")</f>
        <v/>
      </c>
      <c r="X184" t="str">
        <f>IF((COUNTA(CurriculumDetail!X1426:X1432) &gt; 0), "x", "")</f>
        <v/>
      </c>
      <c r="Y184" t="str">
        <f>IF((COUNTA(CurriculumDetail!Y1426:Y1432) &gt; 0), "x", "")</f>
        <v/>
      </c>
      <c r="Z184" t="str">
        <f>IF((COUNTA(CurriculumDetail!Z1426:Z1432) &gt; 0), "x", "")</f>
        <v/>
      </c>
      <c r="AA184" t="str">
        <f>IF((COUNTA(CurriculumDetail!AA1426:AA1432) &gt; 0), "x", "")</f>
        <v/>
      </c>
      <c r="AB184" t="str">
        <f>IF((COUNTA(CurriculumDetail!AB1426:AB1432) &gt; 0), "x", "")</f>
        <v/>
      </c>
      <c r="AC184" t="str">
        <f>IF((COUNTA(CurriculumDetail!AC1426:AC1432) &gt; 0), "x", "")</f>
        <v/>
      </c>
      <c r="AD184" t="str">
        <f>IF((COUNTA(CurriculumDetail!AD1426:AD1432) &gt; 0), "x", "")</f>
        <v/>
      </c>
      <c r="AE184" t="str">
        <f>IF((COUNTA(CurriculumDetail!AE1426:AE1432) &gt; 0), "x", "")</f>
        <v/>
      </c>
      <c r="AF184" t="str">
        <f>IF((COUNTA(CurriculumDetail!AF1426:AF1432) &gt; 0), "x", "")</f>
        <v/>
      </c>
      <c r="AG184" t="str">
        <f>IF((COUNTA(CurriculumDetail!AG1426:AG1432) &gt; 0), "x", "")</f>
        <v/>
      </c>
      <c r="AH184" t="str">
        <f>IF((COUNTA(CurriculumDetail!AH1426:AH1432) &gt; 0), "x", "")</f>
        <v/>
      </c>
      <c r="AI184" t="str">
        <f>IF((COUNTA(CurriculumDetail!AI1426:AI1432) &gt; 0), "x", "")</f>
        <v/>
      </c>
      <c r="AJ184" t="str">
        <f>IF((COUNTA(CurriculumDetail!AJ1426:AJ1432) &gt; 0), "x", "")</f>
        <v/>
      </c>
    </row>
    <row r="185" spans="1:36" x14ac:dyDescent="0.2">
      <c r="A185" t="s">
        <v>201</v>
      </c>
      <c r="B185" t="s">
        <v>211</v>
      </c>
      <c r="C185">
        <v>0</v>
      </c>
      <c r="D185">
        <v>0</v>
      </c>
      <c r="E185" t="b">
        <f>AND(OR(CurriculumDetail!F1435&gt;0,CurriculumDetail!C1435&lt;&gt;1),OR(CurriculumDetail!F1436&gt;0,CurriculumDetail!C1436&lt;&gt;1),OR(CurriculumDetail!F1437&gt;0,CurriculumDetail!C1437&lt;&gt;1),OR(CurriculumDetail!F1438&gt;0,CurriculumDetail!C1438&lt;&gt;1),OR(CurriculumDetail!F1439&gt;0,CurriculumDetail!C1439&lt;&gt;1),OR(CurriculumDetail!F1440&gt;0,CurriculumDetail!C1440&lt;&gt;1),OR(CurriculumDetail!F1441&gt;0,CurriculumDetail!C1441&lt;&gt;1))</f>
        <v>1</v>
      </c>
      <c r="F185" t="b">
        <f>AND(OR(CurriculumDetail!F1435&gt;0,CurriculumDetail!C1435&lt;&gt;2),OR(CurriculumDetail!F1436&gt;0,CurriculumDetail!C1436&lt;&gt;2),OR(CurriculumDetail!F1437&gt;0,CurriculumDetail!C1437&lt;&gt;2),OR(CurriculumDetail!F1438&gt;0,CurriculumDetail!C1438&lt;&gt;2),OR(CurriculumDetail!F1439&gt;0,CurriculumDetail!C1439&lt;&gt;2),OR(CurriculumDetail!F1440&gt;0,CurriculumDetail!C1440&lt;&gt;2),OR(CurriculumDetail!F1441&gt;0,CurriculumDetail!C1441&lt;&gt;2))</f>
        <v>1</v>
      </c>
      <c r="G185" t="str">
        <f>IF((COUNTA(CurriculumDetail!G1434:G1441) &gt; 0), "x", "")</f>
        <v/>
      </c>
      <c r="H185" t="str">
        <f>IF((COUNTA(CurriculumDetail!H1434:H1441) &gt; 0), "x", "")</f>
        <v/>
      </c>
      <c r="I185" t="str">
        <f>IF((COUNTA(CurriculumDetail!I1434:I1441) &gt; 0), "x", "")</f>
        <v/>
      </c>
      <c r="J185" t="str">
        <f>IF((COUNTA(CurriculumDetail!J1434:J1441) &gt; 0), "x", "")</f>
        <v/>
      </c>
      <c r="K185" t="str">
        <f>IF((COUNTA(CurriculumDetail!K1434:K1441) &gt; 0), "x", "")</f>
        <v/>
      </c>
      <c r="L185" t="str">
        <f>IF((COUNTA(CurriculumDetail!L1434:L1441) &gt; 0), "x", "")</f>
        <v/>
      </c>
      <c r="M185" t="str">
        <f>IF((COUNTA(CurriculumDetail!M1434:M1441) &gt; 0), "x", "")</f>
        <v/>
      </c>
      <c r="N185" t="str">
        <f>IF((COUNTA(CurriculumDetail!N1434:N1441) &gt; 0), "x", "")</f>
        <v/>
      </c>
      <c r="O185" t="str">
        <f>IF((COUNTA(CurriculumDetail!O1434:O1441) &gt; 0), "x", "")</f>
        <v/>
      </c>
      <c r="P185" t="str">
        <f>IF((COUNTA(CurriculumDetail!P1434:P1441) &gt; 0), "x", "")</f>
        <v/>
      </c>
      <c r="Q185" t="str">
        <f>IF((COUNTA(CurriculumDetail!Q1434:Q1441) &gt; 0), "x", "")</f>
        <v/>
      </c>
      <c r="R185" t="str">
        <f>IF((COUNTA(CurriculumDetail!R1434:R1441) &gt; 0), "x", "")</f>
        <v/>
      </c>
      <c r="S185" t="str">
        <f>IF((COUNTA(CurriculumDetail!S1434:S1441) &gt; 0), "x", "")</f>
        <v/>
      </c>
      <c r="T185" t="str">
        <f>IF((COUNTA(CurriculumDetail!T1434:T1441) &gt; 0), "x", "")</f>
        <v/>
      </c>
      <c r="U185" t="str">
        <f>IF((COUNTA(CurriculumDetail!U1434:U1441) &gt; 0), "x", "")</f>
        <v/>
      </c>
      <c r="V185" t="str">
        <f>IF((COUNTA(CurriculumDetail!V1434:V1441) &gt; 0), "x", "")</f>
        <v/>
      </c>
      <c r="W185" t="str">
        <f>IF((COUNTA(CurriculumDetail!W1434:W1441) &gt; 0), "x", "")</f>
        <v/>
      </c>
      <c r="X185" t="str">
        <f>IF((COUNTA(CurriculumDetail!X1434:X1441) &gt; 0), "x", "")</f>
        <v/>
      </c>
      <c r="Y185" t="str">
        <f>IF((COUNTA(CurriculumDetail!Y1434:Y1441) &gt; 0), "x", "")</f>
        <v/>
      </c>
      <c r="Z185" t="str">
        <f>IF((COUNTA(CurriculumDetail!Z1434:Z1441) &gt; 0), "x", "")</f>
        <v/>
      </c>
      <c r="AA185" t="str">
        <f>IF((COUNTA(CurriculumDetail!AA1434:AA1441) &gt; 0), "x", "")</f>
        <v/>
      </c>
      <c r="AB185" t="str">
        <f>IF((COUNTA(CurriculumDetail!AB1434:AB1441) &gt; 0), "x", "")</f>
        <v/>
      </c>
      <c r="AC185" t="str">
        <f>IF((COUNTA(CurriculumDetail!AC1434:AC1441) &gt; 0), "x", "")</f>
        <v/>
      </c>
      <c r="AD185" t="str">
        <f>IF((COUNTA(CurriculumDetail!AD1434:AD1441) &gt; 0), "x", "")</f>
        <v/>
      </c>
      <c r="AE185" t="str">
        <f>IF((COUNTA(CurriculumDetail!AE1434:AE1441) &gt; 0), "x", "")</f>
        <v/>
      </c>
      <c r="AF185" t="str">
        <f>IF((COUNTA(CurriculumDetail!AF1434:AF1441) &gt; 0), "x", "")</f>
        <v/>
      </c>
      <c r="AG185" t="str">
        <f>IF((COUNTA(CurriculumDetail!AG1434:AG1441) &gt; 0), "x", "")</f>
        <v/>
      </c>
      <c r="AH185" t="str">
        <f>IF((COUNTA(CurriculumDetail!AH1434:AH1441) &gt; 0), "x", "")</f>
        <v/>
      </c>
      <c r="AI185" t="str">
        <f>IF((COUNTA(CurriculumDetail!AI1434:AI1441) &gt; 0), "x", "")</f>
        <v/>
      </c>
      <c r="AJ185" t="str">
        <f>IF((COUNTA(CurriculumDetail!AJ1434:AJ1441) &gt; 0), "x", "")</f>
        <v/>
      </c>
    </row>
  </sheetData>
  <conditionalFormatting sqref="A6:AJ1450">
    <cfRule type="expression" dxfId="52" priority="2">
      <formula>AND(OR($C$2="ON",$C$2="on",$C$2="On"),LEN(TRIM($E6))&gt;0,NOT($E6))</formula>
    </cfRule>
    <cfRule type="expression" dxfId="51" priority="3">
      <formula>AND(OR($C$2="ON",$C$2="on",$C$2="On"),LEN(TRIM($E6))&gt;0,NOT($F6))</formula>
    </cfRule>
    <cfRule type="expression" dxfId="50" priority="4">
      <formula>AND(OR($C$2="REV",$C$2="rev",$C$2="Rev"),LEN(TRIM($E6))&gt;0,NOT($E6))</formula>
    </cfRule>
    <cfRule type="expression" dxfId="49" priority="5">
      <formula>AND(OR($C$2="REV",$C$2="rev",$C$2="Rev"),LEN(TRIM($E6))&gt;0,NOT($F6))</formula>
    </cfRule>
    <cfRule type="expression" dxfId="48" priority="6">
      <formula>AND(OR($C$2="REV",$C$2="rev",$C$2="Rev"),LEN(TRIM($E6))&gt;0,COUNTIF($G6:$AJ6,"x")&gt; 0)</formula>
    </cfRule>
  </conditionalFormatting>
  <pageMargins left="0.7" right="0.7" top="0.75" bottom="0.75" header="0.51180555555555496" footer="0.51180555555555496"/>
  <pageSetup firstPageNumber="0" orientation="portrait"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J108"/>
  <sheetViews>
    <sheetView zoomScaleNormal="100" workbookViewId="0">
      <selection activeCell="C10" sqref="C10"/>
    </sheetView>
  </sheetViews>
  <sheetFormatPr defaultRowHeight="12.75" x14ac:dyDescent="0.2"/>
  <cols>
    <col min="1" max="1" width="8.7109375"/>
    <col min="2" max="2" width="35.85546875"/>
    <col min="3" max="1025" width="8.7109375"/>
  </cols>
  <sheetData>
    <row r="1" spans="1:36" x14ac:dyDescent="0.2">
      <c r="C1" s="3"/>
      <c r="D1" s="11">
        <v>0.9</v>
      </c>
      <c r="E1" s="11">
        <v>0.5</v>
      </c>
    </row>
    <row r="2" spans="1:36" x14ac:dyDescent="0.2">
      <c r="B2" t="s">
        <v>219</v>
      </c>
      <c r="C2" s="3" t="s">
        <v>20</v>
      </c>
      <c r="D2" s="11">
        <v>0.75</v>
      </c>
      <c r="E2" s="11">
        <v>0.25</v>
      </c>
    </row>
    <row r="3" spans="1:36" ht="99" customHeight="1" x14ac:dyDescent="0.2">
      <c r="B3" s="2"/>
      <c r="C3" s="3"/>
      <c r="D3" s="3"/>
      <c r="E3" s="3"/>
      <c r="F3" s="4"/>
      <c r="G3" s="4" t="str">
        <f>IF(LEN(TRIM(CurriculumDetail!G3))&gt;0, CurriculumDetail!G3, "")</f>
        <v>CS 13011-12 COMPUTER SCIENCE I</v>
      </c>
      <c r="H3" s="4" t="str">
        <f>IF(LEN(TRIM(CurriculumDetail!H3))&gt;0, CurriculumDetail!H3, "")</f>
        <v>CS 13001 COMPUTER SCIENCE I</v>
      </c>
      <c r="I3" s="4" t="str">
        <f>IF(LEN(TRIM(CurriculumDetail!I3))&gt;0, CurriculumDetail!I3, "")</f>
        <v>CS 23022 Discrete Structures</v>
      </c>
      <c r="J3" s="4" t="str">
        <f>IF(LEN(TRIM(CurriculumDetail!J3))&gt;0, CurriculumDetail!J3, "")</f>
        <v>CS 33211 Operating Systems</v>
      </c>
      <c r="K3" s="4" t="str">
        <f>IF(LEN(TRIM(CurriculumDetail!K3))&gt;0, CurriculumDetail!K3, "")</f>
        <v>CS 35101 Comp Arch</v>
      </c>
      <c r="L3" s="4" t="str">
        <f>IF(LEN(TRIM(CurriculumDetail!L3))&gt;0, CurriculumDetail!L3, "")</f>
        <v>CS 35201 Computer Networks</v>
      </c>
      <c r="M3" s="4" t="str">
        <f>IF(LEN(TRIM(CurriculumDetail!M3))&gt;0, CurriculumDetail!M3, "")</f>
        <v>CS33901 Software Engineering</v>
      </c>
      <c r="N3" s="4" t="str">
        <f>IF(LEN(TRIM(CurriculumDetail!N3))&gt;0, CurriculumDetail!N3, "")</f>
        <v>CS 33007 Introduction to Database System Design</v>
      </c>
      <c r="O3" s="4" t="str">
        <f>IF(LEN(TRIM(CurriculumDetail!O3))&gt;0, CurriculumDetail!O3, "")</f>
        <v xml:space="preserve"> CS 33101 Structure of Programming Languages</v>
      </c>
      <c r="P3" s="4" t="str">
        <f>IF(LEN(TRIM(CurriculumDetail!P3))&gt;0, CurriculumDetail!P3, "")</f>
        <v>CS 44001</v>
      </c>
      <c r="Q3" s="4" t="str">
        <f>IF(LEN(TRIM(CurriculumDetail!Q3))&gt;0, CurriculumDetail!Q3, "")</f>
        <v>CS 46101/56101  DESIGN AND ANALYSIS OF ALGORITHMS</v>
      </c>
      <c r="R3" s="4" t="str">
        <f>IF(LEN(TRIM(CurriculumDetail!R3))&gt;0, CurriculumDetail!R3, "")</f>
        <v>CS 49901 Capstone Project</v>
      </c>
      <c r="S3" s="4" t="str">
        <f>IF(LEN(TRIM(CurriculumDetail!S3))&gt;0, CurriculumDetail!S3, "")</f>
        <v>CS23001 Data Structues</v>
      </c>
      <c r="T3" s="4" t="str">
        <f>IF(LEN(TRIM(CurriculumDetail!T3))&gt;0, CurriculumDetail!T3, "")</f>
        <v>Faculty Member Name</v>
      </c>
      <c r="U3" s="4" t="str">
        <f>IF(LEN(TRIM(CurriculumDetail!U3))&gt;0, CurriculumDetail!U3, "")</f>
        <v/>
      </c>
      <c r="V3" s="4" t="str">
        <f>IF(LEN(TRIM(CurriculumDetail!V3))&gt;0, CurriculumDetail!V3, "")</f>
        <v/>
      </c>
      <c r="W3" s="4" t="str">
        <f>IF(LEN(TRIM(CurriculumDetail!W3))&gt;0, CurriculumDetail!W3, "")</f>
        <v/>
      </c>
      <c r="X3" s="4" t="str">
        <f>IF(LEN(TRIM(CurriculumDetail!X3))&gt;0, CurriculumDetail!X3, "")</f>
        <v/>
      </c>
      <c r="Y3" s="4" t="str">
        <f>IF(LEN(TRIM(CurriculumDetail!Y3))&gt;0, CurriculumDetail!Y3, "")</f>
        <v/>
      </c>
      <c r="Z3" s="4" t="str">
        <f>IF(LEN(TRIM(CurriculumDetail!Z3))&gt;0, CurriculumDetail!Z3, "")</f>
        <v/>
      </c>
      <c r="AA3" s="4" t="str">
        <f>IF(LEN(TRIM(CurriculumDetail!AA3))&gt;0, CurriculumDetail!AA3, "")</f>
        <v/>
      </c>
      <c r="AB3" s="4" t="str">
        <f>IF(LEN(TRIM(CurriculumDetail!AB3))&gt;0, CurriculumDetail!AB3, "")</f>
        <v/>
      </c>
      <c r="AC3" s="4" t="str">
        <f>IF(LEN(TRIM(CurriculumDetail!AC3))&gt;0, CurriculumDetail!AC3, "")</f>
        <v/>
      </c>
      <c r="AD3" s="4" t="str">
        <f>IF(LEN(TRIM(CurriculumDetail!AD3))&gt;0, CurriculumDetail!AD3, "")</f>
        <v/>
      </c>
      <c r="AE3" s="4" t="str">
        <f>IF(LEN(TRIM(CurriculumDetail!AE3))&gt;0, CurriculumDetail!AE3, "")</f>
        <v/>
      </c>
      <c r="AF3" s="4" t="str">
        <f>IF(LEN(TRIM(CurriculumDetail!AF3))&gt;0, CurriculumDetail!AF3, "")</f>
        <v/>
      </c>
      <c r="AG3" s="4" t="str">
        <f>IF(LEN(TRIM(CurriculumDetail!AG3))&gt;0, CurriculumDetail!AG3, "")</f>
        <v/>
      </c>
      <c r="AH3" s="4" t="str">
        <f>IF(LEN(TRIM(CurriculumDetail!AH3))&gt;0, CurriculumDetail!AH3, "")</f>
        <v/>
      </c>
      <c r="AI3" s="4" t="str">
        <f>IF(LEN(TRIM(CurriculumDetail!AI3))&gt;0, CurriculumDetail!AI3, "")</f>
        <v/>
      </c>
      <c r="AJ3" s="4" t="str">
        <f>IF(LEN(TRIM(CurriculumDetail!AJ3))&gt;0, CurriculumDetail!AJ3, "")</f>
        <v/>
      </c>
    </row>
    <row r="4" spans="1:36" x14ac:dyDescent="0.2">
      <c r="A4" s="6"/>
      <c r="B4" s="6"/>
      <c r="C4" s="7"/>
      <c r="D4" s="7"/>
      <c r="E4" s="7"/>
      <c r="F4" s="6"/>
      <c r="G4" s="6"/>
      <c r="I4" s="6"/>
      <c r="K4" s="6"/>
      <c r="M4" s="6"/>
      <c r="O4" s="6"/>
      <c r="Q4" s="6"/>
      <c r="S4" s="6"/>
      <c r="U4" s="6"/>
      <c r="W4" s="6"/>
      <c r="Y4" s="6"/>
      <c r="Z4" s="6"/>
      <c r="AB4" s="6"/>
      <c r="AC4" s="6"/>
      <c r="AE4" s="6"/>
      <c r="AF4" s="6"/>
      <c r="AH4" s="6"/>
      <c r="AI4" s="6"/>
    </row>
    <row r="5" spans="1:36" x14ac:dyDescent="0.2">
      <c r="A5" s="6" t="s">
        <v>22</v>
      </c>
      <c r="B5" s="6" t="s">
        <v>23</v>
      </c>
      <c r="C5" s="6" t="s">
        <v>216</v>
      </c>
      <c r="D5" s="6" t="s">
        <v>217</v>
      </c>
      <c r="E5" s="6" t="s">
        <v>220</v>
      </c>
      <c r="F5" t="s">
        <v>221</v>
      </c>
    </row>
    <row r="6" spans="1:36" x14ac:dyDescent="0.2">
      <c r="A6" s="12" t="s">
        <v>27</v>
      </c>
      <c r="B6" s="12" t="s">
        <v>28</v>
      </c>
      <c r="C6" s="12">
        <v>2</v>
      </c>
      <c r="D6" s="12">
        <v>2</v>
      </c>
      <c r="E6" s="12">
        <f>C6+ D6</f>
        <v>4</v>
      </c>
      <c r="F6" s="12">
        <f>SUM(G6:AJ6)</f>
        <v>0</v>
      </c>
      <c r="I6" t="str">
        <f>IF(CurriculumDetail!I7 &gt; 0, CurriculumDetail!I7, "")</f>
        <v/>
      </c>
      <c r="J6" t="str">
        <f>IF(CurriculumDetail!J7 &gt; 0, CurriculumDetail!J7, "")</f>
        <v/>
      </c>
      <c r="K6" t="str">
        <f>IF(CurriculumDetail!K7 &gt; 0, CurriculumDetail!K7, "")</f>
        <v/>
      </c>
      <c r="L6" t="str">
        <f>IF(CurriculumDetail!L7 &gt; 0, CurriculumDetail!L7, "")</f>
        <v/>
      </c>
      <c r="M6" t="str">
        <f>IF(CurriculumDetail!M7 &gt; 0, CurriculumDetail!M7, "")</f>
        <v/>
      </c>
      <c r="N6" t="str">
        <f>IF(CurriculumDetail!N7 &gt; 0, CurriculumDetail!N7, "")</f>
        <v/>
      </c>
      <c r="O6" t="str">
        <f>IF(CurriculumDetail!O7 &gt; 0, CurriculumDetail!O7, "")</f>
        <v/>
      </c>
      <c r="P6" t="str">
        <f>IF(CurriculumDetail!P7 &gt; 0, CurriculumDetail!P7, "")</f>
        <v/>
      </c>
      <c r="Q6" t="str">
        <f>IF(CurriculumDetail!Q7 &gt; 0, CurriculumDetail!Q7, "")</f>
        <v/>
      </c>
      <c r="R6" t="str">
        <f>IF(CurriculumDetail!R7 &gt; 0, CurriculumDetail!R7, "")</f>
        <v/>
      </c>
      <c r="S6" t="str">
        <f>IF(CurriculumDetail!S7 &gt; 0, CurriculumDetail!S7, "")</f>
        <v/>
      </c>
      <c r="T6" t="str">
        <f>IF(CurriculumDetail!T7 &gt; 0, CurriculumDetail!T7, "")</f>
        <v/>
      </c>
      <c r="U6" t="str">
        <f>IF(CurriculumDetail!U7 &gt; 0, CurriculumDetail!U7, "")</f>
        <v/>
      </c>
      <c r="V6" t="str">
        <f>IF(CurriculumDetail!V7 &gt; 0, CurriculumDetail!V7, "")</f>
        <v/>
      </c>
      <c r="W6" t="str">
        <f>IF(CurriculumDetail!W7 &gt; 0, CurriculumDetail!W7, "")</f>
        <v/>
      </c>
      <c r="X6" t="str">
        <f>IF(CurriculumDetail!X7 &gt; 0, CurriculumDetail!X7, "")</f>
        <v/>
      </c>
      <c r="Y6" t="str">
        <f>IF(CurriculumDetail!Y7 &gt; 0, CurriculumDetail!Y7, "")</f>
        <v/>
      </c>
      <c r="Z6" t="str">
        <f>IF(CurriculumDetail!Z7 &gt; 0, CurriculumDetail!Z7, "")</f>
        <v/>
      </c>
      <c r="AA6" t="str">
        <f>IF(CurriculumDetail!AA7 &gt; 0, CurriculumDetail!AA7, "")</f>
        <v/>
      </c>
      <c r="AB6" t="str">
        <f>IF(CurriculumDetail!AB7 &gt; 0, CurriculumDetail!AB7, "")</f>
        <v/>
      </c>
      <c r="AC6" t="str">
        <f>IF(CurriculumDetail!AC7 &gt; 0, CurriculumDetail!AC7, "")</f>
        <v/>
      </c>
      <c r="AD6" t="str">
        <f>IF(CurriculumDetail!AD7 &gt; 0, CurriculumDetail!AD7, "")</f>
        <v/>
      </c>
      <c r="AE6" t="str">
        <f>IF(CurriculumDetail!AE7 &gt; 0, CurriculumDetail!AE7, "")</f>
        <v/>
      </c>
      <c r="AF6" t="str">
        <f>IF(CurriculumDetail!AF7 &gt; 0, CurriculumDetail!AF7, "")</f>
        <v/>
      </c>
      <c r="AG6" t="str">
        <f>IF(CurriculumDetail!AG7 &gt; 0, CurriculumDetail!AG7, "")</f>
        <v/>
      </c>
      <c r="AH6" t="str">
        <f>IF(CurriculumDetail!AH7 &gt; 0, CurriculumDetail!AH7, "")</f>
        <v/>
      </c>
      <c r="AI6" t="str">
        <f>IF(CurriculumDetail!AI7 &gt; 0, CurriculumDetail!AI7, "")</f>
        <v/>
      </c>
      <c r="AJ6" t="str">
        <f>IF(CurriculumDetail!AJ7 &gt; 0, CurriculumDetail!AJ7, "")</f>
        <v/>
      </c>
    </row>
    <row r="7" spans="1:36" x14ac:dyDescent="0.2">
      <c r="A7" s="12" t="s">
        <v>27</v>
      </c>
      <c r="B7" s="12" t="s">
        <v>218</v>
      </c>
      <c r="C7" s="12">
        <v>5</v>
      </c>
      <c r="D7" s="12">
        <v>1</v>
      </c>
      <c r="E7" s="12">
        <f>C7+ D7</f>
        <v>6</v>
      </c>
      <c r="F7" s="12">
        <f>SUM(G7:AJ7)</f>
        <v>0</v>
      </c>
      <c r="G7" t="str">
        <f>IF(CurriculumDetail!G21 &gt; 0, CurriculumDetail!G21, "")</f>
        <v/>
      </c>
      <c r="H7" t="str">
        <f>IF(CurriculumDetail!H21 &gt; 0, CurriculumDetail!H21, "")</f>
        <v/>
      </c>
      <c r="I7" t="str">
        <f>IF(CurriculumDetail!I21 &gt; 0, CurriculumDetail!I21, "")</f>
        <v/>
      </c>
      <c r="J7" t="str">
        <f>IF(CurriculumDetail!J21 &gt; 0, CurriculumDetail!J21, "")</f>
        <v/>
      </c>
      <c r="K7" t="str">
        <f>IF(CurriculumDetail!K21 &gt; 0, CurriculumDetail!K21, "")</f>
        <v/>
      </c>
      <c r="L7" t="str">
        <f>IF(CurriculumDetail!L21 &gt; 0, CurriculumDetail!L21, "")</f>
        <v/>
      </c>
      <c r="M7" t="str">
        <f>IF(CurriculumDetail!M21 &gt; 0, CurriculumDetail!M21, "")</f>
        <v/>
      </c>
      <c r="N7" t="str">
        <f>IF(CurriculumDetail!N21 &gt; 0, CurriculumDetail!N21, "")</f>
        <v/>
      </c>
      <c r="O7" t="str">
        <f>IF(CurriculumDetail!O21 &gt; 0, CurriculumDetail!O21, "")</f>
        <v/>
      </c>
      <c r="P7" t="str">
        <f>IF(CurriculumDetail!P21 &gt; 0, CurriculumDetail!P21, "")</f>
        <v/>
      </c>
      <c r="Q7" t="str">
        <f>IF(CurriculumDetail!Q21 &gt; 0, CurriculumDetail!Q21, "")</f>
        <v/>
      </c>
      <c r="R7" t="str">
        <f>IF(CurriculumDetail!R21 &gt; 0, CurriculumDetail!R21, "")</f>
        <v/>
      </c>
      <c r="S7" t="str">
        <f>IF(CurriculumDetail!S21 &gt; 0, CurriculumDetail!S21, "")</f>
        <v/>
      </c>
      <c r="T7" t="str">
        <f>IF(CurriculumDetail!T21 &gt; 0, CurriculumDetail!T21, "")</f>
        <v/>
      </c>
      <c r="U7" t="str">
        <f>IF(CurriculumDetail!U21 &gt; 0, CurriculumDetail!U21, "")</f>
        <v/>
      </c>
      <c r="V7" t="str">
        <f>IF(CurriculumDetail!V21 &gt; 0, CurriculumDetail!V21, "")</f>
        <v/>
      </c>
      <c r="W7" t="str">
        <f>IF(CurriculumDetail!W21 &gt; 0, CurriculumDetail!W21, "")</f>
        <v/>
      </c>
      <c r="X7" t="str">
        <f>IF(CurriculumDetail!X21 &gt; 0, CurriculumDetail!X21, "")</f>
        <v/>
      </c>
      <c r="Y7" t="str">
        <f>IF(CurriculumDetail!Y21 &gt; 0, CurriculumDetail!Y21, "")</f>
        <v/>
      </c>
      <c r="Z7" t="str">
        <f>IF(CurriculumDetail!Z21 &gt; 0, CurriculumDetail!Z21, "")</f>
        <v/>
      </c>
      <c r="AA7" t="str">
        <f>IF(CurriculumDetail!AA21 &gt; 0, CurriculumDetail!AA21, "")</f>
        <v/>
      </c>
      <c r="AB7" t="str">
        <f>IF(CurriculumDetail!AB21 &gt; 0, CurriculumDetail!AB21, "")</f>
        <v/>
      </c>
      <c r="AC7" t="str">
        <f>IF(CurriculumDetail!AC21 &gt; 0, CurriculumDetail!AC21, "")</f>
        <v/>
      </c>
      <c r="AD7" t="str">
        <f>IF(CurriculumDetail!AD21 &gt; 0, CurriculumDetail!AD21, "")</f>
        <v/>
      </c>
      <c r="AE7" t="str">
        <f>IF(CurriculumDetail!AE21 &gt; 0, CurriculumDetail!AE21, "")</f>
        <v/>
      </c>
      <c r="AF7" t="str">
        <f>IF(CurriculumDetail!AF21 &gt; 0, CurriculumDetail!AF21, "")</f>
        <v/>
      </c>
      <c r="AG7" t="str">
        <f>IF(CurriculumDetail!AG21 &gt; 0, CurriculumDetail!AG21, "")</f>
        <v/>
      </c>
      <c r="AH7" t="str">
        <f>IF(CurriculumDetail!AH21 &gt; 0, CurriculumDetail!AH21, "")</f>
        <v/>
      </c>
      <c r="AI7" t="str">
        <f>IF(CurriculumDetail!AI21 &gt; 0, CurriculumDetail!AI21, "")</f>
        <v/>
      </c>
      <c r="AJ7" t="str">
        <f>IF(CurriculumDetail!AJ21 &gt; 0, CurriculumDetail!AJ21, "")</f>
        <v/>
      </c>
    </row>
    <row r="8" spans="1:36" x14ac:dyDescent="0.2">
      <c r="A8" s="12" t="s">
        <v>27</v>
      </c>
      <c r="B8" s="12" t="s">
        <v>33</v>
      </c>
      <c r="C8" s="12">
        <v>9</v>
      </c>
      <c r="D8" s="12">
        <v>3</v>
      </c>
      <c r="E8" s="12">
        <f>C8+ D8</f>
        <v>12</v>
      </c>
      <c r="F8" s="12">
        <f>SUM(G8:AJ8)</f>
        <v>0</v>
      </c>
      <c r="G8" t="str">
        <f>IF(CurriculumDetail!G33 &gt; 0, CurriculumDetail!G33, "")</f>
        <v/>
      </c>
      <c r="H8" t="str">
        <f>IF(CurriculumDetail!H33 &gt; 0, CurriculumDetail!H33, "")</f>
        <v/>
      </c>
      <c r="I8" t="str">
        <f>IF(CurriculumDetail!I33 &gt; 0, CurriculumDetail!I33, "")</f>
        <v/>
      </c>
      <c r="J8" t="str">
        <f>IF(CurriculumDetail!J33 &gt; 0, CurriculumDetail!J33, "")</f>
        <v/>
      </c>
      <c r="K8" t="str">
        <f>IF(CurriculumDetail!K33 &gt; 0, CurriculumDetail!K33, "")</f>
        <v/>
      </c>
      <c r="L8" t="str">
        <f>IF(CurriculumDetail!L33 &gt; 0, CurriculumDetail!L33, "")</f>
        <v/>
      </c>
      <c r="M8" t="str">
        <f>IF(CurriculumDetail!M33 &gt; 0, CurriculumDetail!M33, "")</f>
        <v/>
      </c>
      <c r="N8" t="str">
        <f>IF(CurriculumDetail!N33 &gt; 0, CurriculumDetail!N33, "")</f>
        <v/>
      </c>
      <c r="O8" t="str">
        <f>IF(CurriculumDetail!O33 &gt; 0, CurriculumDetail!O33, "")</f>
        <v/>
      </c>
      <c r="P8" t="str">
        <f>IF(CurriculumDetail!P33 &gt; 0, CurriculumDetail!P33, "")</f>
        <v/>
      </c>
      <c r="Q8" t="str">
        <f>IF(CurriculumDetail!Q33 &gt; 0, CurriculumDetail!Q33, "")</f>
        <v/>
      </c>
      <c r="R8" t="str">
        <f>IF(CurriculumDetail!R33 &gt; 0, CurriculumDetail!R33, "")</f>
        <v/>
      </c>
      <c r="S8" t="str">
        <f>IF(CurriculumDetail!S33 &gt; 0, CurriculumDetail!S33, "")</f>
        <v/>
      </c>
      <c r="T8" t="str">
        <f>IF(CurriculumDetail!T33 &gt; 0, CurriculumDetail!T33, "")</f>
        <v/>
      </c>
      <c r="U8" t="str">
        <f>IF(CurriculumDetail!U33 &gt; 0, CurriculumDetail!U33, "")</f>
        <v/>
      </c>
      <c r="V8" t="str">
        <f>IF(CurriculumDetail!V33 &gt; 0, CurriculumDetail!V33, "")</f>
        <v/>
      </c>
      <c r="W8" t="str">
        <f>IF(CurriculumDetail!W33 &gt; 0, CurriculumDetail!W33, "")</f>
        <v/>
      </c>
      <c r="X8" t="str">
        <f>IF(CurriculumDetail!X33 &gt; 0, CurriculumDetail!X33, "")</f>
        <v/>
      </c>
      <c r="Y8" t="str">
        <f>IF(CurriculumDetail!Y33 &gt; 0, CurriculumDetail!Y33, "")</f>
        <v/>
      </c>
      <c r="Z8" t="str">
        <f>IF(CurriculumDetail!Z33 &gt; 0, CurriculumDetail!Z33, "")</f>
        <v/>
      </c>
      <c r="AA8" t="str">
        <f>IF(CurriculumDetail!AA33 &gt; 0, CurriculumDetail!AA33, "")</f>
        <v/>
      </c>
      <c r="AB8" t="str">
        <f>IF(CurriculumDetail!AB33 &gt; 0, CurriculumDetail!AB33, "")</f>
        <v/>
      </c>
      <c r="AC8" t="str">
        <f>IF(CurriculumDetail!AC33 &gt; 0, CurriculumDetail!AC33, "")</f>
        <v/>
      </c>
      <c r="AD8" t="str">
        <f>IF(CurriculumDetail!AD33 &gt; 0, CurriculumDetail!AD33, "")</f>
        <v/>
      </c>
      <c r="AE8" t="str">
        <f>IF(CurriculumDetail!AE33 &gt; 0, CurriculumDetail!AE33, "")</f>
        <v/>
      </c>
      <c r="AF8" t="str">
        <f>IF(CurriculumDetail!AF33 &gt; 0, CurriculumDetail!AF33, "")</f>
        <v/>
      </c>
      <c r="AG8" t="str">
        <f>IF(CurriculumDetail!AG33 &gt; 0, CurriculumDetail!AG33, "")</f>
        <v/>
      </c>
      <c r="AH8" t="str">
        <f>IF(CurriculumDetail!AH33 &gt; 0, CurriculumDetail!AH33, "")</f>
        <v/>
      </c>
      <c r="AI8" t="str">
        <f>IF(CurriculumDetail!AI33 &gt; 0, CurriculumDetail!AI33, "")</f>
        <v/>
      </c>
      <c r="AJ8" t="str">
        <f>IF(CurriculumDetail!AJ33 &gt; 0, CurriculumDetail!AJ33, "")</f>
        <v/>
      </c>
    </row>
    <row r="9" spans="1:36" x14ac:dyDescent="0.2">
      <c r="A9" s="12" t="s">
        <v>27</v>
      </c>
      <c r="B9" s="12" t="s">
        <v>34</v>
      </c>
      <c r="C9" s="12">
        <v>3</v>
      </c>
      <c r="D9" s="12">
        <v>3</v>
      </c>
      <c r="E9" s="12">
        <f>C9+ D9</f>
        <v>6</v>
      </c>
      <c r="F9" s="12">
        <f>SUM(G9:AJ9)</f>
        <v>0</v>
      </c>
      <c r="G9" t="str">
        <f>IF(CurriculumDetail!G47 &gt; 0, CurriculumDetail!G47, "")</f>
        <v/>
      </c>
      <c r="H9" t="str">
        <f>IF(CurriculumDetail!H47 &gt; 0, CurriculumDetail!H47, "")</f>
        <v/>
      </c>
      <c r="I9" t="str">
        <f>IF(CurriculumDetail!I47 &gt; 0, CurriculumDetail!I47, "")</f>
        <v/>
      </c>
      <c r="J9" t="str">
        <f>IF(CurriculumDetail!J47 &gt; 0, CurriculumDetail!J47, "")</f>
        <v/>
      </c>
      <c r="K9" t="str">
        <f>IF(CurriculumDetail!K47 &gt; 0, CurriculumDetail!K47, "")</f>
        <v/>
      </c>
      <c r="L9" t="str">
        <f>IF(CurriculumDetail!L47 &gt; 0, CurriculumDetail!L47, "")</f>
        <v/>
      </c>
      <c r="M9" t="str">
        <f>IF(CurriculumDetail!M47 &gt; 0, CurriculumDetail!M47, "")</f>
        <v/>
      </c>
      <c r="N9" t="str">
        <f>IF(CurriculumDetail!N47 &gt; 0, CurriculumDetail!N47, "")</f>
        <v/>
      </c>
      <c r="O9" t="str">
        <f>IF(CurriculumDetail!O47 &gt; 0, CurriculumDetail!O47, "")</f>
        <v/>
      </c>
      <c r="P9" t="str">
        <f>IF(CurriculumDetail!P47 &gt; 0, CurriculumDetail!P47, "")</f>
        <v/>
      </c>
      <c r="Q9" t="str">
        <f>IF(CurriculumDetail!Q47 &gt; 0, CurriculumDetail!Q47, "")</f>
        <v/>
      </c>
      <c r="R9" t="str">
        <f>IF(CurriculumDetail!R47 &gt; 0, CurriculumDetail!R47, "")</f>
        <v/>
      </c>
      <c r="S9" t="str">
        <f>IF(CurriculumDetail!S47 &gt; 0, CurriculumDetail!S47, "")</f>
        <v/>
      </c>
      <c r="T9" t="str">
        <f>IF(CurriculumDetail!T47 &gt; 0, CurriculumDetail!T47, "")</f>
        <v/>
      </c>
      <c r="U9" t="str">
        <f>IF(CurriculumDetail!U47 &gt; 0, CurriculumDetail!U47, "")</f>
        <v/>
      </c>
      <c r="V9" t="str">
        <f>IF(CurriculumDetail!V47 &gt; 0, CurriculumDetail!V47, "")</f>
        <v/>
      </c>
      <c r="W9" t="str">
        <f>IF(CurriculumDetail!W47 &gt; 0, CurriculumDetail!W47, "")</f>
        <v/>
      </c>
      <c r="X9" t="str">
        <f>IF(CurriculumDetail!X47 &gt; 0, CurriculumDetail!X47, "")</f>
        <v/>
      </c>
      <c r="Y9" t="str">
        <f>IF(CurriculumDetail!Y47 &gt; 0, CurriculumDetail!Y47, "")</f>
        <v/>
      </c>
      <c r="Z9" t="str">
        <f>IF(CurriculumDetail!Z47 &gt; 0, CurriculumDetail!Z47, "")</f>
        <v/>
      </c>
      <c r="AA9" t="str">
        <f>IF(CurriculumDetail!AA47 &gt; 0, CurriculumDetail!AA47, "")</f>
        <v/>
      </c>
      <c r="AB9" t="str">
        <f>IF(CurriculumDetail!AB47 &gt; 0, CurriculumDetail!AB47, "")</f>
        <v/>
      </c>
      <c r="AC9" t="str">
        <f>IF(CurriculumDetail!AC47 &gt; 0, CurriculumDetail!AC47, "")</f>
        <v/>
      </c>
      <c r="AD9" t="str">
        <f>IF(CurriculumDetail!AD47 &gt; 0, CurriculumDetail!AD47, "")</f>
        <v/>
      </c>
      <c r="AE9" t="str">
        <f>IF(CurriculumDetail!AE47 &gt; 0, CurriculumDetail!AE47, "")</f>
        <v/>
      </c>
      <c r="AF9" t="str">
        <f>IF(CurriculumDetail!AF47 &gt; 0, CurriculumDetail!AF47, "")</f>
        <v/>
      </c>
      <c r="AG9" t="str">
        <f>IF(CurriculumDetail!AG47 &gt; 0, CurriculumDetail!AG47, "")</f>
        <v/>
      </c>
      <c r="AH9" t="str">
        <f>IF(CurriculumDetail!AH47 &gt; 0, CurriculumDetail!AH47, "")</f>
        <v/>
      </c>
      <c r="AI9" t="str">
        <f>IF(CurriculumDetail!AI47 &gt; 0, CurriculumDetail!AI47, "")</f>
        <v/>
      </c>
      <c r="AJ9" t="str">
        <f>IF(CurriculumDetail!AJ47 &gt; 0, CurriculumDetail!AJ47, "")</f>
        <v/>
      </c>
    </row>
    <row r="10" spans="1:36" x14ac:dyDescent="0.2">
      <c r="A10" s="12"/>
      <c r="B10" s="12"/>
      <c r="C10" s="12"/>
      <c r="D10" s="12"/>
      <c r="E10" s="12"/>
      <c r="F10" s="12"/>
      <c r="G10" t="str">
        <f>IF(CurriculumDetail!G71 &gt; 0, CurriculumDetail!G71, "")</f>
        <v/>
      </c>
      <c r="H10" t="str">
        <f>IF(CurriculumDetail!H71 &gt; 0, CurriculumDetail!H71, "")</f>
        <v/>
      </c>
      <c r="I10" t="str">
        <f>IF(CurriculumDetail!I71 &gt; 0, CurriculumDetail!I71, "")</f>
        <v/>
      </c>
      <c r="J10" t="str">
        <f>IF(CurriculumDetail!J71 &gt; 0, CurriculumDetail!J71, "")</f>
        <v/>
      </c>
      <c r="K10" t="str">
        <f>IF(CurriculumDetail!K71 &gt; 0, CurriculumDetail!K71, "")</f>
        <v/>
      </c>
      <c r="L10" t="str">
        <f>IF(CurriculumDetail!L71 &gt; 0, CurriculumDetail!L71, "")</f>
        <v/>
      </c>
      <c r="M10" t="str">
        <f>IF(CurriculumDetail!M71 &gt; 0, CurriculumDetail!M71, "")</f>
        <v/>
      </c>
      <c r="N10" t="str">
        <f>IF(CurriculumDetail!N71 &gt; 0, CurriculumDetail!N71, "")</f>
        <v/>
      </c>
      <c r="O10" t="str">
        <f>IF(CurriculumDetail!O71 &gt; 0, CurriculumDetail!O71, "")</f>
        <v/>
      </c>
      <c r="P10" t="str">
        <f>IF(CurriculumDetail!P71 &gt; 0, CurriculumDetail!P71, "")</f>
        <v/>
      </c>
      <c r="Q10" t="str">
        <f>IF(CurriculumDetail!Q71 &gt; 0, CurriculumDetail!Q71, "")</f>
        <v/>
      </c>
      <c r="R10" t="str">
        <f>IF(CurriculumDetail!R71 &gt; 0, CurriculumDetail!R71, "")</f>
        <v/>
      </c>
      <c r="S10" t="str">
        <f>IF(CurriculumDetail!S71 &gt; 0, CurriculumDetail!S71, "")</f>
        <v/>
      </c>
      <c r="T10" t="str">
        <f>IF(CurriculumDetail!T71 &gt; 0, CurriculumDetail!T71, "")</f>
        <v/>
      </c>
      <c r="U10" t="str">
        <f>IF(CurriculumDetail!U71 &gt; 0, CurriculumDetail!U71, "")</f>
        <v/>
      </c>
      <c r="V10" t="str">
        <f>IF(CurriculumDetail!V71 &gt; 0, CurriculumDetail!V71, "")</f>
        <v/>
      </c>
      <c r="W10" t="str">
        <f>IF(CurriculumDetail!W71 &gt; 0, CurriculumDetail!W71, "")</f>
        <v/>
      </c>
      <c r="X10" t="str">
        <f>IF(CurriculumDetail!X71 &gt; 0, CurriculumDetail!X71, "")</f>
        <v/>
      </c>
      <c r="Y10" t="str">
        <f>IF(CurriculumDetail!Y71 &gt; 0, CurriculumDetail!Y71, "")</f>
        <v/>
      </c>
      <c r="Z10" t="str">
        <f>IF(CurriculumDetail!Z71 &gt; 0, CurriculumDetail!Z71, "")</f>
        <v/>
      </c>
      <c r="AA10" t="str">
        <f>IF(CurriculumDetail!AA71 &gt; 0, CurriculumDetail!AA71, "")</f>
        <v/>
      </c>
      <c r="AB10" t="str">
        <f>IF(CurriculumDetail!AB71 &gt; 0, CurriculumDetail!AB71, "")</f>
        <v/>
      </c>
      <c r="AC10" t="str">
        <f>IF(CurriculumDetail!AC71 &gt; 0, CurriculumDetail!AC71, "")</f>
        <v/>
      </c>
      <c r="AD10" t="str">
        <f>IF(CurriculumDetail!AD71 &gt; 0, CurriculumDetail!AD71, "")</f>
        <v/>
      </c>
      <c r="AE10" t="str">
        <f>IF(CurriculumDetail!AE71 &gt; 0, CurriculumDetail!AE71, "")</f>
        <v/>
      </c>
      <c r="AF10" t="str">
        <f>IF(CurriculumDetail!AF71 &gt; 0, CurriculumDetail!AF71, "")</f>
        <v/>
      </c>
      <c r="AG10" t="str">
        <f>IF(CurriculumDetail!AG71 &gt; 0, CurriculumDetail!AG71, "")</f>
        <v/>
      </c>
      <c r="AH10" t="str">
        <f>IF(CurriculumDetail!AH71 &gt; 0, CurriculumDetail!AH71, "")</f>
        <v/>
      </c>
      <c r="AI10" t="str">
        <f>IF(CurriculumDetail!AI71 &gt; 0, CurriculumDetail!AI71, "")</f>
        <v/>
      </c>
      <c r="AJ10" t="str">
        <f>IF(CurriculumDetail!AJ71 &gt; 0, CurriculumDetail!AJ71, "")</f>
        <v/>
      </c>
    </row>
    <row r="11" spans="1:36" x14ac:dyDescent="0.2">
      <c r="A11" s="12" t="s">
        <v>38</v>
      </c>
      <c r="B11" s="12" t="s">
        <v>39</v>
      </c>
      <c r="C11" s="12">
        <v>0</v>
      </c>
      <c r="D11" s="12">
        <v>3</v>
      </c>
      <c r="E11" s="12">
        <f>C11+ D11</f>
        <v>3</v>
      </c>
      <c r="F11" s="12">
        <f>SUM(G11:AJ11)</f>
        <v>0</v>
      </c>
      <c r="G11" t="str">
        <f>IF(CurriculumDetail!G76 &gt; 0, CurriculumDetail!G76, "")</f>
        <v/>
      </c>
      <c r="H11" t="str">
        <f>IF(CurriculumDetail!H76 &gt; 0, CurriculumDetail!H76, "")</f>
        <v/>
      </c>
      <c r="I11" t="str">
        <f>IF(CurriculumDetail!I76 &gt; 0, CurriculumDetail!I76, "")</f>
        <v/>
      </c>
      <c r="J11" t="str">
        <f>IF(CurriculumDetail!J76 &gt; 0, CurriculumDetail!J76, "")</f>
        <v/>
      </c>
      <c r="K11" t="str">
        <f>IF(CurriculumDetail!K76 &gt; 0, CurriculumDetail!K76, "")</f>
        <v/>
      </c>
      <c r="L11" t="str">
        <f>IF(CurriculumDetail!L76 &gt; 0, CurriculumDetail!L76, "")</f>
        <v/>
      </c>
      <c r="M11" t="str">
        <f>IF(CurriculumDetail!M76 &gt; 0, CurriculumDetail!M76, "")</f>
        <v/>
      </c>
      <c r="N11" t="str">
        <f>IF(CurriculumDetail!N76 &gt; 0, CurriculumDetail!N76, "")</f>
        <v/>
      </c>
      <c r="O11" t="str">
        <f>IF(CurriculumDetail!O76 &gt; 0, CurriculumDetail!O76, "")</f>
        <v/>
      </c>
      <c r="P11" t="str">
        <f>IF(CurriculumDetail!P76 &gt; 0, CurriculumDetail!P76, "")</f>
        <v/>
      </c>
      <c r="Q11" t="str">
        <f>IF(CurriculumDetail!Q76 &gt; 0, CurriculumDetail!Q76, "")</f>
        <v/>
      </c>
      <c r="R11" t="str">
        <f>IF(CurriculumDetail!R76 &gt; 0, CurriculumDetail!R76, "")</f>
        <v/>
      </c>
      <c r="S11" t="str">
        <f>IF(CurriculumDetail!S76 &gt; 0, CurriculumDetail!S76, "")</f>
        <v/>
      </c>
      <c r="T11" t="str">
        <f>IF(CurriculumDetail!T76 &gt; 0, CurriculumDetail!T76, "")</f>
        <v/>
      </c>
      <c r="U11" t="str">
        <f>IF(CurriculumDetail!U76 &gt; 0, CurriculumDetail!U76, "")</f>
        <v/>
      </c>
      <c r="V11" t="str">
        <f>IF(CurriculumDetail!V76 &gt; 0, CurriculumDetail!V76, "")</f>
        <v/>
      </c>
      <c r="W11" t="str">
        <f>IF(CurriculumDetail!W76 &gt; 0, CurriculumDetail!W76, "")</f>
        <v/>
      </c>
      <c r="X11" t="str">
        <f>IF(CurriculumDetail!X76 &gt; 0, CurriculumDetail!X76, "")</f>
        <v/>
      </c>
      <c r="Y11" t="str">
        <f>IF(CurriculumDetail!Y76 &gt; 0, CurriculumDetail!Y76, "")</f>
        <v/>
      </c>
      <c r="Z11" t="str">
        <f>IF(CurriculumDetail!Z76 &gt; 0, CurriculumDetail!Z76, "")</f>
        <v/>
      </c>
      <c r="AA11" t="str">
        <f>IF(CurriculumDetail!AA76 &gt; 0, CurriculumDetail!AA76, "")</f>
        <v/>
      </c>
      <c r="AB11" t="str">
        <f>IF(CurriculumDetail!AB76 &gt; 0, CurriculumDetail!AB76, "")</f>
        <v/>
      </c>
      <c r="AC11" t="str">
        <f>IF(CurriculumDetail!AC76 &gt; 0, CurriculumDetail!AC76, "")</f>
        <v/>
      </c>
      <c r="AD11" t="str">
        <f>IF(CurriculumDetail!AD76 &gt; 0, CurriculumDetail!AD76, "")</f>
        <v/>
      </c>
      <c r="AE11" t="str">
        <f>IF(CurriculumDetail!AE76 &gt; 0, CurriculumDetail!AE76, "")</f>
        <v/>
      </c>
      <c r="AF11" t="str">
        <f>IF(CurriculumDetail!AF76 &gt; 0, CurriculumDetail!AF76, "")</f>
        <v/>
      </c>
      <c r="AG11" t="str">
        <f>IF(CurriculumDetail!AG76 &gt; 0, CurriculumDetail!AG76, "")</f>
        <v/>
      </c>
      <c r="AH11" t="str">
        <f>IF(CurriculumDetail!AH76 &gt; 0, CurriculumDetail!AH76, "")</f>
        <v/>
      </c>
      <c r="AI11" t="str">
        <f>IF(CurriculumDetail!AI76 &gt; 0, CurriculumDetail!AI76, "")</f>
        <v/>
      </c>
      <c r="AJ11" t="str">
        <f>IF(CurriculumDetail!AJ76 &gt; 0, CurriculumDetail!AJ76, "")</f>
        <v/>
      </c>
    </row>
    <row r="12" spans="1:36" x14ac:dyDescent="0.2">
      <c r="A12" s="12" t="s">
        <v>38</v>
      </c>
      <c r="B12" s="12" t="s">
        <v>40</v>
      </c>
      <c r="C12" s="12">
        <v>0</v>
      </c>
      <c r="D12" s="12">
        <v>3</v>
      </c>
      <c r="E12" s="12">
        <f>C12+ D12</f>
        <v>3</v>
      </c>
      <c r="F12" s="12">
        <f>SUM(G12:AJ12)</f>
        <v>0</v>
      </c>
      <c r="G12" t="str">
        <f>IF(CurriculumDetail!G85 &gt; 0, CurriculumDetail!G85, "")</f>
        <v/>
      </c>
      <c r="H12" t="str">
        <f>IF(CurriculumDetail!H85 &gt; 0, CurriculumDetail!H85, "")</f>
        <v/>
      </c>
      <c r="I12" t="str">
        <f>IF(CurriculumDetail!I85 &gt; 0, CurriculumDetail!I85, "")</f>
        <v/>
      </c>
      <c r="J12" t="str">
        <f>IF(CurriculumDetail!J85 &gt; 0, CurriculumDetail!J85, "")</f>
        <v/>
      </c>
      <c r="K12" t="str">
        <f>IF(CurriculumDetail!K85 &gt; 0, CurriculumDetail!K85, "")</f>
        <v/>
      </c>
      <c r="L12" t="str">
        <f>IF(CurriculumDetail!L85 &gt; 0, CurriculumDetail!L85, "")</f>
        <v/>
      </c>
      <c r="M12" t="str">
        <f>IF(CurriculumDetail!M85 &gt; 0, CurriculumDetail!M85, "")</f>
        <v/>
      </c>
      <c r="N12" t="str">
        <f>IF(CurriculumDetail!N85 &gt; 0, CurriculumDetail!N85, "")</f>
        <v/>
      </c>
      <c r="O12" t="str">
        <f>IF(CurriculumDetail!O85 &gt; 0, CurriculumDetail!O85, "")</f>
        <v/>
      </c>
      <c r="P12" t="str">
        <f>IF(CurriculumDetail!P85 &gt; 0, CurriculumDetail!P85, "")</f>
        <v/>
      </c>
      <c r="Q12" t="str">
        <f>IF(CurriculumDetail!Q85 &gt; 0, CurriculumDetail!Q85, "")</f>
        <v/>
      </c>
      <c r="R12" t="str">
        <f>IF(CurriculumDetail!R85 &gt; 0, CurriculumDetail!R85, "")</f>
        <v/>
      </c>
      <c r="S12" t="str">
        <f>IF(CurriculumDetail!S85 &gt; 0, CurriculumDetail!S85, "")</f>
        <v/>
      </c>
      <c r="T12" t="str">
        <f>IF(CurriculumDetail!T85 &gt; 0, CurriculumDetail!T85, "")</f>
        <v/>
      </c>
      <c r="U12" t="str">
        <f>IF(CurriculumDetail!U85 &gt; 0, CurriculumDetail!U85, "")</f>
        <v/>
      </c>
      <c r="V12" t="str">
        <f>IF(CurriculumDetail!V85 &gt; 0, CurriculumDetail!V85, "")</f>
        <v/>
      </c>
      <c r="W12" t="str">
        <f>IF(CurriculumDetail!W85 &gt; 0, CurriculumDetail!W85, "")</f>
        <v/>
      </c>
      <c r="X12" t="str">
        <f>IF(CurriculumDetail!X85 &gt; 0, CurriculumDetail!X85, "")</f>
        <v/>
      </c>
      <c r="Y12" t="str">
        <f>IF(CurriculumDetail!Y85 &gt; 0, CurriculumDetail!Y85, "")</f>
        <v/>
      </c>
      <c r="Z12" t="str">
        <f>IF(CurriculumDetail!Z85 &gt; 0, CurriculumDetail!Z85, "")</f>
        <v/>
      </c>
      <c r="AA12" t="str">
        <f>IF(CurriculumDetail!AA85 &gt; 0, CurriculumDetail!AA85, "")</f>
        <v/>
      </c>
      <c r="AB12" t="str">
        <f>IF(CurriculumDetail!AB85 &gt; 0, CurriculumDetail!AB85, "")</f>
        <v/>
      </c>
      <c r="AC12" t="str">
        <f>IF(CurriculumDetail!AC85 &gt; 0, CurriculumDetail!AC85, "")</f>
        <v/>
      </c>
      <c r="AD12" t="str">
        <f>IF(CurriculumDetail!AD85 &gt; 0, CurriculumDetail!AD85, "")</f>
        <v/>
      </c>
      <c r="AE12" t="str">
        <f>IF(CurriculumDetail!AE85 &gt; 0, CurriculumDetail!AE85, "")</f>
        <v/>
      </c>
      <c r="AF12" t="str">
        <f>IF(CurriculumDetail!AF85 &gt; 0, CurriculumDetail!AF85, "")</f>
        <v/>
      </c>
      <c r="AG12" t="str">
        <f>IF(CurriculumDetail!AG85 &gt; 0, CurriculumDetail!AG85, "")</f>
        <v/>
      </c>
      <c r="AH12" t="str">
        <f>IF(CurriculumDetail!AH85 &gt; 0, CurriculumDetail!AH85, "")</f>
        <v/>
      </c>
      <c r="AI12" t="str">
        <f>IF(CurriculumDetail!AI85 &gt; 0, CurriculumDetail!AI85, "")</f>
        <v/>
      </c>
      <c r="AJ12" t="str">
        <f>IF(CurriculumDetail!AJ85 &gt; 0, CurriculumDetail!AJ85, "")</f>
        <v/>
      </c>
    </row>
    <row r="13" spans="1:36" x14ac:dyDescent="0.2">
      <c r="A13" s="12" t="s">
        <v>38</v>
      </c>
      <c r="B13" s="12" t="s">
        <v>41</v>
      </c>
      <c r="C13" s="12">
        <v>0</v>
      </c>
      <c r="D13" s="12">
        <v>6</v>
      </c>
      <c r="E13" s="12">
        <f>C13+ D13</f>
        <v>6</v>
      </c>
      <c r="F13" s="12">
        <f>SUM(G13:AJ13)</f>
        <v>0</v>
      </c>
      <c r="G13" t="str">
        <f>IF(CurriculumDetail!G94 &gt; 0, CurriculumDetail!G94, "")</f>
        <v/>
      </c>
      <c r="H13" t="str">
        <f>IF(CurriculumDetail!H94 &gt; 0, CurriculumDetail!H94, "")</f>
        <v/>
      </c>
      <c r="I13" t="str">
        <f>IF(CurriculumDetail!I94 &gt; 0, CurriculumDetail!I94, "")</f>
        <v/>
      </c>
      <c r="J13" t="str">
        <f>IF(CurriculumDetail!J94 &gt; 0, CurriculumDetail!J94, "")</f>
        <v/>
      </c>
      <c r="K13" t="str">
        <f>IF(CurriculumDetail!K94 &gt; 0, CurriculumDetail!K94, "")</f>
        <v/>
      </c>
      <c r="L13" t="str">
        <f>IF(CurriculumDetail!L94 &gt; 0, CurriculumDetail!L94, "")</f>
        <v/>
      </c>
      <c r="M13" t="str">
        <f>IF(CurriculumDetail!M94 &gt; 0, CurriculumDetail!M94, "")</f>
        <v/>
      </c>
      <c r="N13" t="str">
        <f>IF(CurriculumDetail!N94 &gt; 0, CurriculumDetail!N94, "")</f>
        <v/>
      </c>
      <c r="O13" t="str">
        <f>IF(CurriculumDetail!O94 &gt; 0, CurriculumDetail!O94, "")</f>
        <v/>
      </c>
      <c r="P13" t="str">
        <f>IF(CurriculumDetail!P94 &gt; 0, CurriculumDetail!P94, "")</f>
        <v/>
      </c>
      <c r="Q13" t="str">
        <f>IF(CurriculumDetail!Q94 &gt; 0, CurriculumDetail!Q94, "")</f>
        <v/>
      </c>
      <c r="R13" t="str">
        <f>IF(CurriculumDetail!R94 &gt; 0, CurriculumDetail!R94, "")</f>
        <v/>
      </c>
      <c r="S13" t="str">
        <f>IF(CurriculumDetail!S94 &gt; 0, CurriculumDetail!S94, "")</f>
        <v/>
      </c>
      <c r="T13" t="str">
        <f>IF(CurriculumDetail!T94 &gt; 0, CurriculumDetail!T94, "")</f>
        <v/>
      </c>
      <c r="U13" t="str">
        <f>IF(CurriculumDetail!U94 &gt; 0, CurriculumDetail!U94, "")</f>
        <v/>
      </c>
      <c r="V13" t="str">
        <f>IF(CurriculumDetail!V94 &gt; 0, CurriculumDetail!V94, "")</f>
        <v/>
      </c>
      <c r="W13" t="str">
        <f>IF(CurriculumDetail!W94 &gt; 0, CurriculumDetail!W94, "")</f>
        <v/>
      </c>
      <c r="X13" t="str">
        <f>IF(CurriculumDetail!X94 &gt; 0, CurriculumDetail!X94, "")</f>
        <v/>
      </c>
      <c r="Y13" t="str">
        <f>IF(CurriculumDetail!Y94 &gt; 0, CurriculumDetail!Y94, "")</f>
        <v/>
      </c>
      <c r="Z13" t="str">
        <f>IF(CurriculumDetail!Z94 &gt; 0, CurriculumDetail!Z94, "")</f>
        <v/>
      </c>
      <c r="AA13" t="str">
        <f>IF(CurriculumDetail!AA94 &gt; 0, CurriculumDetail!AA94, "")</f>
        <v/>
      </c>
      <c r="AB13" t="str">
        <f>IF(CurriculumDetail!AB94 &gt; 0, CurriculumDetail!AB94, "")</f>
        <v/>
      </c>
      <c r="AC13" t="str">
        <f>IF(CurriculumDetail!AC94 &gt; 0, CurriculumDetail!AC94, "")</f>
        <v/>
      </c>
      <c r="AD13" t="str">
        <f>IF(CurriculumDetail!AD94 &gt; 0, CurriculumDetail!AD94, "")</f>
        <v/>
      </c>
      <c r="AE13" t="str">
        <f>IF(CurriculumDetail!AE94 &gt; 0, CurriculumDetail!AE94, "")</f>
        <v/>
      </c>
      <c r="AF13" t="str">
        <f>IF(CurriculumDetail!AF94 &gt; 0, CurriculumDetail!AF94, "")</f>
        <v/>
      </c>
      <c r="AG13" t="str">
        <f>IF(CurriculumDetail!AG94 &gt; 0, CurriculumDetail!AG94, "")</f>
        <v/>
      </c>
      <c r="AH13" t="str">
        <f>IF(CurriculumDetail!AH94 &gt; 0, CurriculumDetail!AH94, "")</f>
        <v/>
      </c>
      <c r="AI13" t="str">
        <f>IF(CurriculumDetail!AI94 &gt; 0, CurriculumDetail!AI94, "")</f>
        <v/>
      </c>
      <c r="AJ13" t="str">
        <f>IF(CurriculumDetail!AJ94 &gt; 0, CurriculumDetail!AJ94, "")</f>
        <v/>
      </c>
    </row>
    <row r="14" spans="1:36" x14ac:dyDescent="0.2">
      <c r="A14" s="12" t="s">
        <v>38</v>
      </c>
      <c r="B14" s="12" t="s">
        <v>42</v>
      </c>
      <c r="C14" s="12">
        <v>0</v>
      </c>
      <c r="D14" s="12">
        <v>3</v>
      </c>
      <c r="E14" s="12">
        <f>C14+ D14</f>
        <v>3</v>
      </c>
      <c r="F14" s="12">
        <f>SUM(G14:AJ14)</f>
        <v>0</v>
      </c>
      <c r="G14" t="str">
        <f>IF(CurriculumDetail!G106 &gt; 0, CurriculumDetail!G106, "")</f>
        <v/>
      </c>
      <c r="H14" t="str">
        <f>IF(CurriculumDetail!H106 &gt; 0, CurriculumDetail!H106, "")</f>
        <v/>
      </c>
      <c r="I14" t="str">
        <f>IF(CurriculumDetail!I106 &gt; 0, CurriculumDetail!I106, "")</f>
        <v/>
      </c>
      <c r="J14" t="str">
        <f>IF(CurriculumDetail!J106 &gt; 0, CurriculumDetail!J106, "")</f>
        <v/>
      </c>
      <c r="K14" t="str">
        <f>IF(CurriculumDetail!K106 &gt; 0, CurriculumDetail!K106, "")</f>
        <v/>
      </c>
      <c r="L14" t="str">
        <f>IF(CurriculumDetail!L106 &gt; 0, CurriculumDetail!L106, "")</f>
        <v/>
      </c>
      <c r="M14" t="str">
        <f>IF(CurriculumDetail!M106 &gt; 0, CurriculumDetail!M106, "")</f>
        <v/>
      </c>
      <c r="N14" t="str">
        <f>IF(CurriculumDetail!N106 &gt; 0, CurriculumDetail!N106, "")</f>
        <v/>
      </c>
      <c r="O14" t="str">
        <f>IF(CurriculumDetail!O106 &gt; 0, CurriculumDetail!O106, "")</f>
        <v/>
      </c>
      <c r="P14" t="str">
        <f>IF(CurriculumDetail!P106 &gt; 0, CurriculumDetail!P106, "")</f>
        <v/>
      </c>
      <c r="Q14" t="str">
        <f>IF(CurriculumDetail!Q106 &gt; 0, CurriculumDetail!Q106, "")</f>
        <v/>
      </c>
      <c r="R14" t="str">
        <f>IF(CurriculumDetail!R106 &gt; 0, CurriculumDetail!R106, "")</f>
        <v/>
      </c>
      <c r="S14" t="str">
        <f>IF(CurriculumDetail!S106 &gt; 0, CurriculumDetail!S106, "")</f>
        <v/>
      </c>
      <c r="T14" t="str">
        <f>IF(CurriculumDetail!T106 &gt; 0, CurriculumDetail!T106, "")</f>
        <v/>
      </c>
      <c r="U14" t="str">
        <f>IF(CurriculumDetail!U106 &gt; 0, CurriculumDetail!U106, "")</f>
        <v/>
      </c>
      <c r="V14" t="str">
        <f>IF(CurriculumDetail!V106 &gt; 0, CurriculumDetail!V106, "")</f>
        <v/>
      </c>
      <c r="W14" t="str">
        <f>IF(CurriculumDetail!W106 &gt; 0, CurriculumDetail!W106, "")</f>
        <v/>
      </c>
      <c r="X14" t="str">
        <f>IF(CurriculumDetail!X106 &gt; 0, CurriculumDetail!X106, "")</f>
        <v/>
      </c>
      <c r="Y14" t="str">
        <f>IF(CurriculumDetail!Y106 &gt; 0, CurriculumDetail!Y106, "")</f>
        <v/>
      </c>
      <c r="Z14" t="str">
        <f>IF(CurriculumDetail!Z106 &gt; 0, CurriculumDetail!Z106, "")</f>
        <v/>
      </c>
      <c r="AA14" t="str">
        <f>IF(CurriculumDetail!AA106 &gt; 0, CurriculumDetail!AA106, "")</f>
        <v/>
      </c>
      <c r="AB14" t="str">
        <f>IF(CurriculumDetail!AB106 &gt; 0, CurriculumDetail!AB106, "")</f>
        <v/>
      </c>
      <c r="AC14" t="str">
        <f>IF(CurriculumDetail!AC106 &gt; 0, CurriculumDetail!AC106, "")</f>
        <v/>
      </c>
      <c r="AD14" t="str">
        <f>IF(CurriculumDetail!AD106 &gt; 0, CurriculumDetail!AD106, "")</f>
        <v/>
      </c>
      <c r="AE14" t="str">
        <f>IF(CurriculumDetail!AE106 &gt; 0, CurriculumDetail!AE106, "")</f>
        <v/>
      </c>
      <c r="AF14" t="str">
        <f>IF(CurriculumDetail!AF106 &gt; 0, CurriculumDetail!AF106, "")</f>
        <v/>
      </c>
      <c r="AG14" t="str">
        <f>IF(CurriculumDetail!AG106 &gt; 0, CurriculumDetail!AG106, "")</f>
        <v/>
      </c>
      <c r="AH14" t="str">
        <f>IF(CurriculumDetail!AH106 &gt; 0, CurriculumDetail!AH106, "")</f>
        <v/>
      </c>
      <c r="AI14" t="str">
        <f>IF(CurriculumDetail!AI106 &gt; 0, CurriculumDetail!AI106, "")</f>
        <v/>
      </c>
      <c r="AJ14" t="str">
        <f>IF(CurriculumDetail!AJ106 &gt; 0, CurriculumDetail!AJ106, "")</f>
        <v/>
      </c>
    </row>
    <row r="15" spans="1:36" x14ac:dyDescent="0.2">
      <c r="A15" s="12" t="s">
        <v>38</v>
      </c>
      <c r="B15" s="12" t="s">
        <v>43</v>
      </c>
      <c r="C15" s="12">
        <v>0</v>
      </c>
      <c r="D15" s="12">
        <v>1</v>
      </c>
      <c r="E15" s="12">
        <f>C15+ D15</f>
        <v>1</v>
      </c>
      <c r="F15" s="12">
        <f>SUM(G15:AJ15)</f>
        <v>0</v>
      </c>
      <c r="G15" t="str">
        <f>IF(CurriculumDetail!G114 &gt; 0, CurriculumDetail!G114, "")</f>
        <v/>
      </c>
      <c r="H15" t="str">
        <f>IF(CurriculumDetail!H114 &gt; 0, CurriculumDetail!H114, "")</f>
        <v/>
      </c>
      <c r="I15" t="str">
        <f>IF(CurriculumDetail!I114 &gt; 0, CurriculumDetail!I114, "")</f>
        <v/>
      </c>
      <c r="J15" t="str">
        <f>IF(CurriculumDetail!J114 &gt; 0, CurriculumDetail!J114, "")</f>
        <v/>
      </c>
      <c r="K15" t="str">
        <f>IF(CurriculumDetail!K114 &gt; 0, CurriculumDetail!K114, "")</f>
        <v/>
      </c>
      <c r="L15" t="str">
        <f>IF(CurriculumDetail!L114 &gt; 0, CurriculumDetail!L114, "")</f>
        <v/>
      </c>
      <c r="M15" t="str">
        <f>IF(CurriculumDetail!M114 &gt; 0, CurriculumDetail!M114, "")</f>
        <v/>
      </c>
      <c r="N15" t="str">
        <f>IF(CurriculumDetail!N114 &gt; 0, CurriculumDetail!N114, "")</f>
        <v/>
      </c>
      <c r="O15" t="str">
        <f>IF(CurriculumDetail!O114 &gt; 0, CurriculumDetail!O114, "")</f>
        <v/>
      </c>
      <c r="P15" t="str">
        <f>IF(CurriculumDetail!P114 &gt; 0, CurriculumDetail!P114, "")</f>
        <v/>
      </c>
      <c r="Q15" t="str">
        <f>IF(CurriculumDetail!Q114 &gt; 0, CurriculumDetail!Q114, "")</f>
        <v/>
      </c>
      <c r="R15" t="str">
        <f>IF(CurriculumDetail!R114 &gt; 0, CurriculumDetail!R114, "")</f>
        <v/>
      </c>
      <c r="S15" t="str">
        <f>IF(CurriculumDetail!S114 &gt; 0, CurriculumDetail!S114, "")</f>
        <v/>
      </c>
      <c r="T15" t="str">
        <f>IF(CurriculumDetail!T114 &gt; 0, CurriculumDetail!T114, "")</f>
        <v/>
      </c>
      <c r="U15" t="str">
        <f>IF(CurriculumDetail!U114 &gt; 0, CurriculumDetail!U114, "")</f>
        <v/>
      </c>
      <c r="V15" t="str">
        <f>IF(CurriculumDetail!V114 &gt; 0, CurriculumDetail!V114, "")</f>
        <v/>
      </c>
      <c r="W15" t="str">
        <f>IF(CurriculumDetail!W114 &gt; 0, CurriculumDetail!W114, "")</f>
        <v/>
      </c>
      <c r="X15" t="str">
        <f>IF(CurriculumDetail!X114 &gt; 0, CurriculumDetail!X114, "")</f>
        <v/>
      </c>
      <c r="Y15" t="str">
        <f>IF(CurriculumDetail!Y114 &gt; 0, CurriculumDetail!Y114, "")</f>
        <v/>
      </c>
      <c r="Z15" t="str">
        <f>IF(CurriculumDetail!Z114 &gt; 0, CurriculumDetail!Z114, "")</f>
        <v/>
      </c>
      <c r="AA15" t="str">
        <f>IF(CurriculumDetail!AA114 &gt; 0, CurriculumDetail!AA114, "")</f>
        <v/>
      </c>
      <c r="AB15" t="str">
        <f>IF(CurriculumDetail!AB114 &gt; 0, CurriculumDetail!AB114, "")</f>
        <v/>
      </c>
      <c r="AC15" t="str">
        <f>IF(CurriculumDetail!AC114 &gt; 0, CurriculumDetail!AC114, "")</f>
        <v/>
      </c>
      <c r="AD15" t="str">
        <f>IF(CurriculumDetail!AD114 &gt; 0, CurriculumDetail!AD114, "")</f>
        <v/>
      </c>
      <c r="AE15" t="str">
        <f>IF(CurriculumDetail!AE114 &gt; 0, CurriculumDetail!AE114, "")</f>
        <v/>
      </c>
      <c r="AF15" t="str">
        <f>IF(CurriculumDetail!AF114 &gt; 0, CurriculumDetail!AF114, "")</f>
        <v/>
      </c>
      <c r="AG15" t="str">
        <f>IF(CurriculumDetail!AG114 &gt; 0, CurriculumDetail!AG114, "")</f>
        <v/>
      </c>
      <c r="AH15" t="str">
        <f>IF(CurriculumDetail!AH114 &gt; 0, CurriculumDetail!AH114, "")</f>
        <v/>
      </c>
      <c r="AI15" t="str">
        <f>IF(CurriculumDetail!AI114 &gt; 0, CurriculumDetail!AI114, "")</f>
        <v/>
      </c>
      <c r="AJ15" t="str">
        <f>IF(CurriculumDetail!AJ114 &gt; 0, CurriculumDetail!AJ114, "")</f>
        <v/>
      </c>
    </row>
    <row r="16" spans="1:36" x14ac:dyDescent="0.2">
      <c r="A16" s="12"/>
      <c r="B16" s="12"/>
      <c r="C16" s="12"/>
      <c r="D16" s="12"/>
      <c r="E16" s="12"/>
      <c r="F16" s="12"/>
      <c r="G16" t="str">
        <f>IF(CurriculumDetail!G136 &gt; 0, CurriculumDetail!G136, "")</f>
        <v/>
      </c>
      <c r="H16" t="str">
        <f>IF(CurriculumDetail!H136 &gt; 0, CurriculumDetail!H136, "")</f>
        <v/>
      </c>
      <c r="I16" t="str">
        <f>IF(CurriculumDetail!I136 &gt; 0, CurriculumDetail!I136, "")</f>
        <v/>
      </c>
      <c r="J16" t="str">
        <f>IF(CurriculumDetail!J136 &gt; 0, CurriculumDetail!J136, "")</f>
        <v/>
      </c>
      <c r="K16" t="str">
        <f>IF(CurriculumDetail!K136 &gt; 0, CurriculumDetail!K136, "")</f>
        <v/>
      </c>
      <c r="L16" t="str">
        <f>IF(CurriculumDetail!L136 &gt; 0, CurriculumDetail!L136, "")</f>
        <v/>
      </c>
      <c r="M16" t="str">
        <f>IF(CurriculumDetail!M136 &gt; 0, CurriculumDetail!M136, "")</f>
        <v/>
      </c>
      <c r="N16" t="str">
        <f>IF(CurriculumDetail!N136 &gt; 0, CurriculumDetail!N136, "")</f>
        <v/>
      </c>
      <c r="O16" t="str">
        <f>IF(CurriculumDetail!O136 &gt; 0, CurriculumDetail!O136, "")</f>
        <v/>
      </c>
      <c r="P16" t="str">
        <f>IF(CurriculumDetail!P136 &gt; 0, CurriculumDetail!P136, "")</f>
        <v/>
      </c>
      <c r="Q16" t="str">
        <f>IF(CurriculumDetail!Q136 &gt; 0, CurriculumDetail!Q136, "")</f>
        <v/>
      </c>
      <c r="R16" t="str">
        <f>IF(CurriculumDetail!R136 &gt; 0, CurriculumDetail!R136, "")</f>
        <v/>
      </c>
      <c r="S16" t="str">
        <f>IF(CurriculumDetail!S136 &gt; 0, CurriculumDetail!S136, "")</f>
        <v/>
      </c>
      <c r="T16" t="str">
        <f>IF(CurriculumDetail!T136 &gt; 0, CurriculumDetail!T136, "")</f>
        <v/>
      </c>
      <c r="U16" t="str">
        <f>IF(CurriculumDetail!U136 &gt; 0, CurriculumDetail!U136, "")</f>
        <v/>
      </c>
      <c r="V16" t="str">
        <f>IF(CurriculumDetail!V136 &gt; 0, CurriculumDetail!V136, "")</f>
        <v/>
      </c>
      <c r="W16" t="str">
        <f>IF(CurriculumDetail!W136 &gt; 0, CurriculumDetail!W136, "")</f>
        <v/>
      </c>
      <c r="X16" t="str">
        <f>IF(CurriculumDetail!X136 &gt; 0, CurriculumDetail!X136, "")</f>
        <v/>
      </c>
      <c r="Y16" t="str">
        <f>IF(CurriculumDetail!Y136 &gt; 0, CurriculumDetail!Y136, "")</f>
        <v/>
      </c>
      <c r="Z16" t="str">
        <f>IF(CurriculumDetail!Z136 &gt; 0, CurriculumDetail!Z136, "")</f>
        <v/>
      </c>
      <c r="AA16" t="str">
        <f>IF(CurriculumDetail!AA136 &gt; 0, CurriculumDetail!AA136, "")</f>
        <v/>
      </c>
      <c r="AB16" t="str">
        <f>IF(CurriculumDetail!AB136 &gt; 0, CurriculumDetail!AB136, "")</f>
        <v/>
      </c>
      <c r="AC16" t="str">
        <f>IF(CurriculumDetail!AC136 &gt; 0, CurriculumDetail!AC136, "")</f>
        <v/>
      </c>
      <c r="AD16" t="str">
        <f>IF(CurriculumDetail!AD136 &gt; 0, CurriculumDetail!AD136, "")</f>
        <v/>
      </c>
      <c r="AE16" t="str">
        <f>IF(CurriculumDetail!AE136 &gt; 0, CurriculumDetail!AE136, "")</f>
        <v/>
      </c>
      <c r="AF16" t="str">
        <f>IF(CurriculumDetail!AF136 &gt; 0, CurriculumDetail!AF136, "")</f>
        <v/>
      </c>
      <c r="AG16" t="str">
        <f>IF(CurriculumDetail!AG136 &gt; 0, CurriculumDetail!AG136, "")</f>
        <v/>
      </c>
      <c r="AH16" t="str">
        <f>IF(CurriculumDetail!AH136 &gt; 0, CurriculumDetail!AH136, "")</f>
        <v/>
      </c>
      <c r="AI16" t="str">
        <f>IF(CurriculumDetail!AI136 &gt; 0, CurriculumDetail!AI136, "")</f>
        <v/>
      </c>
      <c r="AJ16" t="str">
        <f>IF(CurriculumDetail!AJ136 &gt; 0, CurriculumDetail!AJ136, "")</f>
        <v/>
      </c>
    </row>
    <row r="17" spans="1:36" x14ac:dyDescent="0.2">
      <c r="A17" s="12" t="s">
        <v>47</v>
      </c>
      <c r="B17" s="12" t="s">
        <v>48</v>
      </c>
      <c r="C17" s="12">
        <v>1</v>
      </c>
      <c r="D17" s="12">
        <v>0</v>
      </c>
      <c r="E17" s="12">
        <f>C17+ D17</f>
        <v>1</v>
      </c>
      <c r="F17" s="12">
        <f>SUM(G17:AJ17)</f>
        <v>0</v>
      </c>
      <c r="G17" t="str">
        <f>IF(CurriculumDetail!G144 &gt; 0, CurriculumDetail!G144, "")</f>
        <v/>
      </c>
      <c r="H17" t="str">
        <f>IF(CurriculumDetail!H144 &gt; 0, CurriculumDetail!H144, "")</f>
        <v/>
      </c>
      <c r="I17" t="str">
        <f>IF(CurriculumDetail!I144 &gt; 0, CurriculumDetail!I144, "")</f>
        <v/>
      </c>
      <c r="J17" t="str">
        <f>IF(CurriculumDetail!J144 &gt; 0, CurriculumDetail!J144, "")</f>
        <v/>
      </c>
      <c r="K17" t="str">
        <f>IF(CurriculumDetail!K144 &gt; 0, CurriculumDetail!K144, "")</f>
        <v/>
      </c>
      <c r="L17" t="str">
        <f>IF(CurriculumDetail!L144 &gt; 0, CurriculumDetail!L144, "")</f>
        <v/>
      </c>
      <c r="M17" t="str">
        <f>IF(CurriculumDetail!M144 &gt; 0, CurriculumDetail!M144, "")</f>
        <v/>
      </c>
      <c r="N17" t="str">
        <f>IF(CurriculumDetail!N144 &gt; 0, CurriculumDetail!N144, "")</f>
        <v/>
      </c>
      <c r="O17" t="str">
        <f>IF(CurriculumDetail!O144 &gt; 0, CurriculumDetail!O144, "")</f>
        <v/>
      </c>
      <c r="P17" t="str">
        <f>IF(CurriculumDetail!P144 &gt; 0, CurriculumDetail!P144, "")</f>
        <v/>
      </c>
      <c r="Q17" t="str">
        <f>IF(CurriculumDetail!Q144 &gt; 0, CurriculumDetail!Q144, "")</f>
        <v/>
      </c>
      <c r="R17" t="str">
        <f>IF(CurriculumDetail!R144 &gt; 0, CurriculumDetail!R144, "")</f>
        <v/>
      </c>
      <c r="S17" t="str">
        <f>IF(CurriculumDetail!S144 &gt; 0, CurriculumDetail!S144, "")</f>
        <v/>
      </c>
      <c r="T17" t="str">
        <f>IF(CurriculumDetail!T144 &gt; 0, CurriculumDetail!T144, "")</f>
        <v/>
      </c>
      <c r="U17" t="str">
        <f>IF(CurriculumDetail!U144 &gt; 0, CurriculumDetail!U144, "")</f>
        <v/>
      </c>
      <c r="V17" t="str">
        <f>IF(CurriculumDetail!V144 &gt; 0, CurriculumDetail!V144, "")</f>
        <v/>
      </c>
      <c r="W17" t="str">
        <f>IF(CurriculumDetail!W144 &gt; 0, CurriculumDetail!W144, "")</f>
        <v/>
      </c>
      <c r="X17" t="str">
        <f>IF(CurriculumDetail!X144 &gt; 0, CurriculumDetail!X144, "")</f>
        <v/>
      </c>
      <c r="Y17" t="str">
        <f>IF(CurriculumDetail!Y144 &gt; 0, CurriculumDetail!Y144, "")</f>
        <v/>
      </c>
      <c r="Z17" t="str">
        <f>IF(CurriculumDetail!Z144 &gt; 0, CurriculumDetail!Z144, "")</f>
        <v/>
      </c>
      <c r="AA17" t="str">
        <f>IF(CurriculumDetail!AA144 &gt; 0, CurriculumDetail!AA144, "")</f>
        <v/>
      </c>
      <c r="AB17" t="str">
        <f>IF(CurriculumDetail!AB144 &gt; 0, CurriculumDetail!AB144, "")</f>
        <v/>
      </c>
      <c r="AC17" t="str">
        <f>IF(CurriculumDetail!AC144 &gt; 0, CurriculumDetail!AC144, "")</f>
        <v/>
      </c>
      <c r="AD17" t="str">
        <f>IF(CurriculumDetail!AD144 &gt; 0, CurriculumDetail!AD144, "")</f>
        <v/>
      </c>
      <c r="AE17" t="str">
        <f>IF(CurriculumDetail!AE144 &gt; 0, CurriculumDetail!AE144, "")</f>
        <v/>
      </c>
      <c r="AF17" t="str">
        <f>IF(CurriculumDetail!AF144 &gt; 0, CurriculumDetail!AF144, "")</f>
        <v/>
      </c>
      <c r="AG17" t="str">
        <f>IF(CurriculumDetail!AG144 &gt; 0, CurriculumDetail!AG144, "")</f>
        <v/>
      </c>
      <c r="AH17" t="str">
        <f>IF(CurriculumDetail!AH144 &gt; 0, CurriculumDetail!AH144, "")</f>
        <v/>
      </c>
      <c r="AI17" t="str">
        <f>IF(CurriculumDetail!AI144 &gt; 0, CurriculumDetail!AI144, "")</f>
        <v/>
      </c>
      <c r="AJ17" t="str">
        <f>IF(CurriculumDetail!AJ144 &gt; 0, CurriculumDetail!AJ144, "")</f>
        <v/>
      </c>
    </row>
    <row r="18" spans="1:36" x14ac:dyDescent="0.2">
      <c r="A18" s="12"/>
      <c r="B18" s="12"/>
      <c r="C18" s="12"/>
      <c r="D18" s="12"/>
      <c r="E18" s="12"/>
      <c r="F18" s="12"/>
      <c r="G18" t="str">
        <f>IF(CurriculumDetail!G195 &gt; 0, CurriculumDetail!G195, "")</f>
        <v/>
      </c>
      <c r="H18" t="str">
        <f>IF(CurriculumDetail!H195 &gt; 0, CurriculumDetail!H195, "")</f>
        <v/>
      </c>
      <c r="I18" t="str">
        <f>IF(CurriculumDetail!I195 &gt; 0, CurriculumDetail!I195, "")</f>
        <v/>
      </c>
      <c r="J18" t="str">
        <f>IF(CurriculumDetail!J195 &gt; 0, CurriculumDetail!J195, "")</f>
        <v/>
      </c>
      <c r="K18" t="str">
        <f>IF(CurriculumDetail!K195 &gt; 0, CurriculumDetail!K195, "")</f>
        <v/>
      </c>
      <c r="L18" t="str">
        <f>IF(CurriculumDetail!L195 &gt; 0, CurriculumDetail!L195, "")</f>
        <v/>
      </c>
      <c r="M18" t="str">
        <f>IF(CurriculumDetail!M195 &gt; 0, CurriculumDetail!M195, "")</f>
        <v/>
      </c>
      <c r="N18" t="str">
        <f>IF(CurriculumDetail!N195 &gt; 0, CurriculumDetail!N195, "")</f>
        <v/>
      </c>
      <c r="O18" t="str">
        <f>IF(CurriculumDetail!O195 &gt; 0, CurriculumDetail!O195, "")</f>
        <v/>
      </c>
      <c r="P18" t="str">
        <f>IF(CurriculumDetail!P195 &gt; 0, CurriculumDetail!P195, "")</f>
        <v/>
      </c>
      <c r="Q18" t="str">
        <f>IF(CurriculumDetail!Q195 &gt; 0, CurriculumDetail!Q195, "")</f>
        <v/>
      </c>
      <c r="R18" t="str">
        <f>IF(CurriculumDetail!R195 &gt; 0, CurriculumDetail!R195, "")</f>
        <v/>
      </c>
      <c r="S18" t="str">
        <f>IF(CurriculumDetail!S195 &gt; 0, CurriculumDetail!S195, "")</f>
        <v/>
      </c>
      <c r="T18" t="str">
        <f>IF(CurriculumDetail!T195 &gt; 0, CurriculumDetail!T195, "")</f>
        <v/>
      </c>
      <c r="U18" t="str">
        <f>IF(CurriculumDetail!U195 &gt; 0, CurriculumDetail!U195, "")</f>
        <v/>
      </c>
      <c r="V18" t="str">
        <f>IF(CurriculumDetail!V195 &gt; 0, CurriculumDetail!V195, "")</f>
        <v/>
      </c>
      <c r="W18" t="str">
        <f>IF(CurriculumDetail!W195 &gt; 0, CurriculumDetail!W195, "")</f>
        <v/>
      </c>
      <c r="X18" t="str">
        <f>IF(CurriculumDetail!X195 &gt; 0, CurriculumDetail!X195, "")</f>
        <v/>
      </c>
      <c r="Y18" t="str">
        <f>IF(CurriculumDetail!Y195 &gt; 0, CurriculumDetail!Y195, "")</f>
        <v/>
      </c>
      <c r="Z18" t="str">
        <f>IF(CurriculumDetail!Z195 &gt; 0, CurriculumDetail!Z195, "")</f>
        <v/>
      </c>
      <c r="AA18" t="str">
        <f>IF(CurriculumDetail!AA195 &gt; 0, CurriculumDetail!AA195, "")</f>
        <v/>
      </c>
      <c r="AB18" t="str">
        <f>IF(CurriculumDetail!AB195 &gt; 0, CurriculumDetail!AB195, "")</f>
        <v/>
      </c>
      <c r="AC18" t="str">
        <f>IF(CurriculumDetail!AC195 &gt; 0, CurriculumDetail!AC195, "")</f>
        <v/>
      </c>
      <c r="AD18" t="str">
        <f>IF(CurriculumDetail!AD195 &gt; 0, CurriculumDetail!AD195, "")</f>
        <v/>
      </c>
      <c r="AE18" t="str">
        <f>IF(CurriculumDetail!AE195 &gt; 0, CurriculumDetail!AE195, "")</f>
        <v/>
      </c>
      <c r="AF18" t="str">
        <f>IF(CurriculumDetail!AF195 &gt; 0, CurriculumDetail!AF195, "")</f>
        <v/>
      </c>
      <c r="AG18" t="str">
        <f>IF(CurriculumDetail!AG195 &gt; 0, CurriculumDetail!AG195, "")</f>
        <v/>
      </c>
      <c r="AH18" t="str">
        <f>IF(CurriculumDetail!AH195 &gt; 0, CurriculumDetail!AH195, "")</f>
        <v/>
      </c>
      <c r="AI18" t="str">
        <f>IF(CurriculumDetail!AI195 &gt; 0, CurriculumDetail!AI195, "")</f>
        <v/>
      </c>
      <c r="AJ18" t="str">
        <f>IF(CurriculumDetail!AJ195 &gt; 0, CurriculumDetail!AJ195, "")</f>
        <v/>
      </c>
    </row>
    <row r="19" spans="1:36" x14ac:dyDescent="0.2">
      <c r="A19" s="12" t="s">
        <v>54</v>
      </c>
      <c r="B19" s="12" t="s">
        <v>55</v>
      </c>
      <c r="C19" s="12">
        <v>4</v>
      </c>
      <c r="D19" s="12">
        <v>0</v>
      </c>
      <c r="E19" s="12">
        <f t="shared" ref="E19:E24" si="0">C19+ D19</f>
        <v>4</v>
      </c>
      <c r="F19" s="12">
        <f t="shared" ref="F19:F24" si="1">SUM(G19:AJ19)</f>
        <v>0</v>
      </c>
      <c r="G19" t="str">
        <f>IF(CurriculumDetail!G201 &gt; 0, CurriculumDetail!G201, "")</f>
        <v/>
      </c>
      <c r="H19" t="str">
        <f>IF(CurriculumDetail!H201 &gt; 0, CurriculumDetail!H201, "")</f>
        <v/>
      </c>
      <c r="I19" t="str">
        <f>IF(CurriculumDetail!I201 &gt; 0, CurriculumDetail!I201, "")</f>
        <v/>
      </c>
      <c r="J19" t="str">
        <f>IF(CurriculumDetail!J201 &gt; 0, CurriculumDetail!J201, "")</f>
        <v/>
      </c>
      <c r="K19" t="str">
        <f>IF(CurriculumDetail!K201 &gt; 0, CurriculumDetail!K201, "")</f>
        <v/>
      </c>
      <c r="L19" t="str">
        <f>IF(CurriculumDetail!L201 &gt; 0, CurriculumDetail!L201, "")</f>
        <v/>
      </c>
      <c r="M19" t="str">
        <f>IF(CurriculumDetail!M201 &gt; 0, CurriculumDetail!M201, "")</f>
        <v/>
      </c>
      <c r="N19" t="str">
        <f>IF(CurriculumDetail!N201 &gt; 0, CurriculumDetail!N201, "")</f>
        <v/>
      </c>
      <c r="O19" t="str">
        <f>IF(CurriculumDetail!O201 &gt; 0, CurriculumDetail!O201, "")</f>
        <v/>
      </c>
      <c r="P19" t="str">
        <f>IF(CurriculumDetail!P201 &gt; 0, CurriculumDetail!P201, "")</f>
        <v/>
      </c>
      <c r="Q19" t="str">
        <f>IF(CurriculumDetail!Q201 &gt; 0, CurriculumDetail!Q201, "")</f>
        <v/>
      </c>
      <c r="R19" t="str">
        <f>IF(CurriculumDetail!R201 &gt; 0, CurriculumDetail!R201, "")</f>
        <v/>
      </c>
      <c r="S19" t="str">
        <f>IF(CurriculumDetail!S201 &gt; 0, CurriculumDetail!S201, "")</f>
        <v/>
      </c>
      <c r="T19" t="str">
        <f>IF(CurriculumDetail!T201 &gt; 0, CurriculumDetail!T201, "")</f>
        <v/>
      </c>
      <c r="U19" t="str">
        <f>IF(CurriculumDetail!U201 &gt; 0, CurriculumDetail!U201, "")</f>
        <v/>
      </c>
      <c r="V19" t="str">
        <f>IF(CurriculumDetail!V201 &gt; 0, CurriculumDetail!V201, "")</f>
        <v/>
      </c>
      <c r="W19" t="str">
        <f>IF(CurriculumDetail!W201 &gt; 0, CurriculumDetail!W201, "")</f>
        <v/>
      </c>
      <c r="X19" t="str">
        <f>IF(CurriculumDetail!X201 &gt; 0, CurriculumDetail!X201, "")</f>
        <v/>
      </c>
      <c r="Y19" t="str">
        <f>IF(CurriculumDetail!Y201 &gt; 0, CurriculumDetail!Y201, "")</f>
        <v/>
      </c>
      <c r="Z19" t="str">
        <f>IF(CurriculumDetail!Z201 &gt; 0, CurriculumDetail!Z201, "")</f>
        <v/>
      </c>
      <c r="AA19" t="str">
        <f>IF(CurriculumDetail!AA201 &gt; 0, CurriculumDetail!AA201, "")</f>
        <v/>
      </c>
      <c r="AB19" t="str">
        <f>IF(CurriculumDetail!AB201 &gt; 0, CurriculumDetail!AB201, "")</f>
        <v/>
      </c>
      <c r="AC19" t="str">
        <f>IF(CurriculumDetail!AC201 &gt; 0, CurriculumDetail!AC201, "")</f>
        <v/>
      </c>
      <c r="AD19" t="str">
        <f>IF(CurriculumDetail!AD201 &gt; 0, CurriculumDetail!AD201, "")</f>
        <v/>
      </c>
      <c r="AE19" t="str">
        <f>IF(CurriculumDetail!AE201 &gt; 0, CurriculumDetail!AE201, "")</f>
        <v/>
      </c>
      <c r="AF19" t="str">
        <f>IF(CurriculumDetail!AF201 &gt; 0, CurriculumDetail!AF201, "")</f>
        <v/>
      </c>
      <c r="AG19" t="str">
        <f>IF(CurriculumDetail!AG201 &gt; 0, CurriculumDetail!AG201, "")</f>
        <v/>
      </c>
      <c r="AH19" t="str">
        <f>IF(CurriculumDetail!AH201 &gt; 0, CurriculumDetail!AH201, "")</f>
        <v/>
      </c>
      <c r="AI19" t="str">
        <f>IF(CurriculumDetail!AI201 &gt; 0, CurriculumDetail!AI201, "")</f>
        <v/>
      </c>
      <c r="AJ19" t="str">
        <f>IF(CurriculumDetail!AJ201 &gt; 0, CurriculumDetail!AJ201, "")</f>
        <v/>
      </c>
    </row>
    <row r="20" spans="1:36" x14ac:dyDescent="0.2">
      <c r="A20" s="12" t="s">
        <v>54</v>
      </c>
      <c r="B20" s="12" t="s">
        <v>56</v>
      </c>
      <c r="C20" s="12">
        <v>9</v>
      </c>
      <c r="D20" s="12">
        <v>0</v>
      </c>
      <c r="E20" s="12">
        <f t="shared" si="0"/>
        <v>9</v>
      </c>
      <c r="F20" s="12">
        <f t="shared" si="1"/>
        <v>0</v>
      </c>
      <c r="G20" t="str">
        <f>IF(CurriculumDetail!G206 &gt; 0, CurriculumDetail!G206, "")</f>
        <v/>
      </c>
      <c r="H20" t="str">
        <f>IF(CurriculumDetail!H206 &gt; 0, CurriculumDetail!H206, "")</f>
        <v/>
      </c>
      <c r="I20" t="str">
        <f>IF(CurriculumDetail!I206 &gt; 0, CurriculumDetail!I206, "")</f>
        <v/>
      </c>
      <c r="J20" t="str">
        <f>IF(CurriculumDetail!J206 &gt; 0, CurriculumDetail!J206, "")</f>
        <v/>
      </c>
      <c r="K20" t="str">
        <f>IF(CurriculumDetail!K206 &gt; 0, CurriculumDetail!K206, "")</f>
        <v/>
      </c>
      <c r="L20" t="str">
        <f>IF(CurriculumDetail!L206 &gt; 0, CurriculumDetail!L206, "")</f>
        <v/>
      </c>
      <c r="M20" t="str">
        <f>IF(CurriculumDetail!M206 &gt; 0, CurriculumDetail!M206, "")</f>
        <v/>
      </c>
      <c r="N20" t="str">
        <f>IF(CurriculumDetail!N206 &gt; 0, CurriculumDetail!N206, "")</f>
        <v/>
      </c>
      <c r="O20" t="str">
        <f>IF(CurriculumDetail!O206 &gt; 0, CurriculumDetail!O206, "")</f>
        <v/>
      </c>
      <c r="P20" t="str">
        <f>IF(CurriculumDetail!P206 &gt; 0, CurriculumDetail!P206, "")</f>
        <v/>
      </c>
      <c r="Q20" t="str">
        <f>IF(CurriculumDetail!Q206 &gt; 0, CurriculumDetail!Q206, "")</f>
        <v/>
      </c>
      <c r="R20" t="str">
        <f>IF(CurriculumDetail!R206 &gt; 0, CurriculumDetail!R206, "")</f>
        <v/>
      </c>
      <c r="S20" t="str">
        <f>IF(CurriculumDetail!S206 &gt; 0, CurriculumDetail!S206, "")</f>
        <v/>
      </c>
      <c r="T20" t="str">
        <f>IF(CurriculumDetail!T206 &gt; 0, CurriculumDetail!T206, "")</f>
        <v/>
      </c>
      <c r="U20" t="str">
        <f>IF(CurriculumDetail!U206 &gt; 0, CurriculumDetail!U206, "")</f>
        <v/>
      </c>
      <c r="V20" t="str">
        <f>IF(CurriculumDetail!V206 &gt; 0, CurriculumDetail!V206, "")</f>
        <v/>
      </c>
      <c r="W20" t="str">
        <f>IF(CurriculumDetail!W206 &gt; 0, CurriculumDetail!W206, "")</f>
        <v/>
      </c>
      <c r="X20" t="str">
        <f>IF(CurriculumDetail!X206 &gt; 0, CurriculumDetail!X206, "")</f>
        <v/>
      </c>
      <c r="Y20" t="str">
        <f>IF(CurriculumDetail!Y206 &gt; 0, CurriculumDetail!Y206, "")</f>
        <v/>
      </c>
      <c r="Z20" t="str">
        <f>IF(CurriculumDetail!Z206 &gt; 0, CurriculumDetail!Z206, "")</f>
        <v/>
      </c>
      <c r="AA20" t="str">
        <f>IF(CurriculumDetail!AA206 &gt; 0, CurriculumDetail!AA206, "")</f>
        <v/>
      </c>
      <c r="AB20" t="str">
        <f>IF(CurriculumDetail!AB206 &gt; 0, CurriculumDetail!AB206, "")</f>
        <v/>
      </c>
      <c r="AC20" t="str">
        <f>IF(CurriculumDetail!AC206 &gt; 0, CurriculumDetail!AC206, "")</f>
        <v/>
      </c>
      <c r="AD20" t="str">
        <f>IF(CurriculumDetail!AD206 &gt; 0, CurriculumDetail!AD206, "")</f>
        <v/>
      </c>
      <c r="AE20" t="str">
        <f>IF(CurriculumDetail!AE206 &gt; 0, CurriculumDetail!AE206, "")</f>
        <v/>
      </c>
      <c r="AF20" t="str">
        <f>IF(CurriculumDetail!AF206 &gt; 0, CurriculumDetail!AF206, "")</f>
        <v/>
      </c>
      <c r="AG20" t="str">
        <f>IF(CurriculumDetail!AG206 &gt; 0, CurriculumDetail!AG206, "")</f>
        <v/>
      </c>
      <c r="AH20" t="str">
        <f>IF(CurriculumDetail!AH206 &gt; 0, CurriculumDetail!AH206, "")</f>
        <v/>
      </c>
      <c r="AI20" t="str">
        <f>IF(CurriculumDetail!AI206 &gt; 0, CurriculumDetail!AI206, "")</f>
        <v/>
      </c>
      <c r="AJ20" t="str">
        <f>IF(CurriculumDetail!AJ206 &gt; 0, CurriculumDetail!AJ206, "")</f>
        <v/>
      </c>
    </row>
    <row r="21" spans="1:36" x14ac:dyDescent="0.2">
      <c r="A21" s="12" t="s">
        <v>54</v>
      </c>
      <c r="B21" s="12" t="s">
        <v>57</v>
      </c>
      <c r="C21" s="12">
        <v>10</v>
      </c>
      <c r="D21" s="12">
        <v>1</v>
      </c>
      <c r="E21" s="12">
        <f t="shared" si="0"/>
        <v>11</v>
      </c>
      <c r="F21" s="12">
        <f t="shared" si="1"/>
        <v>0</v>
      </c>
      <c r="G21" t="str">
        <f>IF(CurriculumDetail!G214 &gt; 0, CurriculumDetail!G214, "")</f>
        <v/>
      </c>
      <c r="H21" t="str">
        <f>IF(CurriculumDetail!H214 &gt; 0, CurriculumDetail!H214, "")</f>
        <v/>
      </c>
      <c r="I21" t="str">
        <f>IF(CurriculumDetail!I214 &gt; 0, CurriculumDetail!I214, "")</f>
        <v/>
      </c>
      <c r="J21" t="str">
        <f>IF(CurriculumDetail!J214 &gt; 0, CurriculumDetail!J214, "")</f>
        <v/>
      </c>
      <c r="K21" t="str">
        <f>IF(CurriculumDetail!K214 &gt; 0, CurriculumDetail!K214, "")</f>
        <v/>
      </c>
      <c r="L21" t="str">
        <f>IF(CurriculumDetail!L214 &gt; 0, CurriculumDetail!L214, "")</f>
        <v/>
      </c>
      <c r="M21" t="str">
        <f>IF(CurriculumDetail!M214 &gt; 0, CurriculumDetail!M214, "")</f>
        <v/>
      </c>
      <c r="N21" t="str">
        <f>IF(CurriculumDetail!N214 &gt; 0, CurriculumDetail!N214, "")</f>
        <v/>
      </c>
      <c r="O21" t="str">
        <f>IF(CurriculumDetail!O214 &gt; 0, CurriculumDetail!O214, "")</f>
        <v/>
      </c>
      <c r="P21" t="str">
        <f>IF(CurriculumDetail!P214 &gt; 0, CurriculumDetail!P214, "")</f>
        <v/>
      </c>
      <c r="Q21" t="str">
        <f>IF(CurriculumDetail!Q214 &gt; 0, CurriculumDetail!Q214, "")</f>
        <v/>
      </c>
      <c r="R21" t="str">
        <f>IF(CurriculumDetail!R214 &gt; 0, CurriculumDetail!R214, "")</f>
        <v/>
      </c>
      <c r="S21" t="str">
        <f>IF(CurriculumDetail!S214 &gt; 0, CurriculumDetail!S214, "")</f>
        <v/>
      </c>
      <c r="T21" t="str">
        <f>IF(CurriculumDetail!T214 &gt; 0, CurriculumDetail!T214, "")</f>
        <v/>
      </c>
      <c r="U21" t="str">
        <f>IF(CurriculumDetail!U214 &gt; 0, CurriculumDetail!U214, "")</f>
        <v/>
      </c>
      <c r="V21" t="str">
        <f>IF(CurriculumDetail!V214 &gt; 0, CurriculumDetail!V214, "")</f>
        <v/>
      </c>
      <c r="W21" t="str">
        <f>IF(CurriculumDetail!W214 &gt; 0, CurriculumDetail!W214, "")</f>
        <v/>
      </c>
      <c r="X21" t="str">
        <f>IF(CurriculumDetail!X214 &gt; 0, CurriculumDetail!X214, "")</f>
        <v/>
      </c>
      <c r="Y21" t="str">
        <f>IF(CurriculumDetail!Y214 &gt; 0, CurriculumDetail!Y214, "")</f>
        <v/>
      </c>
      <c r="Z21" t="str">
        <f>IF(CurriculumDetail!Z214 &gt; 0, CurriculumDetail!Z214, "")</f>
        <v/>
      </c>
      <c r="AA21" t="str">
        <f>IF(CurriculumDetail!AA214 &gt; 0, CurriculumDetail!AA214, "")</f>
        <v/>
      </c>
      <c r="AB21" t="str">
        <f>IF(CurriculumDetail!AB214 &gt; 0, CurriculumDetail!AB214, "")</f>
        <v/>
      </c>
      <c r="AC21" t="str">
        <f>IF(CurriculumDetail!AC214 &gt; 0, CurriculumDetail!AC214, "")</f>
        <v/>
      </c>
      <c r="AD21" t="str">
        <f>IF(CurriculumDetail!AD214 &gt; 0, CurriculumDetail!AD214, "")</f>
        <v/>
      </c>
      <c r="AE21" t="str">
        <f>IF(CurriculumDetail!AE214 &gt; 0, CurriculumDetail!AE214, "")</f>
        <v/>
      </c>
      <c r="AF21" t="str">
        <f>IF(CurriculumDetail!AF214 &gt; 0, CurriculumDetail!AF214, "")</f>
        <v/>
      </c>
      <c r="AG21" t="str">
        <f>IF(CurriculumDetail!AG214 &gt; 0, CurriculumDetail!AG214, "")</f>
        <v/>
      </c>
      <c r="AH21" t="str">
        <f>IF(CurriculumDetail!AH214 &gt; 0, CurriculumDetail!AH214, "")</f>
        <v/>
      </c>
      <c r="AI21" t="str">
        <f>IF(CurriculumDetail!AI214 &gt; 0, CurriculumDetail!AI214, "")</f>
        <v/>
      </c>
      <c r="AJ21" t="str">
        <f>IF(CurriculumDetail!AJ214 &gt; 0, CurriculumDetail!AJ214, "")</f>
        <v/>
      </c>
    </row>
    <row r="22" spans="1:36" x14ac:dyDescent="0.2">
      <c r="A22" s="12" t="s">
        <v>54</v>
      </c>
      <c r="B22" s="12" t="s">
        <v>58</v>
      </c>
      <c r="C22" s="12">
        <v>5</v>
      </c>
      <c r="D22" s="12">
        <v>0</v>
      </c>
      <c r="E22" s="12">
        <f t="shared" si="0"/>
        <v>5</v>
      </c>
      <c r="F22" s="12">
        <f t="shared" si="1"/>
        <v>0</v>
      </c>
      <c r="G22" t="str">
        <f>IF(CurriculumDetail!G223 &gt; 0, CurriculumDetail!G223, "")</f>
        <v/>
      </c>
      <c r="H22" t="str">
        <f>IF(CurriculumDetail!H223 &gt; 0, CurriculumDetail!H223, "")</f>
        <v/>
      </c>
      <c r="I22" t="str">
        <f>IF(CurriculumDetail!I223 &gt; 0, CurriculumDetail!I223, "")</f>
        <v/>
      </c>
      <c r="J22" t="str">
        <f>IF(CurriculumDetail!J223 &gt; 0, CurriculumDetail!J223, "")</f>
        <v/>
      </c>
      <c r="K22" t="str">
        <f>IF(CurriculumDetail!K223 &gt; 0, CurriculumDetail!K223, "")</f>
        <v/>
      </c>
      <c r="L22" t="str">
        <f>IF(CurriculumDetail!L223 &gt; 0, CurriculumDetail!L223, "")</f>
        <v/>
      </c>
      <c r="M22" t="str">
        <f>IF(CurriculumDetail!M223 &gt; 0, CurriculumDetail!M223, "")</f>
        <v/>
      </c>
      <c r="N22" t="str">
        <f>IF(CurriculumDetail!N223 &gt; 0, CurriculumDetail!N223, "")</f>
        <v/>
      </c>
      <c r="O22" t="str">
        <f>IF(CurriculumDetail!O223 &gt; 0, CurriculumDetail!O223, "")</f>
        <v/>
      </c>
      <c r="P22" t="str">
        <f>IF(CurriculumDetail!P223 &gt; 0, CurriculumDetail!P223, "")</f>
        <v/>
      </c>
      <c r="Q22" t="str">
        <f>IF(CurriculumDetail!Q223 &gt; 0, CurriculumDetail!Q223, "")</f>
        <v/>
      </c>
      <c r="R22" t="str">
        <f>IF(CurriculumDetail!R223 &gt; 0, CurriculumDetail!R223, "")</f>
        <v/>
      </c>
      <c r="S22" t="str">
        <f>IF(CurriculumDetail!S223 &gt; 0, CurriculumDetail!S223, "")</f>
        <v/>
      </c>
      <c r="T22" t="str">
        <f>IF(CurriculumDetail!T223 &gt; 0, CurriculumDetail!T223, "")</f>
        <v/>
      </c>
      <c r="U22" t="str">
        <f>IF(CurriculumDetail!U223 &gt; 0, CurriculumDetail!U223, "")</f>
        <v/>
      </c>
      <c r="V22" t="str">
        <f>IF(CurriculumDetail!V223 &gt; 0, CurriculumDetail!V223, "")</f>
        <v/>
      </c>
      <c r="W22" t="str">
        <f>IF(CurriculumDetail!W223 &gt; 0, CurriculumDetail!W223, "")</f>
        <v/>
      </c>
      <c r="X22" t="str">
        <f>IF(CurriculumDetail!X223 &gt; 0, CurriculumDetail!X223, "")</f>
        <v/>
      </c>
      <c r="Y22" t="str">
        <f>IF(CurriculumDetail!Y223 &gt; 0, CurriculumDetail!Y223, "")</f>
        <v/>
      </c>
      <c r="Z22" t="str">
        <f>IF(CurriculumDetail!Z223 &gt; 0, CurriculumDetail!Z223, "")</f>
        <v/>
      </c>
      <c r="AA22" t="str">
        <f>IF(CurriculumDetail!AA223 &gt; 0, CurriculumDetail!AA223, "")</f>
        <v/>
      </c>
      <c r="AB22" t="str">
        <f>IF(CurriculumDetail!AB223 &gt; 0, CurriculumDetail!AB223, "")</f>
        <v/>
      </c>
      <c r="AC22" t="str">
        <f>IF(CurriculumDetail!AC223 &gt; 0, CurriculumDetail!AC223, "")</f>
        <v/>
      </c>
      <c r="AD22" t="str">
        <f>IF(CurriculumDetail!AD223 &gt; 0, CurriculumDetail!AD223, "")</f>
        <v/>
      </c>
      <c r="AE22" t="str">
        <f>IF(CurriculumDetail!AE223 &gt; 0, CurriculumDetail!AE223, "")</f>
        <v/>
      </c>
      <c r="AF22" t="str">
        <f>IF(CurriculumDetail!AF223 &gt; 0, CurriculumDetail!AF223, "")</f>
        <v/>
      </c>
      <c r="AG22" t="str">
        <f>IF(CurriculumDetail!AG223 &gt; 0, CurriculumDetail!AG223, "")</f>
        <v/>
      </c>
      <c r="AH22" t="str">
        <f>IF(CurriculumDetail!AH223 &gt; 0, CurriculumDetail!AH223, "")</f>
        <v/>
      </c>
      <c r="AI22" t="str">
        <f>IF(CurriculumDetail!AI223 &gt; 0, CurriculumDetail!AI223, "")</f>
        <v/>
      </c>
      <c r="AJ22" t="str">
        <f>IF(CurriculumDetail!AJ223 &gt; 0, CurriculumDetail!AJ223, "")</f>
        <v/>
      </c>
    </row>
    <row r="23" spans="1:36" x14ac:dyDescent="0.2">
      <c r="A23" s="12" t="s">
        <v>54</v>
      </c>
      <c r="B23" s="12" t="s">
        <v>59</v>
      </c>
      <c r="C23" s="12">
        <v>3</v>
      </c>
      <c r="D23" s="12">
        <v>1</v>
      </c>
      <c r="E23" s="12">
        <f t="shared" si="0"/>
        <v>4</v>
      </c>
      <c r="F23" s="12">
        <f t="shared" si="1"/>
        <v>0</v>
      </c>
      <c r="G23" t="str">
        <f>IF(CurriculumDetail!G232 &gt; 0, CurriculumDetail!G232, "")</f>
        <v/>
      </c>
      <c r="H23" t="str">
        <f>IF(CurriculumDetail!H232 &gt; 0, CurriculumDetail!H232, "")</f>
        <v/>
      </c>
      <c r="I23" t="str">
        <f>IF(CurriculumDetail!I232 &gt; 0, CurriculumDetail!I232, "")</f>
        <v/>
      </c>
      <c r="J23" t="str">
        <f>IF(CurriculumDetail!J232 &gt; 0, CurriculumDetail!J232, "")</f>
        <v/>
      </c>
      <c r="K23" t="str">
        <f>IF(CurriculumDetail!K232 &gt; 0, CurriculumDetail!K232, "")</f>
        <v/>
      </c>
      <c r="L23" t="str">
        <f>IF(CurriculumDetail!L232 &gt; 0, CurriculumDetail!L232, "")</f>
        <v/>
      </c>
      <c r="M23" t="str">
        <f>IF(CurriculumDetail!M232 &gt; 0, CurriculumDetail!M232, "")</f>
        <v/>
      </c>
      <c r="N23" t="str">
        <f>IF(CurriculumDetail!N232 &gt; 0, CurriculumDetail!N232, "")</f>
        <v/>
      </c>
      <c r="O23" t="str">
        <f>IF(CurriculumDetail!O232 &gt; 0, CurriculumDetail!O232, "")</f>
        <v/>
      </c>
      <c r="P23" t="str">
        <f>IF(CurriculumDetail!P232 &gt; 0, CurriculumDetail!P232, "")</f>
        <v/>
      </c>
      <c r="Q23" t="str">
        <f>IF(CurriculumDetail!Q232 &gt; 0, CurriculumDetail!Q232, "")</f>
        <v/>
      </c>
      <c r="R23" t="str">
        <f>IF(CurriculumDetail!R232 &gt; 0, CurriculumDetail!R232, "")</f>
        <v/>
      </c>
      <c r="S23" t="str">
        <f>IF(CurriculumDetail!S232 &gt; 0, CurriculumDetail!S232, "")</f>
        <v/>
      </c>
      <c r="T23" t="str">
        <f>IF(CurriculumDetail!T232 &gt; 0, CurriculumDetail!T232, "")</f>
        <v/>
      </c>
      <c r="U23" t="str">
        <f>IF(CurriculumDetail!U232 &gt; 0, CurriculumDetail!U232, "")</f>
        <v/>
      </c>
      <c r="V23" t="str">
        <f>IF(CurriculumDetail!V232 &gt; 0, CurriculumDetail!V232, "")</f>
        <v/>
      </c>
      <c r="W23" t="str">
        <f>IF(CurriculumDetail!W232 &gt; 0, CurriculumDetail!W232, "")</f>
        <v/>
      </c>
      <c r="X23" t="str">
        <f>IF(CurriculumDetail!X232 &gt; 0, CurriculumDetail!X232, "")</f>
        <v/>
      </c>
      <c r="Y23" t="str">
        <f>IF(CurriculumDetail!Y232 &gt; 0, CurriculumDetail!Y232, "")</f>
        <v/>
      </c>
      <c r="Z23" t="str">
        <f>IF(CurriculumDetail!Z232 &gt; 0, CurriculumDetail!Z232, "")</f>
        <v/>
      </c>
      <c r="AA23" t="str">
        <f>IF(CurriculumDetail!AA232 &gt; 0, CurriculumDetail!AA232, "")</f>
        <v/>
      </c>
      <c r="AB23" t="str">
        <f>IF(CurriculumDetail!AB232 &gt; 0, CurriculumDetail!AB232, "")</f>
        <v/>
      </c>
      <c r="AC23" t="str">
        <f>IF(CurriculumDetail!AC232 &gt; 0, CurriculumDetail!AC232, "")</f>
        <v/>
      </c>
      <c r="AD23" t="str">
        <f>IF(CurriculumDetail!AD232 &gt; 0, CurriculumDetail!AD232, "")</f>
        <v/>
      </c>
      <c r="AE23" t="str">
        <f>IF(CurriculumDetail!AE232 &gt; 0, CurriculumDetail!AE232, "")</f>
        <v/>
      </c>
      <c r="AF23" t="str">
        <f>IF(CurriculumDetail!AF232 &gt; 0, CurriculumDetail!AF232, "")</f>
        <v/>
      </c>
      <c r="AG23" t="str">
        <f>IF(CurriculumDetail!AG232 &gt; 0, CurriculumDetail!AG232, "")</f>
        <v/>
      </c>
      <c r="AH23" t="str">
        <f>IF(CurriculumDetail!AH232 &gt; 0, CurriculumDetail!AH232, "")</f>
        <v/>
      </c>
      <c r="AI23" t="str">
        <f>IF(CurriculumDetail!AI232 &gt; 0, CurriculumDetail!AI232, "")</f>
        <v/>
      </c>
      <c r="AJ23" t="str">
        <f>IF(CurriculumDetail!AJ232 &gt; 0, CurriculumDetail!AJ232, "")</f>
        <v/>
      </c>
    </row>
    <row r="24" spans="1:36" x14ac:dyDescent="0.2">
      <c r="A24" s="12" t="s">
        <v>54</v>
      </c>
      <c r="B24" s="12" t="s">
        <v>60</v>
      </c>
      <c r="C24" s="12">
        <v>6</v>
      </c>
      <c r="D24" s="12">
        <v>2</v>
      </c>
      <c r="E24" s="12">
        <f t="shared" si="0"/>
        <v>8</v>
      </c>
      <c r="F24" s="12">
        <f t="shared" si="1"/>
        <v>0</v>
      </c>
      <c r="G24" t="str">
        <f>IF(CurriculumDetail!G240 &gt; 0, CurriculumDetail!G240, "")</f>
        <v/>
      </c>
      <c r="H24" t="str">
        <f>IF(CurriculumDetail!H240 &gt; 0, CurriculumDetail!H240, "")</f>
        <v/>
      </c>
      <c r="I24" t="str">
        <f>IF(CurriculumDetail!I240 &gt; 0, CurriculumDetail!I240, "")</f>
        <v/>
      </c>
      <c r="J24" t="str">
        <f>IF(CurriculumDetail!J240 &gt; 0, CurriculumDetail!J240, "")</f>
        <v/>
      </c>
      <c r="K24" t="str">
        <f>IF(CurriculumDetail!K240 &gt; 0, CurriculumDetail!K240, "")</f>
        <v/>
      </c>
      <c r="L24" t="str">
        <f>IF(CurriculumDetail!L240 &gt; 0, CurriculumDetail!L240, "")</f>
        <v/>
      </c>
      <c r="M24" t="str">
        <f>IF(CurriculumDetail!M240 &gt; 0, CurriculumDetail!M240, "")</f>
        <v/>
      </c>
      <c r="N24" t="str">
        <f>IF(CurriculumDetail!N240 &gt; 0, CurriculumDetail!N240, "")</f>
        <v/>
      </c>
      <c r="O24" t="str">
        <f>IF(CurriculumDetail!O240 &gt; 0, CurriculumDetail!O240, "")</f>
        <v/>
      </c>
      <c r="P24" t="str">
        <f>IF(CurriculumDetail!P240 &gt; 0, CurriculumDetail!P240, "")</f>
        <v/>
      </c>
      <c r="Q24" t="str">
        <f>IF(CurriculumDetail!Q240 &gt; 0, CurriculumDetail!Q240, "")</f>
        <v/>
      </c>
      <c r="R24" t="str">
        <f>IF(CurriculumDetail!R240 &gt; 0, CurriculumDetail!R240, "")</f>
        <v/>
      </c>
      <c r="S24" t="str">
        <f>IF(CurriculumDetail!S240 &gt; 0, CurriculumDetail!S240, "")</f>
        <v/>
      </c>
      <c r="T24" t="str">
        <f>IF(CurriculumDetail!T240 &gt; 0, CurriculumDetail!T240, "")</f>
        <v/>
      </c>
      <c r="U24" t="str">
        <f>IF(CurriculumDetail!U240 &gt; 0, CurriculumDetail!U240, "")</f>
        <v/>
      </c>
      <c r="V24" t="str">
        <f>IF(CurriculumDetail!V240 &gt; 0, CurriculumDetail!V240, "")</f>
        <v/>
      </c>
      <c r="W24" t="str">
        <f>IF(CurriculumDetail!W240 &gt; 0, CurriculumDetail!W240, "")</f>
        <v/>
      </c>
      <c r="X24" t="str">
        <f>IF(CurriculumDetail!X240 &gt; 0, CurriculumDetail!X240, "")</f>
        <v/>
      </c>
      <c r="Y24" t="str">
        <f>IF(CurriculumDetail!Y240 &gt; 0, CurriculumDetail!Y240, "")</f>
        <v/>
      </c>
      <c r="Z24" t="str">
        <f>IF(CurriculumDetail!Z240 &gt; 0, CurriculumDetail!Z240, "")</f>
        <v/>
      </c>
      <c r="AA24" t="str">
        <f>IF(CurriculumDetail!AA240 &gt; 0, CurriculumDetail!AA240, "")</f>
        <v/>
      </c>
      <c r="AB24" t="str">
        <f>IF(CurriculumDetail!AB240 &gt; 0, CurriculumDetail!AB240, "")</f>
        <v/>
      </c>
      <c r="AC24" t="str">
        <f>IF(CurriculumDetail!AC240 &gt; 0, CurriculumDetail!AC240, "")</f>
        <v/>
      </c>
      <c r="AD24" t="str">
        <f>IF(CurriculumDetail!AD240 &gt; 0, CurriculumDetail!AD240, "")</f>
        <v/>
      </c>
      <c r="AE24" t="str">
        <f>IF(CurriculumDetail!AE240 &gt; 0, CurriculumDetail!AE240, "")</f>
        <v/>
      </c>
      <c r="AF24" t="str">
        <f>IF(CurriculumDetail!AF240 &gt; 0, CurriculumDetail!AF240, "")</f>
        <v/>
      </c>
      <c r="AG24" t="str">
        <f>IF(CurriculumDetail!AG240 &gt; 0, CurriculumDetail!AG240, "")</f>
        <v/>
      </c>
      <c r="AH24" t="str">
        <f>IF(CurriculumDetail!AH240 &gt; 0, CurriculumDetail!AH240, "")</f>
        <v/>
      </c>
      <c r="AI24" t="str">
        <f>IF(CurriculumDetail!AI240 &gt; 0, CurriculumDetail!AI240, "")</f>
        <v/>
      </c>
      <c r="AJ24" t="str">
        <f>IF(CurriculumDetail!AJ240 &gt; 0, CurriculumDetail!AJ240, "")</f>
        <v/>
      </c>
    </row>
    <row r="25" spans="1:36" x14ac:dyDescent="0.2">
      <c r="A25" s="12"/>
      <c r="B25" s="12"/>
      <c r="C25" s="12"/>
      <c r="D25" s="12"/>
      <c r="E25" s="12"/>
      <c r="F25" s="12"/>
    </row>
    <row r="26" spans="1:36" x14ac:dyDescent="0.2">
      <c r="A26" s="12" t="s">
        <v>61</v>
      </c>
      <c r="B26" s="12" t="s">
        <v>62</v>
      </c>
      <c r="C26" s="12">
        <v>2</v>
      </c>
      <c r="D26" s="12">
        <v>1</v>
      </c>
      <c r="E26" s="12">
        <f>C26+ D26</f>
        <v>3</v>
      </c>
      <c r="F26" s="12">
        <f>SUM(G26:AJ26)</f>
        <v>0</v>
      </c>
      <c r="G26" t="str">
        <f>IF(CurriculumDetail!G249 &gt; 0, CurriculumDetail!G249, "")</f>
        <v/>
      </c>
      <c r="H26" t="str">
        <f>IF(CurriculumDetail!H249 &gt; 0, CurriculumDetail!H249, "")</f>
        <v/>
      </c>
      <c r="I26" t="str">
        <f>IF(CurriculumDetail!I249 &gt; 0, CurriculumDetail!I249, "")</f>
        <v/>
      </c>
      <c r="J26" t="str">
        <f>IF(CurriculumDetail!J249 &gt; 0, CurriculumDetail!J249, "")</f>
        <v/>
      </c>
      <c r="K26" t="str">
        <f>IF(CurriculumDetail!K249 &gt; 0, CurriculumDetail!K249, "")</f>
        <v/>
      </c>
      <c r="L26" t="str">
        <f>IF(CurriculumDetail!L249 &gt; 0, CurriculumDetail!L249, "")</f>
        <v/>
      </c>
      <c r="M26" t="str">
        <f>IF(CurriculumDetail!M249 &gt; 0, CurriculumDetail!M249, "")</f>
        <v/>
      </c>
      <c r="N26" t="str">
        <f>IF(CurriculumDetail!N249 &gt; 0, CurriculumDetail!N249, "")</f>
        <v/>
      </c>
      <c r="O26" t="str">
        <f>IF(CurriculumDetail!O249 &gt; 0, CurriculumDetail!O249, "")</f>
        <v/>
      </c>
      <c r="P26" t="str">
        <f>IF(CurriculumDetail!P249 &gt; 0, CurriculumDetail!P249, "")</f>
        <v/>
      </c>
      <c r="Q26" t="str">
        <f>IF(CurriculumDetail!Q249 &gt; 0, CurriculumDetail!Q249, "")</f>
        <v/>
      </c>
      <c r="R26" t="str">
        <f>IF(CurriculumDetail!R249 &gt; 0, CurriculumDetail!R249, "")</f>
        <v/>
      </c>
      <c r="S26" t="str">
        <f>IF(CurriculumDetail!S249 &gt; 0, CurriculumDetail!S249, "")</f>
        <v/>
      </c>
      <c r="T26" t="str">
        <f>IF(CurriculumDetail!T249 &gt; 0, CurriculumDetail!T249, "")</f>
        <v/>
      </c>
      <c r="U26" t="str">
        <f>IF(CurriculumDetail!U249 &gt; 0, CurriculumDetail!U249, "")</f>
        <v/>
      </c>
      <c r="V26" t="str">
        <f>IF(CurriculumDetail!V249 &gt; 0, CurriculumDetail!V249, "")</f>
        <v/>
      </c>
      <c r="W26" t="str">
        <f>IF(CurriculumDetail!W249 &gt; 0, CurriculumDetail!W249, "")</f>
        <v/>
      </c>
      <c r="X26" t="str">
        <f>IF(CurriculumDetail!X249 &gt; 0, CurriculumDetail!X249, "")</f>
        <v/>
      </c>
      <c r="Y26" t="str">
        <f>IF(CurriculumDetail!Y249 &gt; 0, CurriculumDetail!Y249, "")</f>
        <v/>
      </c>
      <c r="Z26" t="str">
        <f>IF(CurriculumDetail!Z249 &gt; 0, CurriculumDetail!Z249, "")</f>
        <v/>
      </c>
      <c r="AA26" t="str">
        <f>IF(CurriculumDetail!AA249 &gt; 0, CurriculumDetail!AA249, "")</f>
        <v/>
      </c>
      <c r="AB26" t="str">
        <f>IF(CurriculumDetail!AB249 &gt; 0, CurriculumDetail!AB249, "")</f>
        <v/>
      </c>
      <c r="AC26" t="str">
        <f>IF(CurriculumDetail!AC249 &gt; 0, CurriculumDetail!AC249, "")</f>
        <v/>
      </c>
      <c r="AD26" t="str">
        <f>IF(CurriculumDetail!AD249 &gt; 0, CurriculumDetail!AD249, "")</f>
        <v/>
      </c>
      <c r="AE26" t="str">
        <f>IF(CurriculumDetail!AE249 &gt; 0, CurriculumDetail!AE249, "")</f>
        <v/>
      </c>
      <c r="AF26" t="str">
        <f>IF(CurriculumDetail!AF249 &gt; 0, CurriculumDetail!AF249, "")</f>
        <v/>
      </c>
      <c r="AG26" t="str">
        <f>IF(CurriculumDetail!AG249 &gt; 0, CurriculumDetail!AG249, "")</f>
        <v/>
      </c>
      <c r="AH26" t="str">
        <f>IF(CurriculumDetail!AH249 &gt; 0, CurriculumDetail!AH249, "")</f>
        <v/>
      </c>
      <c r="AI26" t="str">
        <f>IF(CurriculumDetail!AI249 &gt; 0, CurriculumDetail!AI249, "")</f>
        <v/>
      </c>
      <c r="AJ26" t="str">
        <f>IF(CurriculumDetail!AJ249 &gt; 0, CurriculumDetail!AJ249, "")</f>
        <v/>
      </c>
    </row>
    <row r="27" spans="1:36" x14ac:dyDescent="0.2">
      <c r="A27" s="12"/>
      <c r="B27" s="12"/>
      <c r="C27" s="12"/>
      <c r="D27" s="12"/>
      <c r="E27" s="12"/>
      <c r="F27" s="12"/>
      <c r="G27" t="str">
        <f>IF(CurriculumDetail!G304 &gt; 0, CurriculumDetail!G304, "")</f>
        <v/>
      </c>
      <c r="H27" t="str">
        <f>IF(CurriculumDetail!H304 &gt; 0, CurriculumDetail!H304, "")</f>
        <v/>
      </c>
      <c r="I27" t="str">
        <f>IF(CurriculumDetail!I304 &gt; 0, CurriculumDetail!I304, "")</f>
        <v/>
      </c>
      <c r="J27" t="str">
        <f>IF(CurriculumDetail!J304 &gt; 0, CurriculumDetail!J304, "")</f>
        <v/>
      </c>
      <c r="K27" t="str">
        <f>IF(CurriculumDetail!K304 &gt; 0, CurriculumDetail!K304, "")</f>
        <v/>
      </c>
      <c r="L27" t="str">
        <f>IF(CurriculumDetail!L304 &gt; 0, CurriculumDetail!L304, "")</f>
        <v/>
      </c>
      <c r="M27" t="str">
        <f>IF(CurriculumDetail!M304 &gt; 0, CurriculumDetail!M304, "")</f>
        <v/>
      </c>
      <c r="N27" t="str">
        <f>IF(CurriculumDetail!N304 &gt; 0, CurriculumDetail!N304, "")</f>
        <v/>
      </c>
      <c r="O27" t="str">
        <f>IF(CurriculumDetail!O304 &gt; 0, CurriculumDetail!O304, "")</f>
        <v/>
      </c>
      <c r="P27" t="str">
        <f>IF(CurriculumDetail!P304 &gt; 0, CurriculumDetail!P304, "")</f>
        <v/>
      </c>
      <c r="Q27" t="str">
        <f>IF(CurriculumDetail!Q304 &gt; 0, CurriculumDetail!Q304, "")</f>
        <v/>
      </c>
      <c r="R27" t="str">
        <f>IF(CurriculumDetail!R304 &gt; 0, CurriculumDetail!R304, "")</f>
        <v/>
      </c>
      <c r="S27" t="str">
        <f>IF(CurriculumDetail!S304 &gt; 0, CurriculumDetail!S304, "")</f>
        <v/>
      </c>
      <c r="T27" t="str">
        <f>IF(CurriculumDetail!T304 &gt; 0, CurriculumDetail!T304, "")</f>
        <v/>
      </c>
      <c r="U27" t="str">
        <f>IF(CurriculumDetail!U304 &gt; 0, CurriculumDetail!U304, "")</f>
        <v/>
      </c>
      <c r="V27" t="str">
        <f>IF(CurriculumDetail!V304 &gt; 0, CurriculumDetail!V304, "")</f>
        <v/>
      </c>
      <c r="W27" t="str">
        <f>IF(CurriculumDetail!W304 &gt; 0, CurriculumDetail!W304, "")</f>
        <v/>
      </c>
      <c r="X27" t="str">
        <f>IF(CurriculumDetail!X304 &gt; 0, CurriculumDetail!X304, "")</f>
        <v/>
      </c>
      <c r="Y27" t="str">
        <f>IF(CurriculumDetail!Y304 &gt; 0, CurriculumDetail!Y304, "")</f>
        <v/>
      </c>
      <c r="Z27" t="str">
        <f>IF(CurriculumDetail!Z304 &gt; 0, CurriculumDetail!Z304, "")</f>
        <v/>
      </c>
      <c r="AA27" t="str">
        <f>IF(CurriculumDetail!AA304 &gt; 0, CurriculumDetail!AA304, "")</f>
        <v/>
      </c>
      <c r="AB27" t="str">
        <f>IF(CurriculumDetail!AB304 &gt; 0, CurriculumDetail!AB304, "")</f>
        <v/>
      </c>
      <c r="AC27" t="str">
        <f>IF(CurriculumDetail!AC304 &gt; 0, CurriculumDetail!AC304, "")</f>
        <v/>
      </c>
      <c r="AD27" t="str">
        <f>IF(CurriculumDetail!AD304 &gt; 0, CurriculumDetail!AD304, "")</f>
        <v/>
      </c>
      <c r="AE27" t="str">
        <f>IF(CurriculumDetail!AE304 &gt; 0, CurriculumDetail!AE304, "")</f>
        <v/>
      </c>
      <c r="AF27" t="str">
        <f>IF(CurriculumDetail!AF304 &gt; 0, CurriculumDetail!AF304, "")</f>
        <v/>
      </c>
      <c r="AG27" t="str">
        <f>IF(CurriculumDetail!AG304 &gt; 0, CurriculumDetail!AG304, "")</f>
        <v/>
      </c>
      <c r="AH27" t="str">
        <f>IF(CurriculumDetail!AH304 &gt; 0, CurriculumDetail!AH304, "")</f>
        <v/>
      </c>
      <c r="AI27" t="str">
        <f>IF(CurriculumDetail!AI304 &gt; 0, CurriculumDetail!AI304, "")</f>
        <v/>
      </c>
      <c r="AJ27" t="str">
        <f>IF(CurriculumDetail!AJ304 &gt; 0, CurriculumDetail!AJ304, "")</f>
        <v/>
      </c>
    </row>
    <row r="28" spans="1:36" x14ac:dyDescent="0.2">
      <c r="A28" s="12" t="s">
        <v>68</v>
      </c>
      <c r="B28" s="12" t="s">
        <v>69</v>
      </c>
      <c r="C28" s="12">
        <v>4</v>
      </c>
      <c r="D28" s="12">
        <v>0</v>
      </c>
      <c r="E28" s="12">
        <f>C28+ D28</f>
        <v>4</v>
      </c>
      <c r="F28" s="12">
        <f>SUM(G28:AJ28)</f>
        <v>0</v>
      </c>
      <c r="G28" t="str">
        <f>IF(CurriculumDetail!G312 &gt; 0, CurriculumDetail!G312, "")</f>
        <v/>
      </c>
      <c r="H28" t="str">
        <f>IF(CurriculumDetail!H312 &gt; 0, CurriculumDetail!H312, "")</f>
        <v/>
      </c>
      <c r="I28" t="str">
        <f>IF(CurriculumDetail!I312 &gt; 0, CurriculumDetail!I312, "")</f>
        <v/>
      </c>
      <c r="J28" t="str">
        <f>IF(CurriculumDetail!J312 &gt; 0, CurriculumDetail!J312, "")</f>
        <v/>
      </c>
      <c r="K28" t="str">
        <f>IF(CurriculumDetail!K312 &gt; 0, CurriculumDetail!K312, "")</f>
        <v/>
      </c>
      <c r="L28" t="str">
        <f>IF(CurriculumDetail!L312 &gt; 0, CurriculumDetail!L312, "")</f>
        <v/>
      </c>
      <c r="M28" t="str">
        <f>IF(CurriculumDetail!M312 &gt; 0, CurriculumDetail!M312, "")</f>
        <v/>
      </c>
      <c r="N28" t="str">
        <f>IF(CurriculumDetail!N312 &gt; 0, CurriculumDetail!N312, "")</f>
        <v/>
      </c>
      <c r="O28" t="str">
        <f>IF(CurriculumDetail!O312 &gt; 0, CurriculumDetail!O312, "")</f>
        <v/>
      </c>
      <c r="P28" t="str">
        <f>IF(CurriculumDetail!P312 &gt; 0, CurriculumDetail!P312, "")</f>
        <v/>
      </c>
      <c r="Q28" t="str">
        <f>IF(CurriculumDetail!Q312 &gt; 0, CurriculumDetail!Q312, "")</f>
        <v/>
      </c>
      <c r="R28" t="str">
        <f>IF(CurriculumDetail!R312 &gt; 0, CurriculumDetail!R312, "")</f>
        <v/>
      </c>
      <c r="S28" t="str">
        <f>IF(CurriculumDetail!S312 &gt; 0, CurriculumDetail!S312, "")</f>
        <v/>
      </c>
      <c r="T28" t="str">
        <f>IF(CurriculumDetail!T312 &gt; 0, CurriculumDetail!T312, "")</f>
        <v/>
      </c>
      <c r="U28" t="str">
        <f>IF(CurriculumDetail!U312 &gt; 0, CurriculumDetail!U312, "")</f>
        <v/>
      </c>
      <c r="V28" t="str">
        <f>IF(CurriculumDetail!V312 &gt; 0, CurriculumDetail!V312, "")</f>
        <v/>
      </c>
      <c r="W28" t="str">
        <f>IF(CurriculumDetail!W312 &gt; 0, CurriculumDetail!W312, "")</f>
        <v/>
      </c>
      <c r="X28" t="str">
        <f>IF(CurriculumDetail!X312 &gt; 0, CurriculumDetail!X312, "")</f>
        <v/>
      </c>
      <c r="Y28" t="str">
        <f>IF(CurriculumDetail!Y312 &gt; 0, CurriculumDetail!Y312, "")</f>
        <v/>
      </c>
      <c r="Z28" t="str">
        <f>IF(CurriculumDetail!Z312 &gt; 0, CurriculumDetail!Z312, "")</f>
        <v/>
      </c>
      <c r="AA28" t="str">
        <f>IF(CurriculumDetail!AA312 &gt; 0, CurriculumDetail!AA312, "")</f>
        <v/>
      </c>
      <c r="AB28" t="str">
        <f>IF(CurriculumDetail!AB312 &gt; 0, CurriculumDetail!AB312, "")</f>
        <v/>
      </c>
      <c r="AC28" t="str">
        <f>IF(CurriculumDetail!AC312 &gt; 0, CurriculumDetail!AC312, "")</f>
        <v/>
      </c>
      <c r="AD28" t="str">
        <f>IF(CurriculumDetail!AD312 &gt; 0, CurriculumDetail!AD312, "")</f>
        <v/>
      </c>
      <c r="AE28" t="str">
        <f>IF(CurriculumDetail!AE312 &gt; 0, CurriculumDetail!AE312, "")</f>
        <v/>
      </c>
      <c r="AF28" t="str">
        <f>IF(CurriculumDetail!AF312 &gt; 0, CurriculumDetail!AF312, "")</f>
        <v/>
      </c>
      <c r="AG28" t="str">
        <f>IF(CurriculumDetail!AG312 &gt; 0, CurriculumDetail!AG312, "")</f>
        <v/>
      </c>
      <c r="AH28" t="str">
        <f>IF(CurriculumDetail!AH312 &gt; 0, CurriculumDetail!AH312, "")</f>
        <v/>
      </c>
      <c r="AI28" t="str">
        <f>IF(CurriculumDetail!AI312 &gt; 0, CurriculumDetail!AI312, "")</f>
        <v/>
      </c>
      <c r="AJ28" t="str">
        <f>IF(CurriculumDetail!AJ312 &gt; 0, CurriculumDetail!AJ312, "")</f>
        <v/>
      </c>
    </row>
    <row r="29" spans="1:36" x14ac:dyDescent="0.2">
      <c r="A29" s="12" t="s">
        <v>68</v>
      </c>
      <c r="B29" s="12" t="s">
        <v>70</v>
      </c>
      <c r="C29" s="12">
        <v>0</v>
      </c>
      <c r="D29" s="12">
        <v>4</v>
      </c>
      <c r="E29" s="12">
        <f>C29+ D29</f>
        <v>4</v>
      </c>
      <c r="F29" s="12">
        <f>SUM(G29:AJ29)</f>
        <v>0</v>
      </c>
      <c r="G29" t="str">
        <f>IF(CurriculumDetail!G319 &gt; 0, CurriculumDetail!G319, "")</f>
        <v/>
      </c>
      <c r="H29" t="str">
        <f>IF(CurriculumDetail!H319 &gt; 0, CurriculumDetail!H319, "")</f>
        <v/>
      </c>
      <c r="I29" t="str">
        <f>IF(CurriculumDetail!I319 &gt; 0, CurriculumDetail!I319, "")</f>
        <v/>
      </c>
      <c r="J29" t="str">
        <f>IF(CurriculumDetail!J319 &gt; 0, CurriculumDetail!J319, "")</f>
        <v/>
      </c>
      <c r="K29" t="str">
        <f>IF(CurriculumDetail!K319 &gt; 0, CurriculumDetail!K319, "")</f>
        <v/>
      </c>
      <c r="L29" t="str">
        <f>IF(CurriculumDetail!L319 &gt; 0, CurriculumDetail!L319, "")</f>
        <v/>
      </c>
      <c r="M29" t="str">
        <f>IF(CurriculumDetail!M319 &gt; 0, CurriculumDetail!M319, "")</f>
        <v/>
      </c>
      <c r="N29" t="str">
        <f>IF(CurriculumDetail!N319 &gt; 0, CurriculumDetail!N319, "")</f>
        <v/>
      </c>
      <c r="O29" t="str">
        <f>IF(CurriculumDetail!O319 &gt; 0, CurriculumDetail!O319, "")</f>
        <v/>
      </c>
      <c r="P29" t="str">
        <f>IF(CurriculumDetail!P319 &gt; 0, CurriculumDetail!P319, "")</f>
        <v/>
      </c>
      <c r="Q29" t="str">
        <f>IF(CurriculumDetail!Q319 &gt; 0, CurriculumDetail!Q319, "")</f>
        <v/>
      </c>
      <c r="R29" t="str">
        <f>IF(CurriculumDetail!R319 &gt; 0, CurriculumDetail!R319, "")</f>
        <v/>
      </c>
      <c r="S29" t="str">
        <f>IF(CurriculumDetail!S319 &gt; 0, CurriculumDetail!S319, "")</f>
        <v/>
      </c>
      <c r="T29" t="str">
        <f>IF(CurriculumDetail!T319 &gt; 0, CurriculumDetail!T319, "")</f>
        <v/>
      </c>
      <c r="U29" t="str">
        <f>IF(CurriculumDetail!U319 &gt; 0, CurriculumDetail!U319, "")</f>
        <v/>
      </c>
      <c r="V29" t="str">
        <f>IF(CurriculumDetail!V319 &gt; 0, CurriculumDetail!V319, "")</f>
        <v/>
      </c>
      <c r="W29" t="str">
        <f>IF(CurriculumDetail!W319 &gt; 0, CurriculumDetail!W319, "")</f>
        <v/>
      </c>
      <c r="X29" t="str">
        <f>IF(CurriculumDetail!X319 &gt; 0, CurriculumDetail!X319, "")</f>
        <v/>
      </c>
      <c r="Y29" t="str">
        <f>IF(CurriculumDetail!Y319 &gt; 0, CurriculumDetail!Y319, "")</f>
        <v/>
      </c>
      <c r="Z29" t="str">
        <f>IF(CurriculumDetail!Z319 &gt; 0, CurriculumDetail!Z319, "")</f>
        <v/>
      </c>
      <c r="AA29" t="str">
        <f>IF(CurriculumDetail!AA319 &gt; 0, CurriculumDetail!AA319, "")</f>
        <v/>
      </c>
      <c r="AB29" t="str">
        <f>IF(CurriculumDetail!AB319 &gt; 0, CurriculumDetail!AB319, "")</f>
        <v/>
      </c>
      <c r="AC29" t="str">
        <f>IF(CurriculumDetail!AC319 &gt; 0, CurriculumDetail!AC319, "")</f>
        <v/>
      </c>
      <c r="AD29" t="str">
        <f>IF(CurriculumDetail!AD319 &gt; 0, CurriculumDetail!AD319, "")</f>
        <v/>
      </c>
      <c r="AE29" t="str">
        <f>IF(CurriculumDetail!AE319 &gt; 0, CurriculumDetail!AE319, "")</f>
        <v/>
      </c>
      <c r="AF29" t="str">
        <f>IF(CurriculumDetail!AF319 &gt; 0, CurriculumDetail!AF319, "")</f>
        <v/>
      </c>
      <c r="AG29" t="str">
        <f>IF(CurriculumDetail!AG319 &gt; 0, CurriculumDetail!AG319, "")</f>
        <v/>
      </c>
      <c r="AH29" t="str">
        <f>IF(CurriculumDetail!AH319 &gt; 0, CurriculumDetail!AH319, "")</f>
        <v/>
      </c>
      <c r="AI29" t="str">
        <f>IF(CurriculumDetail!AI319 &gt; 0, CurriculumDetail!AI319, "")</f>
        <v/>
      </c>
      <c r="AJ29" t="str">
        <f>IF(CurriculumDetail!AJ319 &gt; 0, CurriculumDetail!AJ319, "")</f>
        <v/>
      </c>
    </row>
    <row r="30" spans="1:36" x14ac:dyDescent="0.2">
      <c r="A30" s="12"/>
      <c r="B30" s="12"/>
      <c r="C30" s="12"/>
      <c r="D30" s="12"/>
      <c r="E30" s="12"/>
      <c r="F30" s="12"/>
      <c r="G30" t="str">
        <f>IF(CurriculumDetail!G367 &gt; 0, CurriculumDetail!G367, "")</f>
        <v/>
      </c>
      <c r="H30" t="str">
        <f>IF(CurriculumDetail!H367 &gt; 0, CurriculumDetail!H367, "")</f>
        <v/>
      </c>
      <c r="I30" t="str">
        <f>IF(CurriculumDetail!I367 &gt; 0, CurriculumDetail!I367, "")</f>
        <v/>
      </c>
      <c r="J30" t="str">
        <f>IF(CurriculumDetail!J367 &gt; 0, CurriculumDetail!J367, "")</f>
        <v/>
      </c>
      <c r="K30" t="str">
        <f>IF(CurriculumDetail!K367 &gt; 0, CurriculumDetail!K367, "")</f>
        <v/>
      </c>
      <c r="L30" t="str">
        <f>IF(CurriculumDetail!L367 &gt; 0, CurriculumDetail!L367, "")</f>
        <v/>
      </c>
      <c r="M30" t="str">
        <f>IF(CurriculumDetail!M367 &gt; 0, CurriculumDetail!M367, "")</f>
        <v/>
      </c>
      <c r="N30" t="str">
        <f>IF(CurriculumDetail!N367 &gt; 0, CurriculumDetail!N367, "")</f>
        <v/>
      </c>
      <c r="O30" t="str">
        <f>IF(CurriculumDetail!O367 &gt; 0, CurriculumDetail!O367, "")</f>
        <v/>
      </c>
      <c r="P30" t="str">
        <f>IF(CurriculumDetail!P367 &gt; 0, CurriculumDetail!P367, "")</f>
        <v/>
      </c>
      <c r="Q30" t="str">
        <f>IF(CurriculumDetail!Q367 &gt; 0, CurriculumDetail!Q367, "")</f>
        <v/>
      </c>
      <c r="R30" t="str">
        <f>IF(CurriculumDetail!R367 &gt; 0, CurriculumDetail!R367, "")</f>
        <v/>
      </c>
      <c r="S30" t="str">
        <f>IF(CurriculumDetail!S367 &gt; 0, CurriculumDetail!S367, "")</f>
        <v/>
      </c>
      <c r="T30" t="str">
        <f>IF(CurriculumDetail!T367 &gt; 0, CurriculumDetail!T367, "")</f>
        <v/>
      </c>
      <c r="U30" t="str">
        <f>IF(CurriculumDetail!U367 &gt; 0, CurriculumDetail!U367, "")</f>
        <v/>
      </c>
      <c r="V30" t="str">
        <f>IF(CurriculumDetail!V367 &gt; 0, CurriculumDetail!V367, "")</f>
        <v/>
      </c>
      <c r="W30" t="str">
        <f>IF(CurriculumDetail!W367 &gt; 0, CurriculumDetail!W367, "")</f>
        <v/>
      </c>
      <c r="X30" t="str">
        <f>IF(CurriculumDetail!X367 &gt; 0, CurriculumDetail!X367, "")</f>
        <v/>
      </c>
      <c r="Y30" t="str">
        <f>IF(CurriculumDetail!Y367 &gt; 0, CurriculumDetail!Y367, "")</f>
        <v/>
      </c>
      <c r="Z30" t="str">
        <f>IF(CurriculumDetail!Z367 &gt; 0, CurriculumDetail!Z367, "")</f>
        <v/>
      </c>
      <c r="AA30" t="str">
        <f>IF(CurriculumDetail!AA367 &gt; 0, CurriculumDetail!AA367, "")</f>
        <v/>
      </c>
      <c r="AB30" t="str">
        <f>IF(CurriculumDetail!AB367 &gt; 0, CurriculumDetail!AB367, "")</f>
        <v/>
      </c>
      <c r="AC30" t="str">
        <f>IF(CurriculumDetail!AC367 &gt; 0, CurriculumDetail!AC367, "")</f>
        <v/>
      </c>
      <c r="AD30" t="str">
        <f>IF(CurriculumDetail!AD367 &gt; 0, CurriculumDetail!AD367, "")</f>
        <v/>
      </c>
      <c r="AE30" t="str">
        <f>IF(CurriculumDetail!AE367 &gt; 0, CurriculumDetail!AE367, "")</f>
        <v/>
      </c>
      <c r="AF30" t="str">
        <f>IF(CurriculumDetail!AF367 &gt; 0, CurriculumDetail!AF367, "")</f>
        <v/>
      </c>
      <c r="AG30" t="str">
        <f>IF(CurriculumDetail!AG367 &gt; 0, CurriculumDetail!AG367, "")</f>
        <v/>
      </c>
      <c r="AH30" t="str">
        <f>IF(CurriculumDetail!AH367 &gt; 0, CurriculumDetail!AH367, "")</f>
        <v/>
      </c>
      <c r="AI30" t="str">
        <f>IF(CurriculumDetail!AI367 &gt; 0, CurriculumDetail!AI367, "")</f>
        <v/>
      </c>
      <c r="AJ30" t="str">
        <f>IF(CurriculumDetail!AJ367 &gt; 0, CurriculumDetail!AJ367, "")</f>
        <v/>
      </c>
    </row>
    <row r="31" spans="1:36" x14ac:dyDescent="0.2">
      <c r="A31" s="12" t="s">
        <v>79</v>
      </c>
      <c r="B31" s="12" t="s">
        <v>80</v>
      </c>
      <c r="C31" s="12">
        <v>1</v>
      </c>
      <c r="D31" s="12">
        <v>2</v>
      </c>
      <c r="E31" s="12">
        <f t="shared" ref="E31:E36" si="2">C31+ D31</f>
        <v>3</v>
      </c>
      <c r="F31" s="12">
        <f t="shared" ref="F31:F36" si="3">SUM(G31:AJ31)</f>
        <v>0</v>
      </c>
      <c r="G31" t="str">
        <f>IF(CurriculumDetail!G375 &gt; 0, CurriculumDetail!G375, "")</f>
        <v/>
      </c>
      <c r="H31" t="str">
        <f>IF(CurriculumDetail!H375 &gt; 0, CurriculumDetail!H375, "")</f>
        <v/>
      </c>
      <c r="I31" t="str">
        <f>IF(CurriculumDetail!I375 &gt; 0, CurriculumDetail!I375, "")</f>
        <v/>
      </c>
      <c r="J31" t="str">
        <f>IF(CurriculumDetail!J375 &gt; 0, CurriculumDetail!J375, "")</f>
        <v/>
      </c>
      <c r="K31" t="str">
        <f>IF(CurriculumDetail!K375 &gt; 0, CurriculumDetail!K375, "")</f>
        <v/>
      </c>
      <c r="L31" t="str">
        <f>IF(CurriculumDetail!L375 &gt; 0, CurriculumDetail!L375, "")</f>
        <v/>
      </c>
      <c r="M31" t="str">
        <f>IF(CurriculumDetail!M375 &gt; 0, CurriculumDetail!M375, "")</f>
        <v/>
      </c>
      <c r="N31" t="str">
        <f>IF(CurriculumDetail!N375 &gt; 0, CurriculumDetail!N375, "")</f>
        <v/>
      </c>
      <c r="O31" t="str">
        <f>IF(CurriculumDetail!O375 &gt; 0, CurriculumDetail!O375, "")</f>
        <v/>
      </c>
      <c r="P31" t="str">
        <f>IF(CurriculumDetail!P375 &gt; 0, CurriculumDetail!P375, "")</f>
        <v/>
      </c>
      <c r="Q31" t="str">
        <f>IF(CurriculumDetail!Q375 &gt; 0, CurriculumDetail!Q375, "")</f>
        <v/>
      </c>
      <c r="R31" t="str">
        <f>IF(CurriculumDetail!R375 &gt; 0, CurriculumDetail!R375, "")</f>
        <v/>
      </c>
      <c r="S31" t="str">
        <f>IF(CurriculumDetail!S375 &gt; 0, CurriculumDetail!S375, "")</f>
        <v/>
      </c>
      <c r="T31" t="str">
        <f>IF(CurriculumDetail!T375 &gt; 0, CurriculumDetail!T375, "")</f>
        <v/>
      </c>
      <c r="U31" t="str">
        <f>IF(CurriculumDetail!U375 &gt; 0, CurriculumDetail!U375, "")</f>
        <v/>
      </c>
      <c r="V31" t="str">
        <f>IF(CurriculumDetail!V375 &gt; 0, CurriculumDetail!V375, "")</f>
        <v/>
      </c>
      <c r="W31" t="str">
        <f>IF(CurriculumDetail!W375 &gt; 0, CurriculumDetail!W375, "")</f>
        <v/>
      </c>
      <c r="X31" t="str">
        <f>IF(CurriculumDetail!X375 &gt; 0, CurriculumDetail!X375, "")</f>
        <v/>
      </c>
      <c r="Y31" t="str">
        <f>IF(CurriculumDetail!Y375 &gt; 0, CurriculumDetail!Y375, "")</f>
        <v/>
      </c>
      <c r="Z31" t="str">
        <f>IF(CurriculumDetail!Z375 &gt; 0, CurriculumDetail!Z375, "")</f>
        <v/>
      </c>
      <c r="AA31" t="str">
        <f>IF(CurriculumDetail!AA375 &gt; 0, CurriculumDetail!AA375, "")</f>
        <v/>
      </c>
      <c r="AB31" t="str">
        <f>IF(CurriculumDetail!AB375 &gt; 0, CurriculumDetail!AB375, "")</f>
        <v/>
      </c>
      <c r="AC31" t="str">
        <f>IF(CurriculumDetail!AC375 &gt; 0, CurriculumDetail!AC375, "")</f>
        <v/>
      </c>
      <c r="AD31" t="str">
        <f>IF(CurriculumDetail!AD375 &gt; 0, CurriculumDetail!AD375, "")</f>
        <v/>
      </c>
      <c r="AE31" t="str">
        <f>IF(CurriculumDetail!AE375 &gt; 0, CurriculumDetail!AE375, "")</f>
        <v/>
      </c>
      <c r="AF31" t="str">
        <f>IF(CurriculumDetail!AF375 &gt; 0, CurriculumDetail!AF375, "")</f>
        <v/>
      </c>
      <c r="AG31" t="str">
        <f>IF(CurriculumDetail!AG375 &gt; 0, CurriculumDetail!AG375, "")</f>
        <v/>
      </c>
      <c r="AH31" t="str">
        <f>IF(CurriculumDetail!AH375 &gt; 0, CurriculumDetail!AH375, "")</f>
        <v/>
      </c>
      <c r="AI31" t="str">
        <f>IF(CurriculumDetail!AI375 &gt; 0, CurriculumDetail!AI375, "")</f>
        <v/>
      </c>
      <c r="AJ31" t="str">
        <f>IF(CurriculumDetail!AJ375 &gt; 0, CurriculumDetail!AJ375, "")</f>
        <v/>
      </c>
    </row>
    <row r="32" spans="1:36" x14ac:dyDescent="0.2">
      <c r="A32" s="12" t="s">
        <v>79</v>
      </c>
      <c r="B32" s="12" t="s">
        <v>81</v>
      </c>
      <c r="C32" s="12">
        <v>1</v>
      </c>
      <c r="D32" s="12">
        <v>2</v>
      </c>
      <c r="E32" s="12">
        <f t="shared" si="2"/>
        <v>3</v>
      </c>
      <c r="F32" s="12">
        <f t="shared" si="3"/>
        <v>0</v>
      </c>
      <c r="G32" t="str">
        <f>IF(CurriculumDetail!G382 &gt; 0, CurriculumDetail!G382, "")</f>
        <v/>
      </c>
      <c r="H32" t="str">
        <f>IF(CurriculumDetail!H382 &gt; 0, CurriculumDetail!H382, "")</f>
        <v/>
      </c>
      <c r="I32" t="str">
        <f>IF(CurriculumDetail!I382 &gt; 0, CurriculumDetail!I382, "")</f>
        <v/>
      </c>
      <c r="J32" t="str">
        <f>IF(CurriculumDetail!J382 &gt; 0, CurriculumDetail!J382, "")</f>
        <v/>
      </c>
      <c r="K32" t="str">
        <f>IF(CurriculumDetail!K382 &gt; 0, CurriculumDetail!K382, "")</f>
        <v/>
      </c>
      <c r="L32" t="str">
        <f>IF(CurriculumDetail!L382 &gt; 0, CurriculumDetail!L382, "")</f>
        <v/>
      </c>
      <c r="M32" t="str">
        <f>IF(CurriculumDetail!M382 &gt; 0, CurriculumDetail!M382, "")</f>
        <v/>
      </c>
      <c r="N32" t="str">
        <f>IF(CurriculumDetail!N382 &gt; 0, CurriculumDetail!N382, "")</f>
        <v/>
      </c>
      <c r="O32" t="str">
        <f>IF(CurriculumDetail!O382 &gt; 0, CurriculumDetail!O382, "")</f>
        <v/>
      </c>
      <c r="P32" t="str">
        <f>IF(CurriculumDetail!P382 &gt; 0, CurriculumDetail!P382, "")</f>
        <v/>
      </c>
      <c r="Q32" t="str">
        <f>IF(CurriculumDetail!Q382 &gt; 0, CurriculumDetail!Q382, "")</f>
        <v/>
      </c>
      <c r="R32" t="str">
        <f>IF(CurriculumDetail!R382 &gt; 0, CurriculumDetail!R382, "")</f>
        <v/>
      </c>
      <c r="S32" t="str">
        <f>IF(CurriculumDetail!S382 &gt; 0, CurriculumDetail!S382, "")</f>
        <v/>
      </c>
      <c r="T32" t="str">
        <f>IF(CurriculumDetail!T382 &gt; 0, CurriculumDetail!T382, "")</f>
        <v/>
      </c>
      <c r="U32" t="str">
        <f>IF(CurriculumDetail!U382 &gt; 0, CurriculumDetail!U382, "")</f>
        <v/>
      </c>
      <c r="V32" t="str">
        <f>IF(CurriculumDetail!V382 &gt; 0, CurriculumDetail!V382, "")</f>
        <v/>
      </c>
      <c r="W32" t="str">
        <f>IF(CurriculumDetail!W382 &gt; 0, CurriculumDetail!W382, "")</f>
        <v/>
      </c>
      <c r="X32" t="str">
        <f>IF(CurriculumDetail!X382 &gt; 0, CurriculumDetail!X382, "")</f>
        <v/>
      </c>
      <c r="Y32" t="str">
        <f>IF(CurriculumDetail!Y382 &gt; 0, CurriculumDetail!Y382, "")</f>
        <v/>
      </c>
      <c r="Z32" t="str">
        <f>IF(CurriculumDetail!Z382 &gt; 0, CurriculumDetail!Z382, "")</f>
        <v/>
      </c>
      <c r="AA32" t="str">
        <f>IF(CurriculumDetail!AA382 &gt; 0, CurriculumDetail!AA382, "")</f>
        <v/>
      </c>
      <c r="AB32" t="str">
        <f>IF(CurriculumDetail!AB382 &gt; 0, CurriculumDetail!AB382, "")</f>
        <v/>
      </c>
      <c r="AC32" t="str">
        <f>IF(CurriculumDetail!AC382 &gt; 0, CurriculumDetail!AC382, "")</f>
        <v/>
      </c>
      <c r="AD32" t="str">
        <f>IF(CurriculumDetail!AD382 &gt; 0, CurriculumDetail!AD382, "")</f>
        <v/>
      </c>
      <c r="AE32" t="str">
        <f>IF(CurriculumDetail!AE382 &gt; 0, CurriculumDetail!AE382, "")</f>
        <v/>
      </c>
      <c r="AF32" t="str">
        <f>IF(CurriculumDetail!AF382 &gt; 0, CurriculumDetail!AF382, "")</f>
        <v/>
      </c>
      <c r="AG32" t="str">
        <f>IF(CurriculumDetail!AG382 &gt; 0, CurriculumDetail!AG382, "")</f>
        <v/>
      </c>
      <c r="AH32" t="str">
        <f>IF(CurriculumDetail!AH382 &gt; 0, CurriculumDetail!AH382, "")</f>
        <v/>
      </c>
      <c r="AI32" t="str">
        <f>IF(CurriculumDetail!AI382 &gt; 0, CurriculumDetail!AI382, "")</f>
        <v/>
      </c>
      <c r="AJ32" t="str">
        <f>IF(CurriculumDetail!AJ382 &gt; 0, CurriculumDetail!AJ382, "")</f>
        <v/>
      </c>
    </row>
    <row r="33" spans="1:36" x14ac:dyDescent="0.2">
      <c r="A33" s="12" t="s">
        <v>79</v>
      </c>
      <c r="B33" s="12" t="s">
        <v>82</v>
      </c>
      <c r="C33" s="12">
        <v>1</v>
      </c>
      <c r="D33" s="12">
        <v>2</v>
      </c>
      <c r="E33" s="12">
        <f t="shared" si="2"/>
        <v>3</v>
      </c>
      <c r="F33" s="12">
        <f t="shared" si="3"/>
        <v>0</v>
      </c>
      <c r="G33" t="str">
        <f>IF(CurriculumDetail!G397 &gt; 0, CurriculumDetail!G397, "")</f>
        <v/>
      </c>
      <c r="H33" t="str">
        <f>IF(CurriculumDetail!H397 &gt; 0, CurriculumDetail!H397, "")</f>
        <v/>
      </c>
      <c r="I33" t="str">
        <f>IF(CurriculumDetail!I397 &gt; 0, CurriculumDetail!I397, "")</f>
        <v/>
      </c>
      <c r="J33" t="str">
        <f>IF(CurriculumDetail!J397 &gt; 0, CurriculumDetail!J397, "")</f>
        <v/>
      </c>
      <c r="K33" t="str">
        <f>IF(CurriculumDetail!K397 &gt; 0, CurriculumDetail!K397, "")</f>
        <v/>
      </c>
      <c r="L33" t="str">
        <f>IF(CurriculumDetail!L397 &gt; 0, CurriculumDetail!L397, "")</f>
        <v/>
      </c>
      <c r="M33" t="str">
        <f>IF(CurriculumDetail!M397 &gt; 0, CurriculumDetail!M397, "")</f>
        <v/>
      </c>
      <c r="N33" t="str">
        <f>IF(CurriculumDetail!N397 &gt; 0, CurriculumDetail!N397, "")</f>
        <v/>
      </c>
      <c r="O33" t="str">
        <f>IF(CurriculumDetail!O397 &gt; 0, CurriculumDetail!O397, "")</f>
        <v/>
      </c>
      <c r="P33" t="str">
        <f>IF(CurriculumDetail!P397 &gt; 0, CurriculumDetail!P397, "")</f>
        <v/>
      </c>
      <c r="Q33" t="str">
        <f>IF(CurriculumDetail!Q397 &gt; 0, CurriculumDetail!Q397, "")</f>
        <v/>
      </c>
      <c r="R33" t="str">
        <f>IF(CurriculumDetail!R397 &gt; 0, CurriculumDetail!R397, "")</f>
        <v/>
      </c>
      <c r="S33" t="str">
        <f>IF(CurriculumDetail!S397 &gt; 0, CurriculumDetail!S397, "")</f>
        <v/>
      </c>
      <c r="T33" t="str">
        <f>IF(CurriculumDetail!T397 &gt; 0, CurriculumDetail!T397, "")</f>
        <v/>
      </c>
      <c r="U33" t="str">
        <f>IF(CurriculumDetail!U397 &gt; 0, CurriculumDetail!U397, "")</f>
        <v/>
      </c>
      <c r="V33" t="str">
        <f>IF(CurriculumDetail!V397 &gt; 0, CurriculumDetail!V397, "")</f>
        <v/>
      </c>
      <c r="W33" t="str">
        <f>IF(CurriculumDetail!W397 &gt; 0, CurriculumDetail!W397, "")</f>
        <v/>
      </c>
      <c r="X33" t="str">
        <f>IF(CurriculumDetail!X397 &gt; 0, CurriculumDetail!X397, "")</f>
        <v/>
      </c>
      <c r="Y33" t="str">
        <f>IF(CurriculumDetail!Y397 &gt; 0, CurriculumDetail!Y397, "")</f>
        <v/>
      </c>
      <c r="Z33" t="str">
        <f>IF(CurriculumDetail!Z397 &gt; 0, CurriculumDetail!Z397, "")</f>
        <v/>
      </c>
      <c r="AA33" t="str">
        <f>IF(CurriculumDetail!AA397 &gt; 0, CurriculumDetail!AA397, "")</f>
        <v/>
      </c>
      <c r="AB33" t="str">
        <f>IF(CurriculumDetail!AB397 &gt; 0, CurriculumDetail!AB397, "")</f>
        <v/>
      </c>
      <c r="AC33" t="str">
        <f>IF(CurriculumDetail!AC397 &gt; 0, CurriculumDetail!AC397, "")</f>
        <v/>
      </c>
      <c r="AD33" t="str">
        <f>IF(CurriculumDetail!AD397 &gt; 0, CurriculumDetail!AD397, "")</f>
        <v/>
      </c>
      <c r="AE33" t="str">
        <f>IF(CurriculumDetail!AE397 &gt; 0, CurriculumDetail!AE397, "")</f>
        <v/>
      </c>
      <c r="AF33" t="str">
        <f>IF(CurriculumDetail!AF397 &gt; 0, CurriculumDetail!AF397, "")</f>
        <v/>
      </c>
      <c r="AG33" t="str">
        <f>IF(CurriculumDetail!AG397 &gt; 0, CurriculumDetail!AG397, "")</f>
        <v/>
      </c>
      <c r="AH33" t="str">
        <f>IF(CurriculumDetail!AH397 &gt; 0, CurriculumDetail!AH397, "")</f>
        <v/>
      </c>
      <c r="AI33" t="str">
        <f>IF(CurriculumDetail!AI397 &gt; 0, CurriculumDetail!AI397, "")</f>
        <v/>
      </c>
      <c r="AJ33" t="str">
        <f>IF(CurriculumDetail!AJ397 &gt; 0, CurriculumDetail!AJ397, "")</f>
        <v/>
      </c>
    </row>
    <row r="34" spans="1:36" x14ac:dyDescent="0.2">
      <c r="A34" s="12" t="s">
        <v>79</v>
      </c>
      <c r="B34" s="12" t="s">
        <v>83</v>
      </c>
      <c r="C34" s="12">
        <v>0</v>
      </c>
      <c r="D34" s="12">
        <v>1</v>
      </c>
      <c r="E34" s="12">
        <f t="shared" si="2"/>
        <v>1</v>
      </c>
      <c r="F34" s="12">
        <f t="shared" si="3"/>
        <v>0</v>
      </c>
      <c r="G34" t="str">
        <f>IF(CurriculumDetail!G412 &gt; 0, CurriculumDetail!G412, "")</f>
        <v/>
      </c>
      <c r="H34" t="str">
        <f>IF(CurriculumDetail!H412 &gt; 0, CurriculumDetail!H412, "")</f>
        <v/>
      </c>
      <c r="I34" t="str">
        <f>IF(CurriculumDetail!I412 &gt; 0, CurriculumDetail!I412, "")</f>
        <v/>
      </c>
      <c r="J34" t="str">
        <f>IF(CurriculumDetail!J412 &gt; 0, CurriculumDetail!J412, "")</f>
        <v/>
      </c>
      <c r="K34" t="str">
        <f>IF(CurriculumDetail!K412 &gt; 0, CurriculumDetail!K412, "")</f>
        <v/>
      </c>
      <c r="L34" t="str">
        <f>IF(CurriculumDetail!L412 &gt; 0, CurriculumDetail!L412, "")</f>
        <v/>
      </c>
      <c r="M34" t="str">
        <f>IF(CurriculumDetail!M412 &gt; 0, CurriculumDetail!M412, "")</f>
        <v/>
      </c>
      <c r="N34" t="str">
        <f>IF(CurriculumDetail!N412 &gt; 0, CurriculumDetail!N412, "")</f>
        <v/>
      </c>
      <c r="O34" t="str">
        <f>IF(CurriculumDetail!O412 &gt; 0, CurriculumDetail!O412, "")</f>
        <v/>
      </c>
      <c r="P34" t="str">
        <f>IF(CurriculumDetail!P412 &gt; 0, CurriculumDetail!P412, "")</f>
        <v/>
      </c>
      <c r="Q34" t="str">
        <f>IF(CurriculumDetail!Q412 &gt; 0, CurriculumDetail!Q412, "")</f>
        <v/>
      </c>
      <c r="R34" t="str">
        <f>IF(CurriculumDetail!R412 &gt; 0, CurriculumDetail!R412, "")</f>
        <v/>
      </c>
      <c r="S34" t="str">
        <f>IF(CurriculumDetail!S412 &gt; 0, CurriculumDetail!S412, "")</f>
        <v/>
      </c>
      <c r="T34" t="str">
        <f>IF(CurriculumDetail!T412 &gt; 0, CurriculumDetail!T412, "")</f>
        <v/>
      </c>
      <c r="U34" t="str">
        <f>IF(CurriculumDetail!U412 &gt; 0, CurriculumDetail!U412, "")</f>
        <v/>
      </c>
      <c r="V34" t="str">
        <f>IF(CurriculumDetail!V412 &gt; 0, CurriculumDetail!V412, "")</f>
        <v/>
      </c>
      <c r="W34" t="str">
        <f>IF(CurriculumDetail!W412 &gt; 0, CurriculumDetail!W412, "")</f>
        <v/>
      </c>
      <c r="X34" t="str">
        <f>IF(CurriculumDetail!X412 &gt; 0, CurriculumDetail!X412, "")</f>
        <v/>
      </c>
      <c r="Y34" t="str">
        <f>IF(CurriculumDetail!Y412 &gt; 0, CurriculumDetail!Y412, "")</f>
        <v/>
      </c>
      <c r="Z34" t="str">
        <f>IF(CurriculumDetail!Z412 &gt; 0, CurriculumDetail!Z412, "")</f>
        <v/>
      </c>
      <c r="AA34" t="str">
        <f>IF(CurriculumDetail!AA412 &gt; 0, CurriculumDetail!AA412, "")</f>
        <v/>
      </c>
      <c r="AB34" t="str">
        <f>IF(CurriculumDetail!AB412 &gt; 0, CurriculumDetail!AB412, "")</f>
        <v/>
      </c>
      <c r="AC34" t="str">
        <f>IF(CurriculumDetail!AC412 &gt; 0, CurriculumDetail!AC412, "")</f>
        <v/>
      </c>
      <c r="AD34" t="str">
        <f>IF(CurriculumDetail!AD412 &gt; 0, CurriculumDetail!AD412, "")</f>
        <v/>
      </c>
      <c r="AE34" t="str">
        <f>IF(CurriculumDetail!AE412 &gt; 0, CurriculumDetail!AE412, "")</f>
        <v/>
      </c>
      <c r="AF34" t="str">
        <f>IF(CurriculumDetail!AF412 &gt; 0, CurriculumDetail!AF412, "")</f>
        <v/>
      </c>
      <c r="AG34" t="str">
        <f>IF(CurriculumDetail!AG412 &gt; 0, CurriculumDetail!AG412, "")</f>
        <v/>
      </c>
      <c r="AH34" t="str">
        <f>IF(CurriculumDetail!AH412 &gt; 0, CurriculumDetail!AH412, "")</f>
        <v/>
      </c>
      <c r="AI34" t="str">
        <f>IF(CurriculumDetail!AI412 &gt; 0, CurriculumDetail!AI412, "")</f>
        <v/>
      </c>
      <c r="AJ34" t="str">
        <f>IF(CurriculumDetail!AJ412 &gt; 0, CurriculumDetail!AJ412, "")</f>
        <v/>
      </c>
    </row>
    <row r="35" spans="1:36" x14ac:dyDescent="0.2">
      <c r="A35" s="12" t="s">
        <v>79</v>
      </c>
      <c r="B35" s="12" t="s">
        <v>84</v>
      </c>
      <c r="C35" s="12">
        <v>0</v>
      </c>
      <c r="D35" s="12">
        <v>2</v>
      </c>
      <c r="E35" s="12">
        <f t="shared" si="2"/>
        <v>2</v>
      </c>
      <c r="F35" s="12">
        <f t="shared" si="3"/>
        <v>0</v>
      </c>
      <c r="G35" t="str">
        <f>IF(CurriculumDetail!G420 &gt; 0, CurriculumDetail!G420, "")</f>
        <v/>
      </c>
      <c r="H35" t="str">
        <f>IF(CurriculumDetail!H420 &gt; 0, CurriculumDetail!H420, "")</f>
        <v/>
      </c>
      <c r="I35" t="str">
        <f>IF(CurriculumDetail!I420 &gt; 0, CurriculumDetail!I420, "")</f>
        <v/>
      </c>
      <c r="J35" t="str">
        <f>IF(CurriculumDetail!J420 &gt; 0, CurriculumDetail!J420, "")</f>
        <v/>
      </c>
      <c r="K35" t="str">
        <f>IF(CurriculumDetail!K420 &gt; 0, CurriculumDetail!K420, "")</f>
        <v/>
      </c>
      <c r="L35" t="str">
        <f>IF(CurriculumDetail!L420 &gt; 0, CurriculumDetail!L420, "")</f>
        <v/>
      </c>
      <c r="M35" t="str">
        <f>IF(CurriculumDetail!M420 &gt; 0, CurriculumDetail!M420, "")</f>
        <v/>
      </c>
      <c r="N35" t="str">
        <f>IF(CurriculumDetail!N420 &gt; 0, CurriculumDetail!N420, "")</f>
        <v/>
      </c>
      <c r="O35" t="str">
        <f>IF(CurriculumDetail!O420 &gt; 0, CurriculumDetail!O420, "")</f>
        <v/>
      </c>
      <c r="P35" t="str">
        <f>IF(CurriculumDetail!P420 &gt; 0, CurriculumDetail!P420, "")</f>
        <v/>
      </c>
      <c r="Q35" t="str">
        <f>IF(CurriculumDetail!Q420 &gt; 0, CurriculumDetail!Q420, "")</f>
        <v/>
      </c>
      <c r="R35" t="str">
        <f>IF(CurriculumDetail!R420 &gt; 0, CurriculumDetail!R420, "")</f>
        <v/>
      </c>
      <c r="S35" t="str">
        <f>IF(CurriculumDetail!S420 &gt; 0, CurriculumDetail!S420, "")</f>
        <v/>
      </c>
      <c r="T35" t="str">
        <f>IF(CurriculumDetail!T420 &gt; 0, CurriculumDetail!T420, "")</f>
        <v/>
      </c>
      <c r="U35" t="str">
        <f>IF(CurriculumDetail!U420 &gt; 0, CurriculumDetail!U420, "")</f>
        <v/>
      </c>
      <c r="V35" t="str">
        <f>IF(CurriculumDetail!V420 &gt; 0, CurriculumDetail!V420, "")</f>
        <v/>
      </c>
      <c r="W35" t="str">
        <f>IF(CurriculumDetail!W420 &gt; 0, CurriculumDetail!W420, "")</f>
        <v/>
      </c>
      <c r="X35" t="str">
        <f>IF(CurriculumDetail!X420 &gt; 0, CurriculumDetail!X420, "")</f>
        <v/>
      </c>
      <c r="Y35" t="str">
        <f>IF(CurriculumDetail!Y420 &gt; 0, CurriculumDetail!Y420, "")</f>
        <v/>
      </c>
      <c r="Z35" t="str">
        <f>IF(CurriculumDetail!Z420 &gt; 0, CurriculumDetail!Z420, "")</f>
        <v/>
      </c>
      <c r="AA35" t="str">
        <f>IF(CurriculumDetail!AA420 &gt; 0, CurriculumDetail!AA420, "")</f>
        <v/>
      </c>
      <c r="AB35" t="str">
        <f>IF(CurriculumDetail!AB420 &gt; 0, CurriculumDetail!AB420, "")</f>
        <v/>
      </c>
      <c r="AC35" t="str">
        <f>IF(CurriculumDetail!AC420 &gt; 0, CurriculumDetail!AC420, "")</f>
        <v/>
      </c>
      <c r="AD35" t="str">
        <f>IF(CurriculumDetail!AD420 &gt; 0, CurriculumDetail!AD420, "")</f>
        <v/>
      </c>
      <c r="AE35" t="str">
        <f>IF(CurriculumDetail!AE420 &gt; 0, CurriculumDetail!AE420, "")</f>
        <v/>
      </c>
      <c r="AF35" t="str">
        <f>IF(CurriculumDetail!AF420 &gt; 0, CurriculumDetail!AF420, "")</f>
        <v/>
      </c>
      <c r="AG35" t="str">
        <f>IF(CurriculumDetail!AG420 &gt; 0, CurriculumDetail!AG420, "")</f>
        <v/>
      </c>
      <c r="AH35" t="str">
        <f>IF(CurriculumDetail!AH420 &gt; 0, CurriculumDetail!AH420, "")</f>
        <v/>
      </c>
      <c r="AI35" t="str">
        <f>IF(CurriculumDetail!AI420 &gt; 0, CurriculumDetail!AI420, "")</f>
        <v/>
      </c>
      <c r="AJ35" t="str">
        <f>IF(CurriculumDetail!AJ420 &gt; 0, CurriculumDetail!AJ420, "")</f>
        <v/>
      </c>
    </row>
    <row r="36" spans="1:36" x14ac:dyDescent="0.2">
      <c r="A36" s="12" t="s">
        <v>79</v>
      </c>
      <c r="B36" s="12" t="s">
        <v>85</v>
      </c>
      <c r="C36" s="12">
        <v>0</v>
      </c>
      <c r="D36" s="12">
        <v>1</v>
      </c>
      <c r="E36" s="12">
        <f t="shared" si="2"/>
        <v>1</v>
      </c>
      <c r="F36" s="12">
        <f t="shared" si="3"/>
        <v>0</v>
      </c>
      <c r="G36" t="str">
        <f>IF(CurriculumDetail!G431 &gt; 0, CurriculumDetail!G431, "")</f>
        <v/>
      </c>
      <c r="H36" t="str">
        <f>IF(CurriculumDetail!H431 &gt; 0, CurriculumDetail!H431, "")</f>
        <v/>
      </c>
      <c r="I36" t="str">
        <f>IF(CurriculumDetail!I431 &gt; 0, CurriculumDetail!I431, "")</f>
        <v/>
      </c>
      <c r="J36" t="str">
        <f>IF(CurriculumDetail!J431 &gt; 0, CurriculumDetail!J431, "")</f>
        <v/>
      </c>
      <c r="K36" t="str">
        <f>IF(CurriculumDetail!K431 &gt; 0, CurriculumDetail!K431, "")</f>
        <v/>
      </c>
      <c r="L36" t="str">
        <f>IF(CurriculumDetail!L431 &gt; 0, CurriculumDetail!L431, "")</f>
        <v/>
      </c>
      <c r="M36" t="str">
        <f>IF(CurriculumDetail!M431 &gt; 0, CurriculumDetail!M431, "")</f>
        <v/>
      </c>
      <c r="N36" t="str">
        <f>IF(CurriculumDetail!N431 &gt; 0, CurriculumDetail!N431, "")</f>
        <v/>
      </c>
      <c r="O36" t="str">
        <f>IF(CurriculumDetail!O431 &gt; 0, CurriculumDetail!O431, "")</f>
        <v/>
      </c>
      <c r="P36" t="str">
        <f>IF(CurriculumDetail!P431 &gt; 0, CurriculumDetail!P431, "")</f>
        <v/>
      </c>
      <c r="Q36" t="str">
        <f>IF(CurriculumDetail!Q431 &gt; 0, CurriculumDetail!Q431, "")</f>
        <v/>
      </c>
      <c r="R36" t="str">
        <f>IF(CurriculumDetail!R431 &gt; 0, CurriculumDetail!R431, "")</f>
        <v/>
      </c>
      <c r="S36" t="str">
        <f>IF(CurriculumDetail!S431 &gt; 0, CurriculumDetail!S431, "")</f>
        <v/>
      </c>
      <c r="T36" t="str">
        <f>IF(CurriculumDetail!T431 &gt; 0, CurriculumDetail!T431, "")</f>
        <v/>
      </c>
      <c r="U36" t="str">
        <f>IF(CurriculumDetail!U431 &gt; 0, CurriculumDetail!U431, "")</f>
        <v/>
      </c>
      <c r="V36" t="str">
        <f>IF(CurriculumDetail!V431 &gt; 0, CurriculumDetail!V431, "")</f>
        <v/>
      </c>
      <c r="W36" t="str">
        <f>IF(CurriculumDetail!W431 &gt; 0, CurriculumDetail!W431, "")</f>
        <v/>
      </c>
      <c r="X36" t="str">
        <f>IF(CurriculumDetail!X431 &gt; 0, CurriculumDetail!X431, "")</f>
        <v/>
      </c>
      <c r="Y36" t="str">
        <f>IF(CurriculumDetail!Y431 &gt; 0, CurriculumDetail!Y431, "")</f>
        <v/>
      </c>
      <c r="Z36" t="str">
        <f>IF(CurriculumDetail!Z431 &gt; 0, CurriculumDetail!Z431, "")</f>
        <v/>
      </c>
      <c r="AA36" t="str">
        <f>IF(CurriculumDetail!AA431 &gt; 0, CurriculumDetail!AA431, "")</f>
        <v/>
      </c>
      <c r="AB36" t="str">
        <f>IF(CurriculumDetail!AB431 &gt; 0, CurriculumDetail!AB431, "")</f>
        <v/>
      </c>
      <c r="AC36" t="str">
        <f>IF(CurriculumDetail!AC431 &gt; 0, CurriculumDetail!AC431, "")</f>
        <v/>
      </c>
      <c r="AD36" t="str">
        <f>IF(CurriculumDetail!AD431 &gt; 0, CurriculumDetail!AD431, "")</f>
        <v/>
      </c>
      <c r="AE36" t="str">
        <f>IF(CurriculumDetail!AE431 &gt; 0, CurriculumDetail!AE431, "")</f>
        <v/>
      </c>
      <c r="AF36" t="str">
        <f>IF(CurriculumDetail!AF431 &gt; 0, CurriculumDetail!AF431, "")</f>
        <v/>
      </c>
      <c r="AG36" t="str">
        <f>IF(CurriculumDetail!AG431 &gt; 0, CurriculumDetail!AG431, "")</f>
        <v/>
      </c>
      <c r="AH36" t="str">
        <f>IF(CurriculumDetail!AH431 &gt; 0, CurriculumDetail!AH431, "")</f>
        <v/>
      </c>
      <c r="AI36" t="str">
        <f>IF(CurriculumDetail!AI431 &gt; 0, CurriculumDetail!AI431, "")</f>
        <v/>
      </c>
      <c r="AJ36" t="str">
        <f>IF(CurriculumDetail!AJ431 &gt; 0, CurriculumDetail!AJ431, "")</f>
        <v/>
      </c>
    </row>
    <row r="37" spans="1:36" x14ac:dyDescent="0.2">
      <c r="A37" s="12"/>
      <c r="B37" s="12"/>
      <c r="C37" s="12"/>
      <c r="D37" s="12"/>
      <c r="E37" s="12"/>
      <c r="F37" s="12"/>
      <c r="G37" t="str">
        <f>IF(CurriculumDetail!G489 &gt; 0, CurriculumDetail!G489, "")</f>
        <v/>
      </c>
      <c r="H37" t="str">
        <f>IF(CurriculumDetail!H489 &gt; 0, CurriculumDetail!H489, "")</f>
        <v/>
      </c>
      <c r="I37" t="str">
        <f>IF(CurriculumDetail!I489 &gt; 0, CurriculumDetail!I489, "")</f>
        <v/>
      </c>
      <c r="J37" t="str">
        <f>IF(CurriculumDetail!J489 &gt; 0, CurriculumDetail!J489, "")</f>
        <v/>
      </c>
      <c r="K37" t="str">
        <f>IF(CurriculumDetail!K489 &gt; 0, CurriculumDetail!K489, "")</f>
        <v/>
      </c>
      <c r="L37" t="str">
        <f>IF(CurriculumDetail!L489 &gt; 0, CurriculumDetail!L489, "")</f>
        <v/>
      </c>
      <c r="M37" t="str">
        <f>IF(CurriculumDetail!M489 &gt; 0, CurriculumDetail!M489, "")</f>
        <v/>
      </c>
      <c r="N37" t="str">
        <f>IF(CurriculumDetail!N489 &gt; 0, CurriculumDetail!N489, "")</f>
        <v/>
      </c>
      <c r="O37" t="str">
        <f>IF(CurriculumDetail!O489 &gt; 0, CurriculumDetail!O489, "")</f>
        <v/>
      </c>
      <c r="P37" t="str">
        <f>IF(CurriculumDetail!P489 &gt; 0, CurriculumDetail!P489, "")</f>
        <v/>
      </c>
      <c r="Q37" t="str">
        <f>IF(CurriculumDetail!Q489 &gt; 0, CurriculumDetail!Q489, "")</f>
        <v/>
      </c>
      <c r="R37" t="str">
        <f>IF(CurriculumDetail!R489 &gt; 0, CurriculumDetail!R489, "")</f>
        <v/>
      </c>
      <c r="S37" t="str">
        <f>IF(CurriculumDetail!S489 &gt; 0, CurriculumDetail!S489, "")</f>
        <v/>
      </c>
      <c r="T37" t="str">
        <f>IF(CurriculumDetail!T489 &gt; 0, CurriculumDetail!T489, "")</f>
        <v/>
      </c>
      <c r="U37" t="str">
        <f>IF(CurriculumDetail!U489 &gt; 0, CurriculumDetail!U489, "")</f>
        <v/>
      </c>
      <c r="V37" t="str">
        <f>IF(CurriculumDetail!V489 &gt; 0, CurriculumDetail!V489, "")</f>
        <v/>
      </c>
      <c r="W37" t="str">
        <f>IF(CurriculumDetail!W489 &gt; 0, CurriculumDetail!W489, "")</f>
        <v/>
      </c>
      <c r="X37" t="str">
        <f>IF(CurriculumDetail!X489 &gt; 0, CurriculumDetail!X489, "")</f>
        <v/>
      </c>
      <c r="Y37" t="str">
        <f>IF(CurriculumDetail!Y489 &gt; 0, CurriculumDetail!Y489, "")</f>
        <v/>
      </c>
      <c r="Z37" t="str">
        <f>IF(CurriculumDetail!Z489 &gt; 0, CurriculumDetail!Z489, "")</f>
        <v/>
      </c>
      <c r="AA37" t="str">
        <f>IF(CurriculumDetail!AA489 &gt; 0, CurriculumDetail!AA489, "")</f>
        <v/>
      </c>
      <c r="AB37" t="str">
        <f>IF(CurriculumDetail!AB489 &gt; 0, CurriculumDetail!AB489, "")</f>
        <v/>
      </c>
      <c r="AC37" t="str">
        <f>IF(CurriculumDetail!AC489 &gt; 0, CurriculumDetail!AC489, "")</f>
        <v/>
      </c>
      <c r="AD37" t="str">
        <f>IF(CurriculumDetail!AD489 &gt; 0, CurriculumDetail!AD489, "")</f>
        <v/>
      </c>
      <c r="AE37" t="str">
        <f>IF(CurriculumDetail!AE489 &gt; 0, CurriculumDetail!AE489, "")</f>
        <v/>
      </c>
      <c r="AF37" t="str">
        <f>IF(CurriculumDetail!AF489 &gt; 0, CurriculumDetail!AF489, "")</f>
        <v/>
      </c>
      <c r="AG37" t="str">
        <f>IF(CurriculumDetail!AG489 &gt; 0, CurriculumDetail!AG489, "")</f>
        <v/>
      </c>
      <c r="AH37" t="str">
        <f>IF(CurriculumDetail!AH489 &gt; 0, CurriculumDetail!AH489, "")</f>
        <v/>
      </c>
      <c r="AI37" t="str">
        <f>IF(CurriculumDetail!AI489 &gt; 0, CurriculumDetail!AI489, "")</f>
        <v/>
      </c>
      <c r="AJ37" t="str">
        <f>IF(CurriculumDetail!AJ489 &gt; 0, CurriculumDetail!AJ489, "")</f>
        <v/>
      </c>
    </row>
    <row r="38" spans="1:36" x14ac:dyDescent="0.2">
      <c r="A38" s="12" t="s">
        <v>92</v>
      </c>
      <c r="B38" s="12" t="s">
        <v>93</v>
      </c>
      <c r="C38" s="12">
        <v>1</v>
      </c>
      <c r="D38" s="12">
        <v>2</v>
      </c>
      <c r="E38" s="12">
        <f>C38+ D38</f>
        <v>3</v>
      </c>
      <c r="F38" s="12">
        <f>SUM(G38:AJ38)</f>
        <v>0</v>
      </c>
      <c r="G38" t="str">
        <f>IF(CurriculumDetail!G496 &gt; 0, CurriculumDetail!G496, "")</f>
        <v/>
      </c>
      <c r="H38" t="str">
        <f>IF(CurriculumDetail!H496 &gt; 0, CurriculumDetail!H496, "")</f>
        <v/>
      </c>
      <c r="I38" t="str">
        <f>IF(CurriculumDetail!I496 &gt; 0, CurriculumDetail!I496, "")</f>
        <v/>
      </c>
      <c r="J38" t="str">
        <f>IF(CurriculumDetail!J496 &gt; 0, CurriculumDetail!J496, "")</f>
        <v/>
      </c>
      <c r="K38" t="str">
        <f>IF(CurriculumDetail!K496 &gt; 0, CurriculumDetail!K496, "")</f>
        <v/>
      </c>
      <c r="L38" t="str">
        <f>IF(CurriculumDetail!L496 &gt; 0, CurriculumDetail!L496, "")</f>
        <v/>
      </c>
      <c r="M38" t="str">
        <f>IF(CurriculumDetail!M496 &gt; 0, CurriculumDetail!M496, "")</f>
        <v/>
      </c>
      <c r="N38" t="str">
        <f>IF(CurriculumDetail!N496 &gt; 0, CurriculumDetail!N496, "")</f>
        <v/>
      </c>
      <c r="O38" t="str">
        <f>IF(CurriculumDetail!O496 &gt; 0, CurriculumDetail!O496, "")</f>
        <v/>
      </c>
      <c r="P38" t="str">
        <f>IF(CurriculumDetail!P496 &gt; 0, CurriculumDetail!P496, "")</f>
        <v/>
      </c>
      <c r="Q38" t="str">
        <f>IF(CurriculumDetail!Q496 &gt; 0, CurriculumDetail!Q496, "")</f>
        <v/>
      </c>
      <c r="R38" t="str">
        <f>IF(CurriculumDetail!R496 &gt; 0, CurriculumDetail!R496, "")</f>
        <v/>
      </c>
      <c r="S38" t="str">
        <f>IF(CurriculumDetail!S496 &gt; 0, CurriculumDetail!S496, "")</f>
        <v/>
      </c>
      <c r="T38" t="str">
        <f>IF(CurriculumDetail!T496 &gt; 0, CurriculumDetail!T496, "")</f>
        <v/>
      </c>
      <c r="U38" t="str">
        <f>IF(CurriculumDetail!U496 &gt; 0, CurriculumDetail!U496, "")</f>
        <v/>
      </c>
      <c r="V38" t="str">
        <f>IF(CurriculumDetail!V496 &gt; 0, CurriculumDetail!V496, "")</f>
        <v/>
      </c>
      <c r="W38" t="str">
        <f>IF(CurriculumDetail!W496 &gt; 0, CurriculumDetail!W496, "")</f>
        <v/>
      </c>
      <c r="X38" t="str">
        <f>IF(CurriculumDetail!X496 &gt; 0, CurriculumDetail!X496, "")</f>
        <v/>
      </c>
      <c r="Y38" t="str">
        <f>IF(CurriculumDetail!Y496 &gt; 0, CurriculumDetail!Y496, "")</f>
        <v/>
      </c>
      <c r="Z38" t="str">
        <f>IF(CurriculumDetail!Z496 &gt; 0, CurriculumDetail!Z496, "")</f>
        <v/>
      </c>
      <c r="AA38" t="str">
        <f>IF(CurriculumDetail!AA496 &gt; 0, CurriculumDetail!AA496, "")</f>
        <v/>
      </c>
      <c r="AB38" t="str">
        <f>IF(CurriculumDetail!AB496 &gt; 0, CurriculumDetail!AB496, "")</f>
        <v/>
      </c>
      <c r="AC38" t="str">
        <f>IF(CurriculumDetail!AC496 &gt; 0, CurriculumDetail!AC496, "")</f>
        <v/>
      </c>
      <c r="AD38" t="str">
        <f>IF(CurriculumDetail!AD496 &gt; 0, CurriculumDetail!AD496, "")</f>
        <v/>
      </c>
      <c r="AE38" t="str">
        <f>IF(CurriculumDetail!AE496 &gt; 0, CurriculumDetail!AE496, "")</f>
        <v/>
      </c>
      <c r="AF38" t="str">
        <f>IF(CurriculumDetail!AF496 &gt; 0, CurriculumDetail!AF496, "")</f>
        <v/>
      </c>
      <c r="AG38" t="str">
        <f>IF(CurriculumDetail!AG496 &gt; 0, CurriculumDetail!AG496, "")</f>
        <v/>
      </c>
      <c r="AH38" t="str">
        <f>IF(CurriculumDetail!AH496 &gt; 0, CurriculumDetail!AH496, "")</f>
        <v/>
      </c>
      <c r="AI38" t="str">
        <f>IF(CurriculumDetail!AI496 &gt; 0, CurriculumDetail!AI496, "")</f>
        <v/>
      </c>
      <c r="AJ38" t="str">
        <f>IF(CurriculumDetail!AJ496 &gt; 0, CurriculumDetail!AJ496, "")</f>
        <v/>
      </c>
    </row>
    <row r="39" spans="1:36" x14ac:dyDescent="0.2">
      <c r="A39" s="12" t="s">
        <v>92</v>
      </c>
      <c r="B39" s="12" t="s">
        <v>94</v>
      </c>
      <c r="C39" s="12">
        <v>0</v>
      </c>
      <c r="D39" s="12">
        <v>3</v>
      </c>
      <c r="E39" s="12">
        <f>C39+ D39</f>
        <v>3</v>
      </c>
      <c r="F39" s="12">
        <f>SUM(G39:AJ39)</f>
        <v>0</v>
      </c>
      <c r="G39" t="str">
        <f>IF(CurriculumDetail!G511 &gt; 0, CurriculumDetail!G511, "")</f>
        <v/>
      </c>
      <c r="H39" t="str">
        <f>IF(CurriculumDetail!H511 &gt; 0, CurriculumDetail!H511, "")</f>
        <v/>
      </c>
      <c r="I39" t="str">
        <f>IF(CurriculumDetail!I511 &gt; 0, CurriculumDetail!I511, "")</f>
        <v/>
      </c>
      <c r="J39" t="str">
        <f>IF(CurriculumDetail!J511 &gt; 0, CurriculumDetail!J511, "")</f>
        <v/>
      </c>
      <c r="K39" t="str">
        <f>IF(CurriculumDetail!K511 &gt; 0, CurriculumDetail!K511, "")</f>
        <v/>
      </c>
      <c r="L39" t="str">
        <f>IF(CurriculumDetail!L511 &gt; 0, CurriculumDetail!L511, "")</f>
        <v/>
      </c>
      <c r="M39" t="str">
        <f>IF(CurriculumDetail!M511 &gt; 0, CurriculumDetail!M511, "")</f>
        <v/>
      </c>
      <c r="N39" t="str">
        <f>IF(CurriculumDetail!N511 &gt; 0, CurriculumDetail!N511, "")</f>
        <v/>
      </c>
      <c r="O39" t="str">
        <f>IF(CurriculumDetail!O511 &gt; 0, CurriculumDetail!O511, "")</f>
        <v/>
      </c>
      <c r="P39" t="str">
        <f>IF(CurriculumDetail!P511 &gt; 0, CurriculumDetail!P511, "")</f>
        <v/>
      </c>
      <c r="Q39" t="str">
        <f>IF(CurriculumDetail!Q511 &gt; 0, CurriculumDetail!Q511, "")</f>
        <v/>
      </c>
      <c r="R39" t="str">
        <f>IF(CurriculumDetail!R511 &gt; 0, CurriculumDetail!R511, "")</f>
        <v/>
      </c>
      <c r="S39" t="str">
        <f>IF(CurriculumDetail!S511 &gt; 0, CurriculumDetail!S511, "")</f>
        <v/>
      </c>
      <c r="T39" t="str">
        <f>IF(CurriculumDetail!T511 &gt; 0, CurriculumDetail!T511, "")</f>
        <v/>
      </c>
      <c r="U39" t="str">
        <f>IF(CurriculumDetail!U511 &gt; 0, CurriculumDetail!U511, "")</f>
        <v/>
      </c>
      <c r="V39" t="str">
        <f>IF(CurriculumDetail!V511 &gt; 0, CurriculumDetail!V511, "")</f>
        <v/>
      </c>
      <c r="W39" t="str">
        <f>IF(CurriculumDetail!W511 &gt; 0, CurriculumDetail!W511, "")</f>
        <v/>
      </c>
      <c r="X39" t="str">
        <f>IF(CurriculumDetail!X511 &gt; 0, CurriculumDetail!X511, "")</f>
        <v/>
      </c>
      <c r="Y39" t="str">
        <f>IF(CurriculumDetail!Y511 &gt; 0, CurriculumDetail!Y511, "")</f>
        <v/>
      </c>
      <c r="Z39" t="str">
        <f>IF(CurriculumDetail!Z511 &gt; 0, CurriculumDetail!Z511, "")</f>
        <v/>
      </c>
      <c r="AA39" t="str">
        <f>IF(CurriculumDetail!AA511 &gt; 0, CurriculumDetail!AA511, "")</f>
        <v/>
      </c>
      <c r="AB39" t="str">
        <f>IF(CurriculumDetail!AB511 &gt; 0, CurriculumDetail!AB511, "")</f>
        <v/>
      </c>
      <c r="AC39" t="str">
        <f>IF(CurriculumDetail!AC511 &gt; 0, CurriculumDetail!AC511, "")</f>
        <v/>
      </c>
      <c r="AD39" t="str">
        <f>IF(CurriculumDetail!AD511 &gt; 0, CurriculumDetail!AD511, "")</f>
        <v/>
      </c>
      <c r="AE39" t="str">
        <f>IF(CurriculumDetail!AE511 &gt; 0, CurriculumDetail!AE511, "")</f>
        <v/>
      </c>
      <c r="AF39" t="str">
        <f>IF(CurriculumDetail!AF511 &gt; 0, CurriculumDetail!AF511, "")</f>
        <v/>
      </c>
      <c r="AG39" t="str">
        <f>IF(CurriculumDetail!AG511 &gt; 0, CurriculumDetail!AG511, "")</f>
        <v/>
      </c>
      <c r="AH39" t="str">
        <f>IF(CurriculumDetail!AH511 &gt; 0, CurriculumDetail!AH511, "")</f>
        <v/>
      </c>
      <c r="AI39" t="str">
        <f>IF(CurriculumDetail!AI511 &gt; 0, CurriculumDetail!AI511, "")</f>
        <v/>
      </c>
      <c r="AJ39" t="str">
        <f>IF(CurriculumDetail!AJ511 &gt; 0, CurriculumDetail!AJ511, "")</f>
        <v/>
      </c>
    </row>
    <row r="40" spans="1:36" x14ac:dyDescent="0.2">
      <c r="A40" s="12" t="s">
        <v>92</v>
      </c>
      <c r="B40" s="12" t="s">
        <v>95</v>
      </c>
      <c r="C40" s="12">
        <v>0</v>
      </c>
      <c r="D40" s="12">
        <v>4</v>
      </c>
      <c r="E40" s="12">
        <f>C40+ D40</f>
        <v>4</v>
      </c>
      <c r="F40" s="12">
        <f>SUM(G40:AJ40)</f>
        <v>0</v>
      </c>
      <c r="G40" t="str">
        <f>IF(CurriculumDetail!G522 &gt; 0, CurriculumDetail!G522, "")</f>
        <v/>
      </c>
      <c r="H40" t="str">
        <f>IF(CurriculumDetail!H522 &gt; 0, CurriculumDetail!H522, "")</f>
        <v/>
      </c>
      <c r="I40" t="str">
        <f>IF(CurriculumDetail!I522 &gt; 0, CurriculumDetail!I522, "")</f>
        <v/>
      </c>
      <c r="J40" t="str">
        <f>IF(CurriculumDetail!J522 &gt; 0, CurriculumDetail!J522, "")</f>
        <v/>
      </c>
      <c r="K40" t="str">
        <f>IF(CurriculumDetail!K522 &gt; 0, CurriculumDetail!K522, "")</f>
        <v/>
      </c>
      <c r="L40" t="str">
        <f>IF(CurriculumDetail!L522 &gt; 0, CurriculumDetail!L522, "")</f>
        <v/>
      </c>
      <c r="M40" t="str">
        <f>IF(CurriculumDetail!M522 &gt; 0, CurriculumDetail!M522, "")</f>
        <v/>
      </c>
      <c r="N40" t="str">
        <f>IF(CurriculumDetail!N522 &gt; 0, CurriculumDetail!N522, "")</f>
        <v/>
      </c>
      <c r="O40" t="str">
        <f>IF(CurriculumDetail!O522 &gt; 0, CurriculumDetail!O522, "")</f>
        <v/>
      </c>
      <c r="P40" t="str">
        <f>IF(CurriculumDetail!P522 &gt; 0, CurriculumDetail!P522, "")</f>
        <v/>
      </c>
      <c r="Q40" t="str">
        <f>IF(CurriculumDetail!Q522 &gt; 0, CurriculumDetail!Q522, "")</f>
        <v/>
      </c>
      <c r="R40" t="str">
        <f>IF(CurriculumDetail!R522 &gt; 0, CurriculumDetail!R522, "")</f>
        <v/>
      </c>
      <c r="S40" t="str">
        <f>IF(CurriculumDetail!S522 &gt; 0, CurriculumDetail!S522, "")</f>
        <v/>
      </c>
      <c r="T40" t="str">
        <f>IF(CurriculumDetail!T522 &gt; 0, CurriculumDetail!T522, "")</f>
        <v/>
      </c>
      <c r="U40" t="str">
        <f>IF(CurriculumDetail!U522 &gt; 0, CurriculumDetail!U522, "")</f>
        <v/>
      </c>
      <c r="V40" t="str">
        <f>IF(CurriculumDetail!V522 &gt; 0, CurriculumDetail!V522, "")</f>
        <v/>
      </c>
      <c r="W40" t="str">
        <f>IF(CurriculumDetail!W522 &gt; 0, CurriculumDetail!W522, "")</f>
        <v/>
      </c>
      <c r="X40" t="str">
        <f>IF(CurriculumDetail!X522 &gt; 0, CurriculumDetail!X522, "")</f>
        <v/>
      </c>
      <c r="Y40" t="str">
        <f>IF(CurriculumDetail!Y522 &gt; 0, CurriculumDetail!Y522, "")</f>
        <v/>
      </c>
      <c r="Z40" t="str">
        <f>IF(CurriculumDetail!Z522 &gt; 0, CurriculumDetail!Z522, "")</f>
        <v/>
      </c>
      <c r="AA40" t="str">
        <f>IF(CurriculumDetail!AA522 &gt; 0, CurriculumDetail!AA522, "")</f>
        <v/>
      </c>
      <c r="AB40" t="str">
        <f>IF(CurriculumDetail!AB522 &gt; 0, CurriculumDetail!AB522, "")</f>
        <v/>
      </c>
      <c r="AC40" t="str">
        <f>IF(CurriculumDetail!AC522 &gt; 0, CurriculumDetail!AC522, "")</f>
        <v/>
      </c>
      <c r="AD40" t="str">
        <f>IF(CurriculumDetail!AD522 &gt; 0, CurriculumDetail!AD522, "")</f>
        <v/>
      </c>
      <c r="AE40" t="str">
        <f>IF(CurriculumDetail!AE522 &gt; 0, CurriculumDetail!AE522, "")</f>
        <v/>
      </c>
      <c r="AF40" t="str">
        <f>IF(CurriculumDetail!AF522 &gt; 0, CurriculumDetail!AF522, "")</f>
        <v/>
      </c>
      <c r="AG40" t="str">
        <f>IF(CurriculumDetail!AG522 &gt; 0, CurriculumDetail!AG522, "")</f>
        <v/>
      </c>
      <c r="AH40" t="str">
        <f>IF(CurriculumDetail!AH522 &gt; 0, CurriculumDetail!AH522, "")</f>
        <v/>
      </c>
      <c r="AI40" t="str">
        <f>IF(CurriculumDetail!AI522 &gt; 0, CurriculumDetail!AI522, "")</f>
        <v/>
      </c>
      <c r="AJ40" t="str">
        <f>IF(CurriculumDetail!AJ522 &gt; 0, CurriculumDetail!AJ522, "")</f>
        <v/>
      </c>
    </row>
    <row r="41" spans="1:36" x14ac:dyDescent="0.2">
      <c r="A41" s="12"/>
      <c r="B41" s="12"/>
      <c r="C41" s="12"/>
      <c r="D41" s="12"/>
      <c r="E41" s="12"/>
      <c r="F41" s="12"/>
      <c r="G41" t="str">
        <f>IF(CurriculumDetail!G607 &gt; 0, CurriculumDetail!G607, "")</f>
        <v/>
      </c>
      <c r="H41" t="str">
        <f>IF(CurriculumDetail!H607 &gt; 0, CurriculumDetail!H607, "")</f>
        <v/>
      </c>
      <c r="I41" t="str">
        <f>IF(CurriculumDetail!I607 &gt; 0, CurriculumDetail!I607, "")</f>
        <v/>
      </c>
      <c r="J41" t="str">
        <f>IF(CurriculumDetail!J607 &gt; 0, CurriculumDetail!J607, "")</f>
        <v/>
      </c>
      <c r="K41" t="str">
        <f>IF(CurriculumDetail!K607 &gt; 0, CurriculumDetail!K607, "")</f>
        <v/>
      </c>
      <c r="L41" t="str">
        <f>IF(CurriculumDetail!L607 &gt; 0, CurriculumDetail!L607, "")</f>
        <v/>
      </c>
      <c r="M41" t="str">
        <f>IF(CurriculumDetail!M607 &gt; 0, CurriculumDetail!M607, "")</f>
        <v/>
      </c>
      <c r="N41" t="str">
        <f>IF(CurriculumDetail!N607 &gt; 0, CurriculumDetail!N607, "")</f>
        <v/>
      </c>
      <c r="O41" t="str">
        <f>IF(CurriculumDetail!O607 &gt; 0, CurriculumDetail!O607, "")</f>
        <v/>
      </c>
      <c r="P41" t="str">
        <f>IF(CurriculumDetail!P607 &gt; 0, CurriculumDetail!P607, "")</f>
        <v/>
      </c>
      <c r="Q41" t="str">
        <f>IF(CurriculumDetail!Q607 &gt; 0, CurriculumDetail!Q607, "")</f>
        <v/>
      </c>
      <c r="R41" t="str">
        <f>IF(CurriculumDetail!R607 &gt; 0, CurriculumDetail!R607, "")</f>
        <v/>
      </c>
      <c r="S41" t="str">
        <f>IF(CurriculumDetail!S607 &gt; 0, CurriculumDetail!S607, "")</f>
        <v/>
      </c>
      <c r="T41" t="str">
        <f>IF(CurriculumDetail!T607 &gt; 0, CurriculumDetail!T607, "")</f>
        <v/>
      </c>
      <c r="U41" t="str">
        <f>IF(CurriculumDetail!U607 &gt; 0, CurriculumDetail!U607, "")</f>
        <v/>
      </c>
      <c r="V41" t="str">
        <f>IF(CurriculumDetail!V607 &gt; 0, CurriculumDetail!V607, "")</f>
        <v/>
      </c>
      <c r="W41" t="str">
        <f>IF(CurriculumDetail!W607 &gt; 0, CurriculumDetail!W607, "")</f>
        <v/>
      </c>
      <c r="X41" t="str">
        <f>IF(CurriculumDetail!X607 &gt; 0, CurriculumDetail!X607, "")</f>
        <v/>
      </c>
      <c r="Y41" t="str">
        <f>IF(CurriculumDetail!Y607 &gt; 0, CurriculumDetail!Y607, "")</f>
        <v/>
      </c>
      <c r="Z41" t="str">
        <f>IF(CurriculumDetail!Z607 &gt; 0, CurriculumDetail!Z607, "")</f>
        <v/>
      </c>
      <c r="AA41" t="str">
        <f>IF(CurriculumDetail!AA607 &gt; 0, CurriculumDetail!AA607, "")</f>
        <v/>
      </c>
      <c r="AB41" t="str">
        <f>IF(CurriculumDetail!AB607 &gt; 0, CurriculumDetail!AB607, "")</f>
        <v/>
      </c>
      <c r="AC41" t="str">
        <f>IF(CurriculumDetail!AC607 &gt; 0, CurriculumDetail!AC607, "")</f>
        <v/>
      </c>
      <c r="AD41" t="str">
        <f>IF(CurriculumDetail!AD607 &gt; 0, CurriculumDetail!AD607, "")</f>
        <v/>
      </c>
      <c r="AE41" t="str">
        <f>IF(CurriculumDetail!AE607 &gt; 0, CurriculumDetail!AE607, "")</f>
        <v/>
      </c>
      <c r="AF41" t="str">
        <f>IF(CurriculumDetail!AF607 &gt; 0, CurriculumDetail!AF607, "")</f>
        <v/>
      </c>
      <c r="AG41" t="str">
        <f>IF(CurriculumDetail!AG607 &gt; 0, CurriculumDetail!AG607, "")</f>
        <v/>
      </c>
      <c r="AH41" t="str">
        <f>IF(CurriculumDetail!AH607 &gt; 0, CurriculumDetail!AH607, "")</f>
        <v/>
      </c>
      <c r="AI41" t="str">
        <f>IF(CurriculumDetail!AI607 &gt; 0, CurriculumDetail!AI607, "")</f>
        <v/>
      </c>
      <c r="AJ41" t="str">
        <f>IF(CurriculumDetail!AJ607 &gt; 0, CurriculumDetail!AJ607, "")</f>
        <v/>
      </c>
    </row>
    <row r="42" spans="1:36" x14ac:dyDescent="0.2">
      <c r="A42" s="12" t="s">
        <v>106</v>
      </c>
      <c r="B42" s="12" t="s">
        <v>107</v>
      </c>
      <c r="C42" s="12">
        <v>0</v>
      </c>
      <c r="D42" s="12">
        <v>1</v>
      </c>
      <c r="E42" s="12">
        <f>C42+ D42</f>
        <v>1</v>
      </c>
      <c r="F42" s="12">
        <f>SUM(G42:AJ42)</f>
        <v>0</v>
      </c>
      <c r="G42" t="str">
        <f>IF(CurriculumDetail!G615 &gt; 0, CurriculumDetail!G615, "")</f>
        <v/>
      </c>
      <c r="H42" t="str">
        <f>IF(CurriculumDetail!H615 &gt; 0, CurriculumDetail!H615, "")</f>
        <v/>
      </c>
      <c r="I42" t="str">
        <f>IF(CurriculumDetail!I615 &gt; 0, CurriculumDetail!I615, "")</f>
        <v/>
      </c>
      <c r="J42" t="str">
        <f>IF(CurriculumDetail!J615 &gt; 0, CurriculumDetail!J615, "")</f>
        <v/>
      </c>
      <c r="K42" t="str">
        <f>IF(CurriculumDetail!K615 &gt; 0, CurriculumDetail!K615, "")</f>
        <v/>
      </c>
      <c r="L42" t="str">
        <f>IF(CurriculumDetail!L615 &gt; 0, CurriculumDetail!L615, "")</f>
        <v/>
      </c>
      <c r="M42" t="str">
        <f>IF(CurriculumDetail!M615 &gt; 0, CurriculumDetail!M615, "")</f>
        <v/>
      </c>
      <c r="N42" t="str">
        <f>IF(CurriculumDetail!N615 &gt; 0, CurriculumDetail!N615, "")</f>
        <v/>
      </c>
      <c r="O42" t="str">
        <f>IF(CurriculumDetail!O615 &gt; 0, CurriculumDetail!O615, "")</f>
        <v/>
      </c>
      <c r="P42" t="str">
        <f>IF(CurriculumDetail!P615 &gt; 0, CurriculumDetail!P615, "")</f>
        <v/>
      </c>
      <c r="Q42" t="str">
        <f>IF(CurriculumDetail!Q615 &gt; 0, CurriculumDetail!Q615, "")</f>
        <v/>
      </c>
      <c r="R42" t="str">
        <f>IF(CurriculumDetail!R615 &gt; 0, CurriculumDetail!R615, "")</f>
        <v/>
      </c>
      <c r="S42" t="str">
        <f>IF(CurriculumDetail!S615 &gt; 0, CurriculumDetail!S615, "")</f>
        <v/>
      </c>
      <c r="T42" t="str">
        <f>IF(CurriculumDetail!T615 &gt; 0, CurriculumDetail!T615, "")</f>
        <v/>
      </c>
      <c r="U42" t="str">
        <f>IF(CurriculumDetail!U615 &gt; 0, CurriculumDetail!U615, "")</f>
        <v/>
      </c>
      <c r="V42" t="str">
        <f>IF(CurriculumDetail!V615 &gt; 0, CurriculumDetail!V615, "")</f>
        <v/>
      </c>
      <c r="W42" t="str">
        <f>IF(CurriculumDetail!W615 &gt; 0, CurriculumDetail!W615, "")</f>
        <v/>
      </c>
      <c r="X42" t="str">
        <f>IF(CurriculumDetail!X615 &gt; 0, CurriculumDetail!X615, "")</f>
        <v/>
      </c>
      <c r="Y42" t="str">
        <f>IF(CurriculumDetail!Y615 &gt; 0, CurriculumDetail!Y615, "")</f>
        <v/>
      </c>
      <c r="Z42" t="str">
        <f>IF(CurriculumDetail!Z615 &gt; 0, CurriculumDetail!Z615, "")</f>
        <v/>
      </c>
      <c r="AA42" t="str">
        <f>IF(CurriculumDetail!AA615 &gt; 0, CurriculumDetail!AA615, "")</f>
        <v/>
      </c>
      <c r="AB42" t="str">
        <f>IF(CurriculumDetail!AB615 &gt; 0, CurriculumDetail!AB615, "")</f>
        <v/>
      </c>
      <c r="AC42" t="str">
        <f>IF(CurriculumDetail!AC615 &gt; 0, CurriculumDetail!AC615, "")</f>
        <v/>
      </c>
      <c r="AD42" t="str">
        <f>IF(CurriculumDetail!AD615 &gt; 0, CurriculumDetail!AD615, "")</f>
        <v/>
      </c>
      <c r="AE42" t="str">
        <f>IF(CurriculumDetail!AE615 &gt; 0, CurriculumDetail!AE615, "")</f>
        <v/>
      </c>
      <c r="AF42" t="str">
        <f>IF(CurriculumDetail!AF615 &gt; 0, CurriculumDetail!AF615, "")</f>
        <v/>
      </c>
      <c r="AG42" t="str">
        <f>IF(CurriculumDetail!AG615 &gt; 0, CurriculumDetail!AG615, "")</f>
        <v/>
      </c>
      <c r="AH42" t="str">
        <f>IF(CurriculumDetail!AH615 &gt; 0, CurriculumDetail!AH615, "")</f>
        <v/>
      </c>
      <c r="AI42" t="str">
        <f>IF(CurriculumDetail!AI615 &gt; 0, CurriculumDetail!AI615, "")</f>
        <v/>
      </c>
      <c r="AJ42" t="str">
        <f>IF(CurriculumDetail!AJ615 &gt; 0, CurriculumDetail!AJ615, "")</f>
        <v/>
      </c>
    </row>
    <row r="43" spans="1:36" x14ac:dyDescent="0.2">
      <c r="A43" s="12" t="s">
        <v>106</v>
      </c>
      <c r="B43" s="12" t="s">
        <v>108</v>
      </c>
      <c r="C43" s="12">
        <v>0</v>
      </c>
      <c r="D43" s="12">
        <v>4</v>
      </c>
      <c r="E43" s="12">
        <f>C43+ D43</f>
        <v>4</v>
      </c>
      <c r="F43" s="12">
        <f>SUM(G43:AJ43)</f>
        <v>0</v>
      </c>
      <c r="G43" t="str">
        <f>IF(CurriculumDetail!G620 &gt; 0, CurriculumDetail!G620, "")</f>
        <v/>
      </c>
      <c r="H43" t="str">
        <f>IF(CurriculumDetail!H620 &gt; 0, CurriculumDetail!H620, "")</f>
        <v/>
      </c>
      <c r="I43" t="str">
        <f>IF(CurriculumDetail!I620 &gt; 0, CurriculumDetail!I620, "")</f>
        <v/>
      </c>
      <c r="J43" t="str">
        <f>IF(CurriculumDetail!J620 &gt; 0, CurriculumDetail!J620, "")</f>
        <v/>
      </c>
      <c r="K43" t="str">
        <f>IF(CurriculumDetail!K620 &gt; 0, CurriculumDetail!K620, "")</f>
        <v/>
      </c>
      <c r="L43" t="str">
        <f>IF(CurriculumDetail!L620 &gt; 0, CurriculumDetail!L620, "")</f>
        <v/>
      </c>
      <c r="M43" t="str">
        <f>IF(CurriculumDetail!M620 &gt; 0, CurriculumDetail!M620, "")</f>
        <v/>
      </c>
      <c r="N43" t="str">
        <f>IF(CurriculumDetail!N620 &gt; 0, CurriculumDetail!N620, "")</f>
        <v/>
      </c>
      <c r="O43" t="str">
        <f>IF(CurriculumDetail!O620 &gt; 0, CurriculumDetail!O620, "")</f>
        <v/>
      </c>
      <c r="P43" t="str">
        <f>IF(CurriculumDetail!P620 &gt; 0, CurriculumDetail!P620, "")</f>
        <v/>
      </c>
      <c r="Q43" t="str">
        <f>IF(CurriculumDetail!Q620 &gt; 0, CurriculumDetail!Q620, "")</f>
        <v/>
      </c>
      <c r="R43" t="str">
        <f>IF(CurriculumDetail!R620 &gt; 0, CurriculumDetail!R620, "")</f>
        <v/>
      </c>
      <c r="S43" t="str">
        <f>IF(CurriculumDetail!S620 &gt; 0, CurriculumDetail!S620, "")</f>
        <v/>
      </c>
      <c r="T43" t="str">
        <f>IF(CurriculumDetail!T620 &gt; 0, CurriculumDetail!T620, "")</f>
        <v/>
      </c>
      <c r="U43" t="str">
        <f>IF(CurriculumDetail!U620 &gt; 0, CurriculumDetail!U620, "")</f>
        <v/>
      </c>
      <c r="V43" t="str">
        <f>IF(CurriculumDetail!V620 &gt; 0, CurriculumDetail!V620, "")</f>
        <v/>
      </c>
      <c r="W43" t="str">
        <f>IF(CurriculumDetail!W620 &gt; 0, CurriculumDetail!W620, "")</f>
        <v/>
      </c>
      <c r="X43" t="str">
        <f>IF(CurriculumDetail!X620 &gt; 0, CurriculumDetail!X620, "")</f>
        <v/>
      </c>
      <c r="Y43" t="str">
        <f>IF(CurriculumDetail!Y620 &gt; 0, CurriculumDetail!Y620, "")</f>
        <v/>
      </c>
      <c r="Z43" t="str">
        <f>IF(CurriculumDetail!Z620 &gt; 0, CurriculumDetail!Z620, "")</f>
        <v/>
      </c>
      <c r="AA43" t="str">
        <f>IF(CurriculumDetail!AA620 &gt; 0, CurriculumDetail!AA620, "")</f>
        <v/>
      </c>
      <c r="AB43" t="str">
        <f>IF(CurriculumDetail!AB620 &gt; 0, CurriculumDetail!AB620, "")</f>
        <v/>
      </c>
      <c r="AC43" t="str">
        <f>IF(CurriculumDetail!AC620 &gt; 0, CurriculumDetail!AC620, "")</f>
        <v/>
      </c>
      <c r="AD43" t="str">
        <f>IF(CurriculumDetail!AD620 &gt; 0, CurriculumDetail!AD620, "")</f>
        <v/>
      </c>
      <c r="AE43" t="str">
        <f>IF(CurriculumDetail!AE620 &gt; 0, CurriculumDetail!AE620, "")</f>
        <v/>
      </c>
      <c r="AF43" t="str">
        <f>IF(CurriculumDetail!AF620 &gt; 0, CurriculumDetail!AF620, "")</f>
        <v/>
      </c>
      <c r="AG43" t="str">
        <f>IF(CurriculumDetail!AG620 &gt; 0, CurriculumDetail!AG620, "")</f>
        <v/>
      </c>
      <c r="AH43" t="str">
        <f>IF(CurriculumDetail!AH620 &gt; 0, CurriculumDetail!AH620, "")</f>
        <v/>
      </c>
      <c r="AI43" t="str">
        <f>IF(CurriculumDetail!AI620 &gt; 0, CurriculumDetail!AI620, "")</f>
        <v/>
      </c>
      <c r="AJ43" t="str">
        <f>IF(CurriculumDetail!AJ620 &gt; 0, CurriculumDetail!AJ620, "")</f>
        <v/>
      </c>
    </row>
    <row r="44" spans="1:36" x14ac:dyDescent="0.2">
      <c r="A44" s="12" t="s">
        <v>106</v>
      </c>
      <c r="B44" s="12" t="s">
        <v>109</v>
      </c>
      <c r="C44" s="12">
        <v>0</v>
      </c>
      <c r="D44" s="12">
        <v>3</v>
      </c>
      <c r="E44" s="12">
        <f>C44+ D44</f>
        <v>3</v>
      </c>
      <c r="F44" s="12">
        <f>SUM(G44:AJ44)</f>
        <v>0</v>
      </c>
      <c r="G44" t="str">
        <f>IF(CurriculumDetail!G630 &gt; 0, CurriculumDetail!G630, "")</f>
        <v/>
      </c>
      <c r="H44" t="str">
        <f>IF(CurriculumDetail!H630 &gt; 0, CurriculumDetail!H630, "")</f>
        <v/>
      </c>
      <c r="I44" t="str">
        <f>IF(CurriculumDetail!I630 &gt; 0, CurriculumDetail!I630, "")</f>
        <v/>
      </c>
      <c r="J44" t="str">
        <f>IF(CurriculumDetail!J630 &gt; 0, CurriculumDetail!J630, "")</f>
        <v/>
      </c>
      <c r="K44" t="str">
        <f>IF(CurriculumDetail!K630 &gt; 0, CurriculumDetail!K630, "")</f>
        <v/>
      </c>
      <c r="L44" t="str">
        <f>IF(CurriculumDetail!L630 &gt; 0, CurriculumDetail!L630, "")</f>
        <v/>
      </c>
      <c r="M44" t="str">
        <f>IF(CurriculumDetail!M630 &gt; 0, CurriculumDetail!M630, "")</f>
        <v/>
      </c>
      <c r="N44" t="str">
        <f>IF(CurriculumDetail!N630 &gt; 0, CurriculumDetail!N630, "")</f>
        <v/>
      </c>
      <c r="O44" t="str">
        <f>IF(CurriculumDetail!O630 &gt; 0, CurriculumDetail!O630, "")</f>
        <v/>
      </c>
      <c r="P44" t="str">
        <f>IF(CurriculumDetail!P630 &gt; 0, CurriculumDetail!P630, "")</f>
        <v/>
      </c>
      <c r="Q44" t="str">
        <f>IF(CurriculumDetail!Q630 &gt; 0, CurriculumDetail!Q630, "")</f>
        <v/>
      </c>
      <c r="R44" t="str">
        <f>IF(CurriculumDetail!R630 &gt; 0, CurriculumDetail!R630, "")</f>
        <v/>
      </c>
      <c r="S44" t="str">
        <f>IF(CurriculumDetail!S630 &gt; 0, CurriculumDetail!S630, "")</f>
        <v/>
      </c>
      <c r="T44" t="str">
        <f>IF(CurriculumDetail!T630 &gt; 0, CurriculumDetail!T630, "")</f>
        <v/>
      </c>
      <c r="U44" t="str">
        <f>IF(CurriculumDetail!U630 &gt; 0, CurriculumDetail!U630, "")</f>
        <v/>
      </c>
      <c r="V44" t="str">
        <f>IF(CurriculumDetail!V630 &gt; 0, CurriculumDetail!V630, "")</f>
        <v/>
      </c>
      <c r="W44" t="str">
        <f>IF(CurriculumDetail!W630 &gt; 0, CurriculumDetail!W630, "")</f>
        <v/>
      </c>
      <c r="X44" t="str">
        <f>IF(CurriculumDetail!X630 &gt; 0, CurriculumDetail!X630, "")</f>
        <v/>
      </c>
      <c r="Y44" t="str">
        <f>IF(CurriculumDetail!Y630 &gt; 0, CurriculumDetail!Y630, "")</f>
        <v/>
      </c>
      <c r="Z44" t="str">
        <f>IF(CurriculumDetail!Z630 &gt; 0, CurriculumDetail!Z630, "")</f>
        <v/>
      </c>
      <c r="AA44" t="str">
        <f>IF(CurriculumDetail!AA630 &gt; 0, CurriculumDetail!AA630, "")</f>
        <v/>
      </c>
      <c r="AB44" t="str">
        <f>IF(CurriculumDetail!AB630 &gt; 0, CurriculumDetail!AB630, "")</f>
        <v/>
      </c>
      <c r="AC44" t="str">
        <f>IF(CurriculumDetail!AC630 &gt; 0, CurriculumDetail!AC630, "")</f>
        <v/>
      </c>
      <c r="AD44" t="str">
        <f>IF(CurriculumDetail!AD630 &gt; 0, CurriculumDetail!AD630, "")</f>
        <v/>
      </c>
      <c r="AE44" t="str">
        <f>IF(CurriculumDetail!AE630 &gt; 0, CurriculumDetail!AE630, "")</f>
        <v/>
      </c>
      <c r="AF44" t="str">
        <f>IF(CurriculumDetail!AF630 &gt; 0, CurriculumDetail!AF630, "")</f>
        <v/>
      </c>
      <c r="AG44" t="str">
        <f>IF(CurriculumDetail!AG630 &gt; 0, CurriculumDetail!AG630, "")</f>
        <v/>
      </c>
      <c r="AH44" t="str">
        <f>IF(CurriculumDetail!AH630 &gt; 0, CurriculumDetail!AH630, "")</f>
        <v/>
      </c>
      <c r="AI44" t="str">
        <f>IF(CurriculumDetail!AI630 &gt; 0, CurriculumDetail!AI630, "")</f>
        <v/>
      </c>
      <c r="AJ44" t="str">
        <f>IF(CurriculumDetail!AJ630 &gt; 0, CurriculumDetail!AJ630, "")</f>
        <v/>
      </c>
    </row>
    <row r="45" spans="1:36" x14ac:dyDescent="0.2">
      <c r="A45" s="12" t="s">
        <v>106</v>
      </c>
      <c r="B45" s="12" t="s">
        <v>110</v>
      </c>
      <c r="C45" s="12">
        <v>0</v>
      </c>
      <c r="D45" s="12">
        <v>2</v>
      </c>
      <c r="E45" s="12">
        <f>C45+ D45</f>
        <v>2</v>
      </c>
      <c r="F45" s="12">
        <f>SUM(G45:AJ45)</f>
        <v>0</v>
      </c>
      <c r="G45" t="str">
        <f>IF(CurriculumDetail!G636 &gt; 0, CurriculumDetail!G636, "")</f>
        <v/>
      </c>
      <c r="H45" t="str">
        <f>IF(CurriculumDetail!H636 &gt; 0, CurriculumDetail!H636, "")</f>
        <v/>
      </c>
      <c r="I45" t="str">
        <f>IF(CurriculumDetail!I636 &gt; 0, CurriculumDetail!I636, "")</f>
        <v/>
      </c>
      <c r="J45" t="str">
        <f>IF(CurriculumDetail!J636 &gt; 0, CurriculumDetail!J636, "")</f>
        <v/>
      </c>
      <c r="K45" t="str">
        <f>IF(CurriculumDetail!K636 &gt; 0, CurriculumDetail!K636, "")</f>
        <v/>
      </c>
      <c r="L45" t="str">
        <f>IF(CurriculumDetail!L636 &gt; 0, CurriculumDetail!L636, "")</f>
        <v/>
      </c>
      <c r="M45" t="str">
        <f>IF(CurriculumDetail!M636 &gt; 0, CurriculumDetail!M636, "")</f>
        <v/>
      </c>
      <c r="N45" t="str">
        <f>IF(CurriculumDetail!N636 &gt; 0, CurriculumDetail!N636, "")</f>
        <v/>
      </c>
      <c r="O45" t="str">
        <f>IF(CurriculumDetail!O636 &gt; 0, CurriculumDetail!O636, "")</f>
        <v/>
      </c>
      <c r="P45" t="str">
        <f>IF(CurriculumDetail!P636 &gt; 0, CurriculumDetail!P636, "")</f>
        <v/>
      </c>
      <c r="Q45" t="str">
        <f>IF(CurriculumDetail!Q636 &gt; 0, CurriculumDetail!Q636, "")</f>
        <v/>
      </c>
      <c r="R45" t="str">
        <f>IF(CurriculumDetail!R636 &gt; 0, CurriculumDetail!R636, "")</f>
        <v/>
      </c>
      <c r="S45" t="str">
        <f>IF(CurriculumDetail!S636 &gt; 0, CurriculumDetail!S636, "")</f>
        <v/>
      </c>
      <c r="T45" t="str">
        <f>IF(CurriculumDetail!T636 &gt; 0, CurriculumDetail!T636, "")</f>
        <v/>
      </c>
      <c r="U45" t="str">
        <f>IF(CurriculumDetail!U636 &gt; 0, CurriculumDetail!U636, "")</f>
        <v/>
      </c>
      <c r="V45" t="str">
        <f>IF(CurriculumDetail!V636 &gt; 0, CurriculumDetail!V636, "")</f>
        <v/>
      </c>
      <c r="W45" t="str">
        <f>IF(CurriculumDetail!W636 &gt; 0, CurriculumDetail!W636, "")</f>
        <v/>
      </c>
      <c r="X45" t="str">
        <f>IF(CurriculumDetail!X636 &gt; 0, CurriculumDetail!X636, "")</f>
        <v/>
      </c>
      <c r="Y45" t="str">
        <f>IF(CurriculumDetail!Y636 &gt; 0, CurriculumDetail!Y636, "")</f>
        <v/>
      </c>
      <c r="Z45" t="str">
        <f>IF(CurriculumDetail!Z636 &gt; 0, CurriculumDetail!Z636, "")</f>
        <v/>
      </c>
      <c r="AA45" t="str">
        <f>IF(CurriculumDetail!AA636 &gt; 0, CurriculumDetail!AA636, "")</f>
        <v/>
      </c>
      <c r="AB45" t="str">
        <f>IF(CurriculumDetail!AB636 &gt; 0, CurriculumDetail!AB636, "")</f>
        <v/>
      </c>
      <c r="AC45" t="str">
        <f>IF(CurriculumDetail!AC636 &gt; 0, CurriculumDetail!AC636, "")</f>
        <v/>
      </c>
      <c r="AD45" t="str">
        <f>IF(CurriculumDetail!AD636 &gt; 0, CurriculumDetail!AD636, "")</f>
        <v/>
      </c>
      <c r="AE45" t="str">
        <f>IF(CurriculumDetail!AE636 &gt; 0, CurriculumDetail!AE636, "")</f>
        <v/>
      </c>
      <c r="AF45" t="str">
        <f>IF(CurriculumDetail!AF636 &gt; 0, CurriculumDetail!AF636, "")</f>
        <v/>
      </c>
      <c r="AG45" t="str">
        <f>IF(CurriculumDetail!AG636 &gt; 0, CurriculumDetail!AG636, "")</f>
        <v/>
      </c>
      <c r="AH45" t="str">
        <f>IF(CurriculumDetail!AH636 &gt; 0, CurriculumDetail!AH636, "")</f>
        <v/>
      </c>
      <c r="AI45" t="str">
        <f>IF(CurriculumDetail!AI636 &gt; 0, CurriculumDetail!AI636, "")</f>
        <v/>
      </c>
      <c r="AJ45" t="str">
        <f>IF(CurriculumDetail!AJ636 &gt; 0, CurriculumDetail!AJ636, "")</f>
        <v/>
      </c>
    </row>
    <row r="46" spans="1:36" x14ac:dyDescent="0.2">
      <c r="A46" s="12"/>
      <c r="B46" s="12"/>
      <c r="C46" s="12"/>
      <c r="D46" s="12"/>
      <c r="E46" s="12"/>
      <c r="F46" s="12"/>
      <c r="G46" t="str">
        <f>IF(CurriculumDetail!G707 &gt; 0, CurriculumDetail!G707, "")</f>
        <v/>
      </c>
      <c r="H46" t="str">
        <f>IF(CurriculumDetail!H707 &gt; 0, CurriculumDetail!H707, "")</f>
        <v/>
      </c>
      <c r="I46" t="str">
        <f>IF(CurriculumDetail!I707 &gt; 0, CurriculumDetail!I707, "")</f>
        <v/>
      </c>
      <c r="J46" t="str">
        <f>IF(CurriculumDetail!J707 &gt; 0, CurriculumDetail!J707, "")</f>
        <v/>
      </c>
      <c r="K46" t="str">
        <f>IF(CurriculumDetail!K707 &gt; 0, CurriculumDetail!K707, "")</f>
        <v/>
      </c>
      <c r="L46" t="str">
        <f>IF(CurriculumDetail!L707 &gt; 0, CurriculumDetail!L707, "")</f>
        <v/>
      </c>
      <c r="M46" t="str">
        <f>IF(CurriculumDetail!M707 &gt; 0, CurriculumDetail!M707, "")</f>
        <v/>
      </c>
      <c r="N46" t="str">
        <f>IF(CurriculumDetail!N707 &gt; 0, CurriculumDetail!N707, "")</f>
        <v/>
      </c>
      <c r="O46" t="str">
        <f>IF(CurriculumDetail!O707 &gt; 0, CurriculumDetail!O707, "")</f>
        <v/>
      </c>
      <c r="P46" t="str">
        <f>IF(CurriculumDetail!P707 &gt; 0, CurriculumDetail!P707, "")</f>
        <v/>
      </c>
      <c r="Q46" t="str">
        <f>IF(CurriculumDetail!Q707 &gt; 0, CurriculumDetail!Q707, "")</f>
        <v/>
      </c>
      <c r="R46" t="str">
        <f>IF(CurriculumDetail!R707 &gt; 0, CurriculumDetail!R707, "")</f>
        <v/>
      </c>
      <c r="S46" t="str">
        <f>IF(CurriculumDetail!S707 &gt; 0, CurriculumDetail!S707, "")</f>
        <v/>
      </c>
      <c r="T46" t="str">
        <f>IF(CurriculumDetail!T707 &gt; 0, CurriculumDetail!T707, "")</f>
        <v/>
      </c>
      <c r="U46" t="str">
        <f>IF(CurriculumDetail!U707 &gt; 0, CurriculumDetail!U707, "")</f>
        <v/>
      </c>
      <c r="V46" t="str">
        <f>IF(CurriculumDetail!V707 &gt; 0, CurriculumDetail!V707, "")</f>
        <v/>
      </c>
      <c r="W46" t="str">
        <f>IF(CurriculumDetail!W707 &gt; 0, CurriculumDetail!W707, "")</f>
        <v/>
      </c>
      <c r="X46" t="str">
        <f>IF(CurriculumDetail!X707 &gt; 0, CurriculumDetail!X707, "")</f>
        <v/>
      </c>
      <c r="Y46" t="str">
        <f>IF(CurriculumDetail!Y707 &gt; 0, CurriculumDetail!Y707, "")</f>
        <v/>
      </c>
      <c r="Z46" t="str">
        <f>IF(CurriculumDetail!Z707 &gt; 0, CurriculumDetail!Z707, "")</f>
        <v/>
      </c>
      <c r="AA46" t="str">
        <f>IF(CurriculumDetail!AA707 &gt; 0, CurriculumDetail!AA707, "")</f>
        <v/>
      </c>
      <c r="AB46" t="str">
        <f>IF(CurriculumDetail!AB707 &gt; 0, CurriculumDetail!AB707, "")</f>
        <v/>
      </c>
      <c r="AC46" t="str">
        <f>IF(CurriculumDetail!AC707 &gt; 0, CurriculumDetail!AC707, "")</f>
        <v/>
      </c>
      <c r="AD46" t="str">
        <f>IF(CurriculumDetail!AD707 &gt; 0, CurriculumDetail!AD707, "")</f>
        <v/>
      </c>
      <c r="AE46" t="str">
        <f>IF(CurriculumDetail!AE707 &gt; 0, CurriculumDetail!AE707, "")</f>
        <v/>
      </c>
      <c r="AF46" t="str">
        <f>IF(CurriculumDetail!AF707 &gt; 0, CurriculumDetail!AF707, "")</f>
        <v/>
      </c>
      <c r="AG46" t="str">
        <f>IF(CurriculumDetail!AG707 &gt; 0, CurriculumDetail!AG707, "")</f>
        <v/>
      </c>
      <c r="AH46" t="str">
        <f>IF(CurriculumDetail!AH707 &gt; 0, CurriculumDetail!AH707, "")</f>
        <v/>
      </c>
      <c r="AI46" t="str">
        <f>IF(CurriculumDetail!AI707 &gt; 0, CurriculumDetail!AI707, "")</f>
        <v/>
      </c>
      <c r="AJ46" t="str">
        <f>IF(CurriculumDetail!AJ707 &gt; 0, CurriculumDetail!AJ707, "")</f>
        <v/>
      </c>
    </row>
    <row r="47" spans="1:36" x14ac:dyDescent="0.2">
      <c r="A47" s="12" t="s">
        <v>119</v>
      </c>
      <c r="B47" s="12" t="s">
        <v>120</v>
      </c>
      <c r="C47" s="12">
        <v>1.5</v>
      </c>
      <c r="D47" s="12">
        <v>0</v>
      </c>
      <c r="E47" s="12">
        <f t="shared" ref="E47:E53" si="4">C47+ D47</f>
        <v>1.5</v>
      </c>
      <c r="F47" s="12">
        <f t="shared" ref="F47:F53" si="5">SUM(G47:AJ47)</f>
        <v>0</v>
      </c>
      <c r="G47" t="str">
        <f>IF(CurriculumDetail!G719 &gt; 0, CurriculumDetail!G719, "")</f>
        <v/>
      </c>
      <c r="H47" t="str">
        <f>IF(CurriculumDetail!H719 &gt; 0, CurriculumDetail!H719, "")</f>
        <v/>
      </c>
      <c r="I47" t="str">
        <f>IF(CurriculumDetail!I719 &gt; 0, CurriculumDetail!I719, "")</f>
        <v/>
      </c>
      <c r="J47" t="str">
        <f>IF(CurriculumDetail!J719 &gt; 0, CurriculumDetail!J719, "")</f>
        <v/>
      </c>
      <c r="K47" t="str">
        <f>IF(CurriculumDetail!K719 &gt; 0, CurriculumDetail!K719, "")</f>
        <v/>
      </c>
      <c r="L47" t="str">
        <f>IF(CurriculumDetail!L719 &gt; 0, CurriculumDetail!L719, "")</f>
        <v/>
      </c>
      <c r="M47" t="str">
        <f>IF(CurriculumDetail!M719 &gt; 0, CurriculumDetail!M719, "")</f>
        <v/>
      </c>
      <c r="N47" t="str">
        <f>IF(CurriculumDetail!N719 &gt; 0, CurriculumDetail!N719, "")</f>
        <v/>
      </c>
      <c r="O47" t="str">
        <f>IF(CurriculumDetail!O719 &gt; 0, CurriculumDetail!O719, "")</f>
        <v/>
      </c>
      <c r="P47" t="str">
        <f>IF(CurriculumDetail!P719 &gt; 0, CurriculumDetail!P719, "")</f>
        <v/>
      </c>
      <c r="Q47" t="str">
        <f>IF(CurriculumDetail!Q719 &gt; 0, CurriculumDetail!Q719, "")</f>
        <v/>
      </c>
      <c r="R47" t="str">
        <f>IF(CurriculumDetail!R719 &gt; 0, CurriculumDetail!R719, "")</f>
        <v/>
      </c>
      <c r="S47" t="str">
        <f>IF(CurriculumDetail!S719 &gt; 0, CurriculumDetail!S719, "")</f>
        <v/>
      </c>
      <c r="T47" t="str">
        <f>IF(CurriculumDetail!T719 &gt; 0, CurriculumDetail!T719, "")</f>
        <v/>
      </c>
      <c r="U47" t="str">
        <f>IF(CurriculumDetail!U719 &gt; 0, CurriculumDetail!U719, "")</f>
        <v/>
      </c>
      <c r="V47" t="str">
        <f>IF(CurriculumDetail!V719 &gt; 0, CurriculumDetail!V719, "")</f>
        <v/>
      </c>
      <c r="W47" t="str">
        <f>IF(CurriculumDetail!W719 &gt; 0, CurriculumDetail!W719, "")</f>
        <v/>
      </c>
      <c r="X47" t="str">
        <f>IF(CurriculumDetail!X719 &gt; 0, CurriculumDetail!X719, "")</f>
        <v/>
      </c>
      <c r="Y47" t="str">
        <f>IF(CurriculumDetail!Y719 &gt; 0, CurriculumDetail!Y719, "")</f>
        <v/>
      </c>
      <c r="Z47" t="str">
        <f>IF(CurriculumDetail!Z719 &gt; 0, CurriculumDetail!Z719, "")</f>
        <v/>
      </c>
      <c r="AA47" t="str">
        <f>IF(CurriculumDetail!AA719 &gt; 0, CurriculumDetail!AA719, "")</f>
        <v/>
      </c>
      <c r="AB47" t="str">
        <f>IF(CurriculumDetail!AB719 &gt; 0, CurriculumDetail!AB719, "")</f>
        <v/>
      </c>
      <c r="AC47" t="str">
        <f>IF(CurriculumDetail!AC719 &gt; 0, CurriculumDetail!AC719, "")</f>
        <v/>
      </c>
      <c r="AD47" t="str">
        <f>IF(CurriculumDetail!AD719 &gt; 0, CurriculumDetail!AD719, "")</f>
        <v/>
      </c>
      <c r="AE47" t="str">
        <f>IF(CurriculumDetail!AE719 &gt; 0, CurriculumDetail!AE719, "")</f>
        <v/>
      </c>
      <c r="AF47" t="str">
        <f>IF(CurriculumDetail!AF719 &gt; 0, CurriculumDetail!AF719, "")</f>
        <v/>
      </c>
      <c r="AG47" t="str">
        <f>IF(CurriculumDetail!AG719 &gt; 0, CurriculumDetail!AG719, "")</f>
        <v/>
      </c>
      <c r="AH47" t="str">
        <f>IF(CurriculumDetail!AH719 &gt; 0, CurriculumDetail!AH719, "")</f>
        <v/>
      </c>
      <c r="AI47" t="str">
        <f>IF(CurriculumDetail!AI719 &gt; 0, CurriculumDetail!AI719, "")</f>
        <v/>
      </c>
      <c r="AJ47" t="str">
        <f>IF(CurriculumDetail!AJ719 &gt; 0, CurriculumDetail!AJ719, "")</f>
        <v/>
      </c>
    </row>
    <row r="48" spans="1:36" x14ac:dyDescent="0.2">
      <c r="A48" s="12" t="s">
        <v>119</v>
      </c>
      <c r="B48" s="12" t="s">
        <v>121</v>
      </c>
      <c r="C48" s="12">
        <v>1.5</v>
      </c>
      <c r="D48" s="12">
        <v>0</v>
      </c>
      <c r="E48" s="12">
        <f t="shared" si="4"/>
        <v>1.5</v>
      </c>
      <c r="F48" s="12">
        <f t="shared" si="5"/>
        <v>0</v>
      </c>
      <c r="G48" t="str">
        <f>IF(CurriculumDetail!G725 &gt; 0, CurriculumDetail!G725, "")</f>
        <v/>
      </c>
      <c r="H48" t="str">
        <f>IF(CurriculumDetail!H725 &gt; 0, CurriculumDetail!H725, "")</f>
        <v/>
      </c>
      <c r="I48" t="str">
        <f>IF(CurriculumDetail!I725 &gt; 0, CurriculumDetail!I725, "")</f>
        <v/>
      </c>
      <c r="J48" t="str">
        <f>IF(CurriculumDetail!J725 &gt; 0, CurriculumDetail!J725, "")</f>
        <v/>
      </c>
      <c r="K48" t="str">
        <f>IF(CurriculumDetail!K725 &gt; 0, CurriculumDetail!K725, "")</f>
        <v/>
      </c>
      <c r="L48" t="str">
        <f>IF(CurriculumDetail!L725 &gt; 0, CurriculumDetail!L725, "")</f>
        <v/>
      </c>
      <c r="M48" t="str">
        <f>IF(CurriculumDetail!M725 &gt; 0, CurriculumDetail!M725, "")</f>
        <v/>
      </c>
      <c r="N48" t="str">
        <f>IF(CurriculumDetail!N725 &gt; 0, CurriculumDetail!N725, "")</f>
        <v/>
      </c>
      <c r="O48" t="str">
        <f>IF(CurriculumDetail!O725 &gt; 0, CurriculumDetail!O725, "")</f>
        <v/>
      </c>
      <c r="P48" t="str">
        <f>IF(CurriculumDetail!P725 &gt; 0, CurriculumDetail!P725, "")</f>
        <v/>
      </c>
      <c r="Q48" t="str">
        <f>IF(CurriculumDetail!Q725 &gt; 0, CurriculumDetail!Q725, "")</f>
        <v/>
      </c>
      <c r="R48" t="str">
        <f>IF(CurriculumDetail!R725 &gt; 0, CurriculumDetail!R725, "")</f>
        <v/>
      </c>
      <c r="S48" t="str">
        <f>IF(CurriculumDetail!S725 &gt; 0, CurriculumDetail!S725, "")</f>
        <v/>
      </c>
      <c r="T48" t="str">
        <f>IF(CurriculumDetail!T725 &gt; 0, CurriculumDetail!T725, "")</f>
        <v/>
      </c>
      <c r="U48" t="str">
        <f>IF(CurriculumDetail!U725 &gt; 0, CurriculumDetail!U725, "")</f>
        <v/>
      </c>
      <c r="V48" t="str">
        <f>IF(CurriculumDetail!V725 &gt; 0, CurriculumDetail!V725, "")</f>
        <v/>
      </c>
      <c r="W48" t="str">
        <f>IF(CurriculumDetail!W725 &gt; 0, CurriculumDetail!W725, "")</f>
        <v/>
      </c>
      <c r="X48" t="str">
        <f>IF(CurriculumDetail!X725 &gt; 0, CurriculumDetail!X725, "")</f>
        <v/>
      </c>
      <c r="Y48" t="str">
        <f>IF(CurriculumDetail!Y725 &gt; 0, CurriculumDetail!Y725, "")</f>
        <v/>
      </c>
      <c r="Z48" t="str">
        <f>IF(CurriculumDetail!Z725 &gt; 0, CurriculumDetail!Z725, "")</f>
        <v/>
      </c>
      <c r="AA48" t="str">
        <f>IF(CurriculumDetail!AA725 &gt; 0, CurriculumDetail!AA725, "")</f>
        <v/>
      </c>
      <c r="AB48" t="str">
        <f>IF(CurriculumDetail!AB725 &gt; 0, CurriculumDetail!AB725, "")</f>
        <v/>
      </c>
      <c r="AC48" t="str">
        <f>IF(CurriculumDetail!AC725 &gt; 0, CurriculumDetail!AC725, "")</f>
        <v/>
      </c>
      <c r="AD48" t="str">
        <f>IF(CurriculumDetail!AD725 &gt; 0, CurriculumDetail!AD725, "")</f>
        <v/>
      </c>
      <c r="AE48" t="str">
        <f>IF(CurriculumDetail!AE725 &gt; 0, CurriculumDetail!AE725, "")</f>
        <v/>
      </c>
      <c r="AF48" t="str">
        <f>IF(CurriculumDetail!AF725 &gt; 0, CurriculumDetail!AF725, "")</f>
        <v/>
      </c>
      <c r="AG48" t="str">
        <f>IF(CurriculumDetail!AG725 &gt; 0, CurriculumDetail!AG725, "")</f>
        <v/>
      </c>
      <c r="AH48" t="str">
        <f>IF(CurriculumDetail!AH725 &gt; 0, CurriculumDetail!AH725, "")</f>
        <v/>
      </c>
      <c r="AI48" t="str">
        <f>IF(CurriculumDetail!AI725 &gt; 0, CurriculumDetail!AI725, "")</f>
        <v/>
      </c>
      <c r="AJ48" t="str">
        <f>IF(CurriculumDetail!AJ725 &gt; 0, CurriculumDetail!AJ725, "")</f>
        <v/>
      </c>
    </row>
    <row r="49" spans="1:36" x14ac:dyDescent="0.2">
      <c r="A49" s="12" t="s">
        <v>119</v>
      </c>
      <c r="B49" s="12" t="s">
        <v>122</v>
      </c>
      <c r="C49" s="12">
        <v>0</v>
      </c>
      <c r="D49" s="12">
        <v>2</v>
      </c>
      <c r="E49" s="12">
        <f t="shared" si="4"/>
        <v>2</v>
      </c>
      <c r="F49" s="12">
        <f t="shared" si="5"/>
        <v>0</v>
      </c>
      <c r="G49" t="str">
        <f>IF(CurriculumDetail!G730 &gt; 0, CurriculumDetail!G730, "")</f>
        <v/>
      </c>
      <c r="H49" t="str">
        <f>IF(CurriculumDetail!H730 &gt; 0, CurriculumDetail!H730, "")</f>
        <v/>
      </c>
      <c r="I49" t="str">
        <f>IF(CurriculumDetail!I730 &gt; 0, CurriculumDetail!I730, "")</f>
        <v/>
      </c>
      <c r="J49" t="str">
        <f>IF(CurriculumDetail!J730 &gt; 0, CurriculumDetail!J730, "")</f>
        <v/>
      </c>
      <c r="K49" t="str">
        <f>IF(CurriculumDetail!K730 &gt; 0, CurriculumDetail!K730, "")</f>
        <v/>
      </c>
      <c r="L49" t="str">
        <f>IF(CurriculumDetail!L730 &gt; 0, CurriculumDetail!L730, "")</f>
        <v/>
      </c>
      <c r="M49" t="str">
        <f>IF(CurriculumDetail!M730 &gt; 0, CurriculumDetail!M730, "")</f>
        <v/>
      </c>
      <c r="N49" t="str">
        <f>IF(CurriculumDetail!N730 &gt; 0, CurriculumDetail!N730, "")</f>
        <v/>
      </c>
      <c r="O49" t="str">
        <f>IF(CurriculumDetail!O730 &gt; 0, CurriculumDetail!O730, "")</f>
        <v/>
      </c>
      <c r="P49" t="str">
        <f>IF(CurriculumDetail!P730 &gt; 0, CurriculumDetail!P730, "")</f>
        <v/>
      </c>
      <c r="Q49" t="str">
        <f>IF(CurriculumDetail!Q730 &gt; 0, CurriculumDetail!Q730, "")</f>
        <v/>
      </c>
      <c r="R49" t="str">
        <f>IF(CurriculumDetail!R730 &gt; 0, CurriculumDetail!R730, "")</f>
        <v/>
      </c>
      <c r="S49" t="str">
        <f>IF(CurriculumDetail!S730 &gt; 0, CurriculumDetail!S730, "")</f>
        <v/>
      </c>
      <c r="T49" t="str">
        <f>IF(CurriculumDetail!T730 &gt; 0, CurriculumDetail!T730, "")</f>
        <v/>
      </c>
      <c r="U49" t="str">
        <f>IF(CurriculumDetail!U730 &gt; 0, CurriculumDetail!U730, "")</f>
        <v/>
      </c>
      <c r="V49" t="str">
        <f>IF(CurriculumDetail!V730 &gt; 0, CurriculumDetail!V730, "")</f>
        <v/>
      </c>
      <c r="W49" t="str">
        <f>IF(CurriculumDetail!W730 &gt; 0, CurriculumDetail!W730, "")</f>
        <v/>
      </c>
      <c r="X49" t="str">
        <f>IF(CurriculumDetail!X730 &gt; 0, CurriculumDetail!X730, "")</f>
        <v/>
      </c>
      <c r="Y49" t="str">
        <f>IF(CurriculumDetail!Y730 &gt; 0, CurriculumDetail!Y730, "")</f>
        <v/>
      </c>
      <c r="Z49" t="str">
        <f>IF(CurriculumDetail!Z730 &gt; 0, CurriculumDetail!Z730, "")</f>
        <v/>
      </c>
      <c r="AA49" t="str">
        <f>IF(CurriculumDetail!AA730 &gt; 0, CurriculumDetail!AA730, "")</f>
        <v/>
      </c>
      <c r="AB49" t="str">
        <f>IF(CurriculumDetail!AB730 &gt; 0, CurriculumDetail!AB730, "")</f>
        <v/>
      </c>
      <c r="AC49" t="str">
        <f>IF(CurriculumDetail!AC730 &gt; 0, CurriculumDetail!AC730, "")</f>
        <v/>
      </c>
      <c r="AD49" t="str">
        <f>IF(CurriculumDetail!AD730 &gt; 0, CurriculumDetail!AD730, "")</f>
        <v/>
      </c>
      <c r="AE49" t="str">
        <f>IF(CurriculumDetail!AE730 &gt; 0, CurriculumDetail!AE730, "")</f>
        <v/>
      </c>
      <c r="AF49" t="str">
        <f>IF(CurriculumDetail!AF730 &gt; 0, CurriculumDetail!AF730, "")</f>
        <v/>
      </c>
      <c r="AG49" t="str">
        <f>IF(CurriculumDetail!AG730 &gt; 0, CurriculumDetail!AG730, "")</f>
        <v/>
      </c>
      <c r="AH49" t="str">
        <f>IF(CurriculumDetail!AH730 &gt; 0, CurriculumDetail!AH730, "")</f>
        <v/>
      </c>
      <c r="AI49" t="str">
        <f>IF(CurriculumDetail!AI730 &gt; 0, CurriculumDetail!AI730, "")</f>
        <v/>
      </c>
      <c r="AJ49" t="str">
        <f>IF(CurriculumDetail!AJ730 &gt; 0, CurriculumDetail!AJ730, "")</f>
        <v/>
      </c>
    </row>
    <row r="50" spans="1:36" x14ac:dyDescent="0.2">
      <c r="A50" s="12" t="s">
        <v>119</v>
      </c>
      <c r="B50" s="12" t="s">
        <v>123</v>
      </c>
      <c r="C50" s="12">
        <v>0</v>
      </c>
      <c r="D50" s="12">
        <v>1.5</v>
      </c>
      <c r="E50" s="12">
        <f t="shared" si="4"/>
        <v>1.5</v>
      </c>
      <c r="F50" s="12">
        <f t="shared" si="5"/>
        <v>0</v>
      </c>
      <c r="G50" t="str">
        <f>IF(CurriculumDetail!G735 &gt; 0, CurriculumDetail!G735, "")</f>
        <v/>
      </c>
      <c r="H50" t="str">
        <f>IF(CurriculumDetail!H735 &gt; 0, CurriculumDetail!H735, "")</f>
        <v/>
      </c>
      <c r="I50" t="str">
        <f>IF(CurriculumDetail!I735 &gt; 0, CurriculumDetail!I735, "")</f>
        <v/>
      </c>
      <c r="J50" t="str">
        <f>IF(CurriculumDetail!J735 &gt; 0, CurriculumDetail!J735, "")</f>
        <v/>
      </c>
      <c r="K50" t="str">
        <f>IF(CurriculumDetail!K735 &gt; 0, CurriculumDetail!K735, "")</f>
        <v/>
      </c>
      <c r="L50" t="str">
        <f>IF(CurriculumDetail!L735 &gt; 0, CurriculumDetail!L735, "")</f>
        <v/>
      </c>
      <c r="M50" t="str">
        <f>IF(CurriculumDetail!M735 &gt; 0, CurriculumDetail!M735, "")</f>
        <v/>
      </c>
      <c r="N50" t="str">
        <f>IF(CurriculumDetail!N735 &gt; 0, CurriculumDetail!N735, "")</f>
        <v/>
      </c>
      <c r="O50" t="str">
        <f>IF(CurriculumDetail!O735 &gt; 0, CurriculumDetail!O735, "")</f>
        <v/>
      </c>
      <c r="P50" t="str">
        <f>IF(CurriculumDetail!P735 &gt; 0, CurriculumDetail!P735, "")</f>
        <v/>
      </c>
      <c r="Q50" t="str">
        <f>IF(CurriculumDetail!Q735 &gt; 0, CurriculumDetail!Q735, "")</f>
        <v/>
      </c>
      <c r="R50" t="str">
        <f>IF(CurriculumDetail!R735 &gt; 0, CurriculumDetail!R735, "")</f>
        <v/>
      </c>
      <c r="S50" t="str">
        <f>IF(CurriculumDetail!S735 &gt; 0, CurriculumDetail!S735, "")</f>
        <v/>
      </c>
      <c r="T50" t="str">
        <f>IF(CurriculumDetail!T735 &gt; 0, CurriculumDetail!T735, "")</f>
        <v/>
      </c>
      <c r="U50" t="str">
        <f>IF(CurriculumDetail!U735 &gt; 0, CurriculumDetail!U735, "")</f>
        <v/>
      </c>
      <c r="V50" t="str">
        <f>IF(CurriculumDetail!V735 &gt; 0, CurriculumDetail!V735, "")</f>
        <v/>
      </c>
      <c r="W50" t="str">
        <f>IF(CurriculumDetail!W735 &gt; 0, CurriculumDetail!W735, "")</f>
        <v/>
      </c>
      <c r="X50" t="str">
        <f>IF(CurriculumDetail!X735 &gt; 0, CurriculumDetail!X735, "")</f>
        <v/>
      </c>
      <c r="Y50" t="str">
        <f>IF(CurriculumDetail!Y735 &gt; 0, CurriculumDetail!Y735, "")</f>
        <v/>
      </c>
      <c r="Z50" t="str">
        <f>IF(CurriculumDetail!Z735 &gt; 0, CurriculumDetail!Z735, "")</f>
        <v/>
      </c>
      <c r="AA50" t="str">
        <f>IF(CurriculumDetail!AA735 &gt; 0, CurriculumDetail!AA735, "")</f>
        <v/>
      </c>
      <c r="AB50" t="str">
        <f>IF(CurriculumDetail!AB735 &gt; 0, CurriculumDetail!AB735, "")</f>
        <v/>
      </c>
      <c r="AC50" t="str">
        <f>IF(CurriculumDetail!AC735 &gt; 0, CurriculumDetail!AC735, "")</f>
        <v/>
      </c>
      <c r="AD50" t="str">
        <f>IF(CurriculumDetail!AD735 &gt; 0, CurriculumDetail!AD735, "")</f>
        <v/>
      </c>
      <c r="AE50" t="str">
        <f>IF(CurriculumDetail!AE735 &gt; 0, CurriculumDetail!AE735, "")</f>
        <v/>
      </c>
      <c r="AF50" t="str">
        <f>IF(CurriculumDetail!AF735 &gt; 0, CurriculumDetail!AF735, "")</f>
        <v/>
      </c>
      <c r="AG50" t="str">
        <f>IF(CurriculumDetail!AG735 &gt; 0, CurriculumDetail!AG735, "")</f>
        <v/>
      </c>
      <c r="AH50" t="str">
        <f>IF(CurriculumDetail!AH735 &gt; 0, CurriculumDetail!AH735, "")</f>
        <v/>
      </c>
      <c r="AI50" t="str">
        <f>IF(CurriculumDetail!AI735 &gt; 0, CurriculumDetail!AI735, "")</f>
        <v/>
      </c>
      <c r="AJ50" t="str">
        <f>IF(CurriculumDetail!AJ735 &gt; 0, CurriculumDetail!AJ735, "")</f>
        <v/>
      </c>
    </row>
    <row r="51" spans="1:36" x14ac:dyDescent="0.2">
      <c r="A51" s="12" t="s">
        <v>119</v>
      </c>
      <c r="B51" s="12" t="s">
        <v>124</v>
      </c>
      <c r="C51" s="12">
        <v>0</v>
      </c>
      <c r="D51" s="12">
        <v>1.5</v>
      </c>
      <c r="E51" s="12">
        <f t="shared" si="4"/>
        <v>1.5</v>
      </c>
      <c r="F51" s="12">
        <f t="shared" si="5"/>
        <v>0</v>
      </c>
      <c r="G51" t="str">
        <f>IF(CurriculumDetail!G740 &gt; 0, CurriculumDetail!G740, "")</f>
        <v/>
      </c>
      <c r="H51" t="str">
        <f>IF(CurriculumDetail!H740 &gt; 0, CurriculumDetail!H740, "")</f>
        <v/>
      </c>
      <c r="I51" t="str">
        <f>IF(CurriculumDetail!I740 &gt; 0, CurriculumDetail!I740, "")</f>
        <v/>
      </c>
      <c r="J51" t="str">
        <f>IF(CurriculumDetail!J740 &gt; 0, CurriculumDetail!J740, "")</f>
        <v/>
      </c>
      <c r="K51" t="str">
        <f>IF(CurriculumDetail!K740 &gt; 0, CurriculumDetail!K740, "")</f>
        <v/>
      </c>
      <c r="L51" t="str">
        <f>IF(CurriculumDetail!L740 &gt; 0, CurriculumDetail!L740, "")</f>
        <v/>
      </c>
      <c r="M51" t="str">
        <f>IF(CurriculumDetail!M740 &gt; 0, CurriculumDetail!M740, "")</f>
        <v/>
      </c>
      <c r="N51" t="str">
        <f>IF(CurriculumDetail!N740 &gt; 0, CurriculumDetail!N740, "")</f>
        <v/>
      </c>
      <c r="O51" t="str">
        <f>IF(CurriculumDetail!O740 &gt; 0, CurriculumDetail!O740, "")</f>
        <v/>
      </c>
      <c r="P51" t="str">
        <f>IF(CurriculumDetail!P740 &gt; 0, CurriculumDetail!P740, "")</f>
        <v/>
      </c>
      <c r="Q51" t="str">
        <f>IF(CurriculumDetail!Q740 &gt; 0, CurriculumDetail!Q740, "")</f>
        <v/>
      </c>
      <c r="R51" t="str">
        <f>IF(CurriculumDetail!R740 &gt; 0, CurriculumDetail!R740, "")</f>
        <v/>
      </c>
      <c r="S51" t="str">
        <f>IF(CurriculumDetail!S740 &gt; 0, CurriculumDetail!S740, "")</f>
        <v/>
      </c>
      <c r="T51" t="str">
        <f>IF(CurriculumDetail!T740 &gt; 0, CurriculumDetail!T740, "")</f>
        <v/>
      </c>
      <c r="U51" t="str">
        <f>IF(CurriculumDetail!U740 &gt; 0, CurriculumDetail!U740, "")</f>
        <v/>
      </c>
      <c r="V51" t="str">
        <f>IF(CurriculumDetail!V740 &gt; 0, CurriculumDetail!V740, "")</f>
        <v/>
      </c>
      <c r="W51" t="str">
        <f>IF(CurriculumDetail!W740 &gt; 0, CurriculumDetail!W740, "")</f>
        <v/>
      </c>
      <c r="X51" t="str">
        <f>IF(CurriculumDetail!X740 &gt; 0, CurriculumDetail!X740, "")</f>
        <v/>
      </c>
      <c r="Y51" t="str">
        <f>IF(CurriculumDetail!Y740 &gt; 0, CurriculumDetail!Y740, "")</f>
        <v/>
      </c>
      <c r="Z51" t="str">
        <f>IF(CurriculumDetail!Z740 &gt; 0, CurriculumDetail!Z740, "")</f>
        <v/>
      </c>
      <c r="AA51" t="str">
        <f>IF(CurriculumDetail!AA740 &gt; 0, CurriculumDetail!AA740, "")</f>
        <v/>
      </c>
      <c r="AB51" t="str">
        <f>IF(CurriculumDetail!AB740 &gt; 0, CurriculumDetail!AB740, "")</f>
        <v/>
      </c>
      <c r="AC51" t="str">
        <f>IF(CurriculumDetail!AC740 &gt; 0, CurriculumDetail!AC740, "")</f>
        <v/>
      </c>
      <c r="AD51" t="str">
        <f>IF(CurriculumDetail!AD740 &gt; 0, CurriculumDetail!AD740, "")</f>
        <v/>
      </c>
      <c r="AE51" t="str">
        <f>IF(CurriculumDetail!AE740 &gt; 0, CurriculumDetail!AE740, "")</f>
        <v/>
      </c>
      <c r="AF51" t="str">
        <f>IF(CurriculumDetail!AF740 &gt; 0, CurriculumDetail!AF740, "")</f>
        <v/>
      </c>
      <c r="AG51" t="str">
        <f>IF(CurriculumDetail!AG740 &gt; 0, CurriculumDetail!AG740, "")</f>
        <v/>
      </c>
      <c r="AH51" t="str">
        <f>IF(CurriculumDetail!AH740 &gt; 0, CurriculumDetail!AH740, "")</f>
        <v/>
      </c>
      <c r="AI51" t="str">
        <f>IF(CurriculumDetail!AI740 &gt; 0, CurriculumDetail!AI740, "")</f>
        <v/>
      </c>
      <c r="AJ51" t="str">
        <f>IF(CurriculumDetail!AJ740 &gt; 0, CurriculumDetail!AJ740, "")</f>
        <v/>
      </c>
    </row>
    <row r="52" spans="1:36" x14ac:dyDescent="0.2">
      <c r="A52" s="12" t="s">
        <v>119</v>
      </c>
      <c r="B52" s="12" t="s">
        <v>125</v>
      </c>
      <c r="C52" s="12">
        <v>0</v>
      </c>
      <c r="D52" s="12">
        <v>1</v>
      </c>
      <c r="E52" s="12">
        <f t="shared" si="4"/>
        <v>1</v>
      </c>
      <c r="F52" s="12">
        <f t="shared" si="5"/>
        <v>0</v>
      </c>
      <c r="G52" t="str">
        <f>IF(CurriculumDetail!G746 &gt; 0, CurriculumDetail!G746, "")</f>
        <v/>
      </c>
      <c r="H52" t="str">
        <f>IF(CurriculumDetail!H746 &gt; 0, CurriculumDetail!H746, "")</f>
        <v/>
      </c>
      <c r="I52" t="str">
        <f>IF(CurriculumDetail!I746 &gt; 0, CurriculumDetail!I746, "")</f>
        <v/>
      </c>
      <c r="J52" t="str">
        <f>IF(CurriculumDetail!J746 &gt; 0, CurriculumDetail!J746, "")</f>
        <v/>
      </c>
      <c r="K52" t="str">
        <f>IF(CurriculumDetail!K746 &gt; 0, CurriculumDetail!K746, "")</f>
        <v/>
      </c>
      <c r="L52" t="str">
        <f>IF(CurriculumDetail!L746 &gt; 0, CurriculumDetail!L746, "")</f>
        <v/>
      </c>
      <c r="M52" t="str">
        <f>IF(CurriculumDetail!M746 &gt; 0, CurriculumDetail!M746, "")</f>
        <v/>
      </c>
      <c r="N52" t="str">
        <f>IF(CurriculumDetail!N746 &gt; 0, CurriculumDetail!N746, "")</f>
        <v/>
      </c>
      <c r="O52" t="str">
        <f>IF(CurriculumDetail!O746 &gt; 0, CurriculumDetail!O746, "")</f>
        <v/>
      </c>
      <c r="P52" t="str">
        <f>IF(CurriculumDetail!P746 &gt; 0, CurriculumDetail!P746, "")</f>
        <v/>
      </c>
      <c r="Q52" t="str">
        <f>IF(CurriculumDetail!Q746 &gt; 0, CurriculumDetail!Q746, "")</f>
        <v/>
      </c>
      <c r="R52" t="str">
        <f>IF(CurriculumDetail!R746 &gt; 0, CurriculumDetail!R746, "")</f>
        <v/>
      </c>
      <c r="S52" t="str">
        <f>IF(CurriculumDetail!S746 &gt; 0, CurriculumDetail!S746, "")</f>
        <v/>
      </c>
      <c r="T52" t="str">
        <f>IF(CurriculumDetail!T746 &gt; 0, CurriculumDetail!T746, "")</f>
        <v/>
      </c>
      <c r="U52" t="str">
        <f>IF(CurriculumDetail!U746 &gt; 0, CurriculumDetail!U746, "")</f>
        <v/>
      </c>
      <c r="V52" t="str">
        <f>IF(CurriculumDetail!V746 &gt; 0, CurriculumDetail!V746, "")</f>
        <v/>
      </c>
      <c r="W52" t="str">
        <f>IF(CurriculumDetail!W746 &gt; 0, CurriculumDetail!W746, "")</f>
        <v/>
      </c>
      <c r="X52" t="str">
        <f>IF(CurriculumDetail!X746 &gt; 0, CurriculumDetail!X746, "")</f>
        <v/>
      </c>
      <c r="Y52" t="str">
        <f>IF(CurriculumDetail!Y746 &gt; 0, CurriculumDetail!Y746, "")</f>
        <v/>
      </c>
      <c r="Z52" t="str">
        <f>IF(CurriculumDetail!Z746 &gt; 0, CurriculumDetail!Z746, "")</f>
        <v/>
      </c>
      <c r="AA52" t="str">
        <f>IF(CurriculumDetail!AA746 &gt; 0, CurriculumDetail!AA746, "")</f>
        <v/>
      </c>
      <c r="AB52" t="str">
        <f>IF(CurriculumDetail!AB746 &gt; 0, CurriculumDetail!AB746, "")</f>
        <v/>
      </c>
      <c r="AC52" t="str">
        <f>IF(CurriculumDetail!AC746 &gt; 0, CurriculumDetail!AC746, "")</f>
        <v/>
      </c>
      <c r="AD52" t="str">
        <f>IF(CurriculumDetail!AD746 &gt; 0, CurriculumDetail!AD746, "")</f>
        <v/>
      </c>
      <c r="AE52" t="str">
        <f>IF(CurriculumDetail!AE746 &gt; 0, CurriculumDetail!AE746, "")</f>
        <v/>
      </c>
      <c r="AF52" t="str">
        <f>IF(CurriculumDetail!AF746 &gt; 0, CurriculumDetail!AF746, "")</f>
        <v/>
      </c>
      <c r="AG52" t="str">
        <f>IF(CurriculumDetail!AG746 &gt; 0, CurriculumDetail!AG746, "")</f>
        <v/>
      </c>
      <c r="AH52" t="str">
        <f>IF(CurriculumDetail!AH746 &gt; 0, CurriculumDetail!AH746, "")</f>
        <v/>
      </c>
      <c r="AI52" t="str">
        <f>IF(CurriculumDetail!AI746 &gt; 0, CurriculumDetail!AI746, "")</f>
        <v/>
      </c>
      <c r="AJ52" t="str">
        <f>IF(CurriculumDetail!AJ746 &gt; 0, CurriculumDetail!AJ746, "")</f>
        <v/>
      </c>
    </row>
    <row r="53" spans="1:36" x14ac:dyDescent="0.2">
      <c r="A53" s="12" t="s">
        <v>119</v>
      </c>
      <c r="B53" s="12" t="s">
        <v>126</v>
      </c>
      <c r="C53" s="12">
        <v>0</v>
      </c>
      <c r="D53" s="12">
        <v>1</v>
      </c>
      <c r="E53" s="12">
        <f t="shared" si="4"/>
        <v>1</v>
      </c>
      <c r="F53" s="12">
        <f t="shared" si="5"/>
        <v>0</v>
      </c>
      <c r="G53" t="str">
        <f>IF(CurriculumDetail!G752 &gt; 0, CurriculumDetail!G752, "")</f>
        <v/>
      </c>
      <c r="H53" t="str">
        <f>IF(CurriculumDetail!H752 &gt; 0, CurriculumDetail!H752, "")</f>
        <v/>
      </c>
      <c r="I53" t="str">
        <f>IF(CurriculumDetail!I752 &gt; 0, CurriculumDetail!I752, "")</f>
        <v/>
      </c>
      <c r="J53" t="str">
        <f>IF(CurriculumDetail!J752 &gt; 0, CurriculumDetail!J752, "")</f>
        <v/>
      </c>
      <c r="K53" t="str">
        <f>IF(CurriculumDetail!K752 &gt; 0, CurriculumDetail!K752, "")</f>
        <v/>
      </c>
      <c r="L53" t="str">
        <f>IF(CurriculumDetail!L752 &gt; 0, CurriculumDetail!L752, "")</f>
        <v/>
      </c>
      <c r="M53" t="str">
        <f>IF(CurriculumDetail!M752 &gt; 0, CurriculumDetail!M752, "")</f>
        <v/>
      </c>
      <c r="N53" t="str">
        <f>IF(CurriculumDetail!N752 &gt; 0, CurriculumDetail!N752, "")</f>
        <v/>
      </c>
      <c r="O53" t="str">
        <f>IF(CurriculumDetail!O752 &gt; 0, CurriculumDetail!O752, "")</f>
        <v/>
      </c>
      <c r="P53" t="str">
        <f>IF(CurriculumDetail!P752 &gt; 0, CurriculumDetail!P752, "")</f>
        <v/>
      </c>
      <c r="Q53" t="str">
        <f>IF(CurriculumDetail!Q752 &gt; 0, CurriculumDetail!Q752, "")</f>
        <v/>
      </c>
      <c r="R53" t="str">
        <f>IF(CurriculumDetail!R752 &gt; 0, CurriculumDetail!R752, "")</f>
        <v/>
      </c>
      <c r="S53" t="str">
        <f>IF(CurriculumDetail!S752 &gt; 0, CurriculumDetail!S752, "")</f>
        <v/>
      </c>
      <c r="T53" t="str">
        <f>IF(CurriculumDetail!T752 &gt; 0, CurriculumDetail!T752, "")</f>
        <v/>
      </c>
      <c r="U53" t="str">
        <f>IF(CurriculumDetail!U752 &gt; 0, CurriculumDetail!U752, "")</f>
        <v/>
      </c>
      <c r="V53" t="str">
        <f>IF(CurriculumDetail!V752 &gt; 0, CurriculumDetail!V752, "")</f>
        <v/>
      </c>
      <c r="W53" t="str">
        <f>IF(CurriculumDetail!W752 &gt; 0, CurriculumDetail!W752, "")</f>
        <v/>
      </c>
      <c r="X53" t="str">
        <f>IF(CurriculumDetail!X752 &gt; 0, CurriculumDetail!X752, "")</f>
        <v/>
      </c>
      <c r="Y53" t="str">
        <f>IF(CurriculumDetail!Y752 &gt; 0, CurriculumDetail!Y752, "")</f>
        <v/>
      </c>
      <c r="Z53" t="str">
        <f>IF(CurriculumDetail!Z752 &gt; 0, CurriculumDetail!Z752, "")</f>
        <v/>
      </c>
      <c r="AA53" t="str">
        <f>IF(CurriculumDetail!AA752 &gt; 0, CurriculumDetail!AA752, "")</f>
        <v/>
      </c>
      <c r="AB53" t="str">
        <f>IF(CurriculumDetail!AB752 &gt; 0, CurriculumDetail!AB752, "")</f>
        <v/>
      </c>
      <c r="AC53" t="str">
        <f>IF(CurriculumDetail!AC752 &gt; 0, CurriculumDetail!AC752, "")</f>
        <v/>
      </c>
      <c r="AD53" t="str">
        <f>IF(CurriculumDetail!AD752 &gt; 0, CurriculumDetail!AD752, "")</f>
        <v/>
      </c>
      <c r="AE53" t="str">
        <f>IF(CurriculumDetail!AE752 &gt; 0, CurriculumDetail!AE752, "")</f>
        <v/>
      </c>
      <c r="AF53" t="str">
        <f>IF(CurriculumDetail!AF752 &gt; 0, CurriculumDetail!AF752, "")</f>
        <v/>
      </c>
      <c r="AG53" t="str">
        <f>IF(CurriculumDetail!AG752 &gt; 0, CurriculumDetail!AG752, "")</f>
        <v/>
      </c>
      <c r="AH53" t="str">
        <f>IF(CurriculumDetail!AH752 &gt; 0, CurriculumDetail!AH752, "")</f>
        <v/>
      </c>
      <c r="AI53" t="str">
        <f>IF(CurriculumDetail!AI752 &gt; 0, CurriculumDetail!AI752, "")</f>
        <v/>
      </c>
      <c r="AJ53" t="str">
        <f>IF(CurriculumDetail!AJ752 &gt; 0, CurriculumDetail!AJ752, "")</f>
        <v/>
      </c>
    </row>
    <row r="54" spans="1:36" x14ac:dyDescent="0.2">
      <c r="A54" s="12"/>
      <c r="B54" s="12"/>
      <c r="C54" s="12"/>
      <c r="D54" s="12"/>
      <c r="E54" s="12"/>
      <c r="F54" s="12"/>
      <c r="G54" t="str">
        <f>IF(CurriculumDetail!G756 &gt; 0, CurriculumDetail!G756, "")</f>
        <v/>
      </c>
      <c r="H54" t="str">
        <f>IF(CurriculumDetail!H756 &gt; 0, CurriculumDetail!H756, "")</f>
        <v/>
      </c>
      <c r="I54" t="str">
        <f>IF(CurriculumDetail!I756 &gt; 0, CurriculumDetail!I756, "")</f>
        <v/>
      </c>
      <c r="J54" t="str">
        <f>IF(CurriculumDetail!J756 &gt; 0, CurriculumDetail!J756, "")</f>
        <v/>
      </c>
      <c r="K54" t="str">
        <f>IF(CurriculumDetail!K756 &gt; 0, CurriculumDetail!K756, "")</f>
        <v/>
      </c>
      <c r="L54" t="str">
        <f>IF(CurriculumDetail!L756 &gt; 0, CurriculumDetail!L756, "")</f>
        <v/>
      </c>
      <c r="M54" t="str">
        <f>IF(CurriculumDetail!M756 &gt; 0, CurriculumDetail!M756, "")</f>
        <v/>
      </c>
      <c r="N54" t="str">
        <f>IF(CurriculumDetail!N756 &gt; 0, CurriculumDetail!N756, "")</f>
        <v/>
      </c>
      <c r="O54" t="str">
        <f>IF(CurriculumDetail!O756 &gt; 0, CurriculumDetail!O756, "")</f>
        <v/>
      </c>
      <c r="P54" t="str">
        <f>IF(CurriculumDetail!P756 &gt; 0, CurriculumDetail!P756, "")</f>
        <v/>
      </c>
      <c r="Q54" t="str">
        <f>IF(CurriculumDetail!Q756 &gt; 0, CurriculumDetail!Q756, "")</f>
        <v/>
      </c>
      <c r="R54" t="str">
        <f>IF(CurriculumDetail!R756 &gt; 0, CurriculumDetail!R756, "")</f>
        <v/>
      </c>
      <c r="S54" t="str">
        <f>IF(CurriculumDetail!S756 &gt; 0, CurriculumDetail!S756, "")</f>
        <v/>
      </c>
      <c r="T54" t="str">
        <f>IF(CurriculumDetail!T756 &gt; 0, CurriculumDetail!T756, "")</f>
        <v/>
      </c>
      <c r="U54" t="str">
        <f>IF(CurriculumDetail!U756 &gt; 0, CurriculumDetail!U756, "")</f>
        <v/>
      </c>
      <c r="V54" t="str">
        <f>IF(CurriculumDetail!V756 &gt; 0, CurriculumDetail!V756, "")</f>
        <v/>
      </c>
      <c r="W54" t="str">
        <f>IF(CurriculumDetail!W756 &gt; 0, CurriculumDetail!W756, "")</f>
        <v/>
      </c>
      <c r="X54" t="str">
        <f>IF(CurriculumDetail!X756 &gt; 0, CurriculumDetail!X756, "")</f>
        <v/>
      </c>
      <c r="Y54" t="str">
        <f>IF(CurriculumDetail!Y756 &gt; 0, CurriculumDetail!Y756, "")</f>
        <v/>
      </c>
      <c r="Z54" t="str">
        <f>IF(CurriculumDetail!Z756 &gt; 0, CurriculumDetail!Z756, "")</f>
        <v/>
      </c>
      <c r="AA54" t="str">
        <f>IF(CurriculumDetail!AA756 &gt; 0, CurriculumDetail!AA756, "")</f>
        <v/>
      </c>
      <c r="AB54" t="str">
        <f>IF(CurriculumDetail!AB756 &gt; 0, CurriculumDetail!AB756, "")</f>
        <v/>
      </c>
      <c r="AC54" t="str">
        <f>IF(CurriculumDetail!AC756 &gt; 0, CurriculumDetail!AC756, "")</f>
        <v/>
      </c>
      <c r="AD54" t="str">
        <f>IF(CurriculumDetail!AD756 &gt; 0, CurriculumDetail!AD756, "")</f>
        <v/>
      </c>
      <c r="AE54" t="str">
        <f>IF(CurriculumDetail!AE756 &gt; 0, CurriculumDetail!AE756, "")</f>
        <v/>
      </c>
      <c r="AF54" t="str">
        <f>IF(CurriculumDetail!AF756 &gt; 0, CurriculumDetail!AF756, "")</f>
        <v/>
      </c>
      <c r="AG54" t="str">
        <f>IF(CurriculumDetail!AG756 &gt; 0, CurriculumDetail!AG756, "")</f>
        <v/>
      </c>
      <c r="AH54" t="str">
        <f>IF(CurriculumDetail!AH756 &gt; 0, CurriculumDetail!AH756, "")</f>
        <v/>
      </c>
      <c r="AI54" t="str">
        <f>IF(CurriculumDetail!AI756 &gt; 0, CurriculumDetail!AI756, "")</f>
        <v/>
      </c>
      <c r="AJ54" t="str">
        <f>IF(CurriculumDetail!AJ756 &gt; 0, CurriculumDetail!AJ756, "")</f>
        <v/>
      </c>
    </row>
    <row r="55" spans="1:36" x14ac:dyDescent="0.2">
      <c r="A55" s="12" t="s">
        <v>128</v>
      </c>
      <c r="B55" s="12" t="s">
        <v>129</v>
      </c>
      <c r="C55" s="12">
        <v>2</v>
      </c>
      <c r="D55" s="12">
        <v>0</v>
      </c>
      <c r="E55" s="12">
        <f t="shared" ref="E55:E60" si="6">C55+ D55</f>
        <v>2</v>
      </c>
      <c r="F55" s="12">
        <f t="shared" ref="F55:F60" si="7">SUM(G55:AJ55)</f>
        <v>0</v>
      </c>
      <c r="G55" t="str">
        <f>IF(CurriculumDetail!G763 &gt; 0, CurriculumDetail!G763, "")</f>
        <v/>
      </c>
      <c r="H55" t="str">
        <f>IF(CurriculumDetail!H763 &gt; 0, CurriculumDetail!H763, "")</f>
        <v/>
      </c>
      <c r="I55" t="str">
        <f>IF(CurriculumDetail!I763 &gt; 0, CurriculumDetail!I763, "")</f>
        <v/>
      </c>
      <c r="J55" t="str">
        <f>IF(CurriculumDetail!J763 &gt; 0, CurriculumDetail!J763, "")</f>
        <v/>
      </c>
      <c r="K55" t="str">
        <f>IF(CurriculumDetail!K763 &gt; 0, CurriculumDetail!K763, "")</f>
        <v/>
      </c>
      <c r="L55" t="str">
        <f>IF(CurriculumDetail!L763 &gt; 0, CurriculumDetail!L763, "")</f>
        <v/>
      </c>
      <c r="M55" t="str">
        <f>IF(CurriculumDetail!M763 &gt; 0, CurriculumDetail!M763, "")</f>
        <v/>
      </c>
      <c r="N55" t="str">
        <f>IF(CurriculumDetail!N763 &gt; 0, CurriculumDetail!N763, "")</f>
        <v/>
      </c>
      <c r="O55" t="str">
        <f>IF(CurriculumDetail!O763 &gt; 0, CurriculumDetail!O763, "")</f>
        <v/>
      </c>
      <c r="P55" t="str">
        <f>IF(CurriculumDetail!P763 &gt; 0, CurriculumDetail!P763, "")</f>
        <v/>
      </c>
      <c r="Q55" t="str">
        <f>IF(CurriculumDetail!Q763 &gt; 0, CurriculumDetail!Q763, "")</f>
        <v/>
      </c>
      <c r="R55" t="str">
        <f>IF(CurriculumDetail!R763 &gt; 0, CurriculumDetail!R763, "")</f>
        <v/>
      </c>
      <c r="S55" t="str">
        <f>IF(CurriculumDetail!S763 &gt; 0, CurriculumDetail!S763, "")</f>
        <v/>
      </c>
      <c r="T55" t="str">
        <f>IF(CurriculumDetail!T763 &gt; 0, CurriculumDetail!T763, "")</f>
        <v/>
      </c>
      <c r="U55" t="str">
        <f>IF(CurriculumDetail!U763 &gt; 0, CurriculumDetail!U763, "")</f>
        <v/>
      </c>
      <c r="V55" t="str">
        <f>IF(CurriculumDetail!V763 &gt; 0, CurriculumDetail!V763, "")</f>
        <v/>
      </c>
      <c r="W55" t="str">
        <f>IF(CurriculumDetail!W763 &gt; 0, CurriculumDetail!W763, "")</f>
        <v/>
      </c>
      <c r="X55" t="str">
        <f>IF(CurriculumDetail!X763 &gt; 0, CurriculumDetail!X763, "")</f>
        <v/>
      </c>
      <c r="Y55" t="str">
        <f>IF(CurriculumDetail!Y763 &gt; 0, CurriculumDetail!Y763, "")</f>
        <v/>
      </c>
      <c r="Z55" t="str">
        <f>IF(CurriculumDetail!Z763 &gt; 0, CurriculumDetail!Z763, "")</f>
        <v/>
      </c>
      <c r="AA55" t="str">
        <f>IF(CurriculumDetail!AA763 &gt; 0, CurriculumDetail!AA763, "")</f>
        <v/>
      </c>
      <c r="AB55" t="str">
        <f>IF(CurriculumDetail!AB763 &gt; 0, CurriculumDetail!AB763, "")</f>
        <v/>
      </c>
      <c r="AC55" t="str">
        <f>IF(CurriculumDetail!AC763 &gt; 0, CurriculumDetail!AC763, "")</f>
        <v/>
      </c>
      <c r="AD55" t="str">
        <f>IF(CurriculumDetail!AD763 &gt; 0, CurriculumDetail!AD763, "")</f>
        <v/>
      </c>
      <c r="AE55" t="str">
        <f>IF(CurriculumDetail!AE763 &gt; 0, CurriculumDetail!AE763, "")</f>
        <v/>
      </c>
      <c r="AF55" t="str">
        <f>IF(CurriculumDetail!AF763 &gt; 0, CurriculumDetail!AF763, "")</f>
        <v/>
      </c>
      <c r="AG55" t="str">
        <f>IF(CurriculumDetail!AG763 &gt; 0, CurriculumDetail!AG763, "")</f>
        <v/>
      </c>
      <c r="AH55" t="str">
        <f>IF(CurriculumDetail!AH763 &gt; 0, CurriculumDetail!AH763, "")</f>
        <v/>
      </c>
      <c r="AI55" t="str">
        <f>IF(CurriculumDetail!AI763 &gt; 0, CurriculumDetail!AI763, "")</f>
        <v/>
      </c>
      <c r="AJ55" t="str">
        <f>IF(CurriculumDetail!AJ763 &gt; 0, CurriculumDetail!AJ763, "")</f>
        <v/>
      </c>
    </row>
    <row r="56" spans="1:36" x14ac:dyDescent="0.2">
      <c r="A56" s="12" t="s">
        <v>128</v>
      </c>
      <c r="B56" s="12" t="s">
        <v>130</v>
      </c>
      <c r="C56" s="12">
        <v>2</v>
      </c>
      <c r="D56" s="12">
        <v>0</v>
      </c>
      <c r="E56" s="12">
        <f t="shared" si="6"/>
        <v>2</v>
      </c>
      <c r="F56" s="12">
        <f t="shared" si="7"/>
        <v>0</v>
      </c>
      <c r="G56" t="str">
        <f>IF(CurriculumDetail!G770 &gt; 0, CurriculumDetail!G770, "")</f>
        <v/>
      </c>
      <c r="H56" t="str">
        <f>IF(CurriculumDetail!H770 &gt; 0, CurriculumDetail!H770, "")</f>
        <v/>
      </c>
      <c r="I56" t="str">
        <f>IF(CurriculumDetail!I770 &gt; 0, CurriculumDetail!I770, "")</f>
        <v/>
      </c>
      <c r="J56" t="str">
        <f>IF(CurriculumDetail!J770 &gt; 0, CurriculumDetail!J770, "")</f>
        <v/>
      </c>
      <c r="K56" t="str">
        <f>IF(CurriculumDetail!K770 &gt; 0, CurriculumDetail!K770, "")</f>
        <v/>
      </c>
      <c r="L56" t="str">
        <f>IF(CurriculumDetail!L770 &gt; 0, CurriculumDetail!L770, "")</f>
        <v/>
      </c>
      <c r="M56" t="str">
        <f>IF(CurriculumDetail!M770 &gt; 0, CurriculumDetail!M770, "")</f>
        <v/>
      </c>
      <c r="N56" t="str">
        <f>IF(CurriculumDetail!N770 &gt; 0, CurriculumDetail!N770, "")</f>
        <v/>
      </c>
      <c r="O56" t="str">
        <f>IF(CurriculumDetail!O770 &gt; 0, CurriculumDetail!O770, "")</f>
        <v/>
      </c>
      <c r="P56" t="str">
        <f>IF(CurriculumDetail!P770 &gt; 0, CurriculumDetail!P770, "")</f>
        <v/>
      </c>
      <c r="Q56" t="str">
        <f>IF(CurriculumDetail!Q770 &gt; 0, CurriculumDetail!Q770, "")</f>
        <v/>
      </c>
      <c r="R56" t="str">
        <f>IF(CurriculumDetail!R770 &gt; 0, CurriculumDetail!R770, "")</f>
        <v/>
      </c>
      <c r="S56" t="str">
        <f>IF(CurriculumDetail!S770 &gt; 0, CurriculumDetail!S770, "")</f>
        <v/>
      </c>
      <c r="T56" t="str">
        <f>IF(CurriculumDetail!T770 &gt; 0, CurriculumDetail!T770, "")</f>
        <v/>
      </c>
      <c r="U56" t="str">
        <f>IF(CurriculumDetail!U770 &gt; 0, CurriculumDetail!U770, "")</f>
        <v/>
      </c>
      <c r="V56" t="str">
        <f>IF(CurriculumDetail!V770 &gt; 0, CurriculumDetail!V770, "")</f>
        <v/>
      </c>
      <c r="W56" t="str">
        <f>IF(CurriculumDetail!W770 &gt; 0, CurriculumDetail!W770, "")</f>
        <v/>
      </c>
      <c r="X56" t="str">
        <f>IF(CurriculumDetail!X770 &gt; 0, CurriculumDetail!X770, "")</f>
        <v/>
      </c>
      <c r="Y56" t="str">
        <f>IF(CurriculumDetail!Y770 &gt; 0, CurriculumDetail!Y770, "")</f>
        <v/>
      </c>
      <c r="Z56" t="str">
        <f>IF(CurriculumDetail!Z770 &gt; 0, CurriculumDetail!Z770, "")</f>
        <v/>
      </c>
      <c r="AA56" t="str">
        <f>IF(CurriculumDetail!AA770 &gt; 0, CurriculumDetail!AA770, "")</f>
        <v/>
      </c>
      <c r="AB56" t="str">
        <f>IF(CurriculumDetail!AB770 &gt; 0, CurriculumDetail!AB770, "")</f>
        <v/>
      </c>
      <c r="AC56" t="str">
        <f>IF(CurriculumDetail!AC770 &gt; 0, CurriculumDetail!AC770, "")</f>
        <v/>
      </c>
      <c r="AD56" t="str">
        <f>IF(CurriculumDetail!AD770 &gt; 0, CurriculumDetail!AD770, "")</f>
        <v/>
      </c>
      <c r="AE56" t="str">
        <f>IF(CurriculumDetail!AE770 &gt; 0, CurriculumDetail!AE770, "")</f>
        <v/>
      </c>
      <c r="AF56" t="str">
        <f>IF(CurriculumDetail!AF770 &gt; 0, CurriculumDetail!AF770, "")</f>
        <v/>
      </c>
      <c r="AG56" t="str">
        <f>IF(CurriculumDetail!AG770 &gt; 0, CurriculumDetail!AG770, "")</f>
        <v/>
      </c>
      <c r="AH56" t="str">
        <f>IF(CurriculumDetail!AH770 &gt; 0, CurriculumDetail!AH770, "")</f>
        <v/>
      </c>
      <c r="AI56" t="str">
        <f>IF(CurriculumDetail!AI770 &gt; 0, CurriculumDetail!AI770, "")</f>
        <v/>
      </c>
      <c r="AJ56" t="str">
        <f>IF(CurriculumDetail!AJ770 &gt; 0, CurriculumDetail!AJ770, "")</f>
        <v/>
      </c>
    </row>
    <row r="57" spans="1:36" x14ac:dyDescent="0.2">
      <c r="A57" s="12" t="s">
        <v>128</v>
      </c>
      <c r="B57" s="12" t="s">
        <v>131</v>
      </c>
      <c r="C57" s="12">
        <v>0</v>
      </c>
      <c r="D57" s="12">
        <v>3</v>
      </c>
      <c r="E57" s="12">
        <f t="shared" si="6"/>
        <v>3</v>
      </c>
      <c r="F57" s="12">
        <f t="shared" si="7"/>
        <v>0</v>
      </c>
      <c r="G57" t="str">
        <f>IF(CurriculumDetail!G779 &gt; 0, CurriculumDetail!G779, "")</f>
        <v/>
      </c>
      <c r="H57" t="str">
        <f>IF(CurriculumDetail!H779 &gt; 0, CurriculumDetail!H779, "")</f>
        <v/>
      </c>
      <c r="I57" t="str">
        <f>IF(CurriculumDetail!I779 &gt; 0, CurriculumDetail!I779, "")</f>
        <v/>
      </c>
      <c r="J57" t="str">
        <f>IF(CurriculumDetail!J779 &gt; 0, CurriculumDetail!J779, "")</f>
        <v/>
      </c>
      <c r="K57" t="str">
        <f>IF(CurriculumDetail!K779 &gt; 0, CurriculumDetail!K779, "")</f>
        <v/>
      </c>
      <c r="L57" t="str">
        <f>IF(CurriculumDetail!L779 &gt; 0, CurriculumDetail!L779, "")</f>
        <v/>
      </c>
      <c r="M57" t="str">
        <f>IF(CurriculumDetail!M779 &gt; 0, CurriculumDetail!M779, "")</f>
        <v/>
      </c>
      <c r="N57" t="str">
        <f>IF(CurriculumDetail!N779 &gt; 0, CurriculumDetail!N779, "")</f>
        <v/>
      </c>
      <c r="O57" t="str">
        <f>IF(CurriculumDetail!O779 &gt; 0, CurriculumDetail!O779, "")</f>
        <v/>
      </c>
      <c r="P57" t="str">
        <f>IF(CurriculumDetail!P779 &gt; 0, CurriculumDetail!P779, "")</f>
        <v/>
      </c>
      <c r="Q57" t="str">
        <f>IF(CurriculumDetail!Q779 &gt; 0, CurriculumDetail!Q779, "")</f>
        <v/>
      </c>
      <c r="R57" t="str">
        <f>IF(CurriculumDetail!R779 &gt; 0, CurriculumDetail!R779, "")</f>
        <v/>
      </c>
      <c r="S57" t="str">
        <f>IF(CurriculumDetail!S779 &gt; 0, CurriculumDetail!S779, "")</f>
        <v/>
      </c>
      <c r="T57" t="str">
        <f>IF(CurriculumDetail!T779 &gt; 0, CurriculumDetail!T779, "")</f>
        <v/>
      </c>
      <c r="U57" t="str">
        <f>IF(CurriculumDetail!U779 &gt; 0, CurriculumDetail!U779, "")</f>
        <v/>
      </c>
      <c r="V57" t="str">
        <f>IF(CurriculumDetail!V779 &gt; 0, CurriculumDetail!V779, "")</f>
        <v/>
      </c>
      <c r="W57" t="str">
        <f>IF(CurriculumDetail!W779 &gt; 0, CurriculumDetail!W779, "")</f>
        <v/>
      </c>
      <c r="X57" t="str">
        <f>IF(CurriculumDetail!X779 &gt; 0, CurriculumDetail!X779, "")</f>
        <v/>
      </c>
      <c r="Y57" t="str">
        <f>IF(CurriculumDetail!Y779 &gt; 0, CurriculumDetail!Y779, "")</f>
        <v/>
      </c>
      <c r="Z57" t="str">
        <f>IF(CurriculumDetail!Z779 &gt; 0, CurriculumDetail!Z779, "")</f>
        <v/>
      </c>
      <c r="AA57" t="str">
        <f>IF(CurriculumDetail!AA779 &gt; 0, CurriculumDetail!AA779, "")</f>
        <v/>
      </c>
      <c r="AB57" t="str">
        <f>IF(CurriculumDetail!AB779 &gt; 0, CurriculumDetail!AB779, "")</f>
        <v/>
      </c>
      <c r="AC57" t="str">
        <f>IF(CurriculumDetail!AC779 &gt; 0, CurriculumDetail!AC779, "")</f>
        <v/>
      </c>
      <c r="AD57" t="str">
        <f>IF(CurriculumDetail!AD779 &gt; 0, CurriculumDetail!AD779, "")</f>
        <v/>
      </c>
      <c r="AE57" t="str">
        <f>IF(CurriculumDetail!AE779 &gt; 0, CurriculumDetail!AE779, "")</f>
        <v/>
      </c>
      <c r="AF57" t="str">
        <f>IF(CurriculumDetail!AF779 &gt; 0, CurriculumDetail!AF779, "")</f>
        <v/>
      </c>
      <c r="AG57" t="str">
        <f>IF(CurriculumDetail!AG779 &gt; 0, CurriculumDetail!AG779, "")</f>
        <v/>
      </c>
      <c r="AH57" t="str">
        <f>IF(CurriculumDetail!AH779 &gt; 0, CurriculumDetail!AH779, "")</f>
        <v/>
      </c>
      <c r="AI57" t="str">
        <f>IF(CurriculumDetail!AI779 &gt; 0, CurriculumDetail!AI779, "")</f>
        <v/>
      </c>
      <c r="AJ57" t="str">
        <f>IF(CurriculumDetail!AJ779 &gt; 0, CurriculumDetail!AJ779, "")</f>
        <v/>
      </c>
    </row>
    <row r="58" spans="1:36" x14ac:dyDescent="0.2">
      <c r="A58" s="12" t="s">
        <v>128</v>
      </c>
      <c r="B58" s="12" t="s">
        <v>132</v>
      </c>
      <c r="C58" s="12">
        <v>0</v>
      </c>
      <c r="D58" s="12">
        <v>3</v>
      </c>
      <c r="E58" s="12">
        <f t="shared" si="6"/>
        <v>3</v>
      </c>
      <c r="F58" s="12">
        <f t="shared" si="7"/>
        <v>0</v>
      </c>
      <c r="G58" t="str">
        <f>IF(CurriculumDetail!G788 &gt; 0, CurriculumDetail!G788, "")</f>
        <v/>
      </c>
      <c r="H58" t="str">
        <f>IF(CurriculumDetail!H788 &gt; 0, CurriculumDetail!H788, "")</f>
        <v/>
      </c>
      <c r="I58" t="str">
        <f>IF(CurriculumDetail!I788 &gt; 0, CurriculumDetail!I788, "")</f>
        <v/>
      </c>
      <c r="J58" t="str">
        <f>IF(CurriculumDetail!J788 &gt; 0, CurriculumDetail!J788, "")</f>
        <v/>
      </c>
      <c r="K58" t="str">
        <f>IF(CurriculumDetail!K788 &gt; 0, CurriculumDetail!K788, "")</f>
        <v/>
      </c>
      <c r="L58" t="str">
        <f>IF(CurriculumDetail!L788 &gt; 0, CurriculumDetail!L788, "")</f>
        <v/>
      </c>
      <c r="M58" t="str">
        <f>IF(CurriculumDetail!M788 &gt; 0, CurriculumDetail!M788, "")</f>
        <v/>
      </c>
      <c r="N58" t="str">
        <f>IF(CurriculumDetail!N788 &gt; 0, CurriculumDetail!N788, "")</f>
        <v/>
      </c>
      <c r="O58" t="str">
        <f>IF(CurriculumDetail!O788 &gt; 0, CurriculumDetail!O788, "")</f>
        <v/>
      </c>
      <c r="P58" t="str">
        <f>IF(CurriculumDetail!P788 &gt; 0, CurriculumDetail!P788, "")</f>
        <v/>
      </c>
      <c r="Q58" t="str">
        <f>IF(CurriculumDetail!Q788 &gt; 0, CurriculumDetail!Q788, "")</f>
        <v/>
      </c>
      <c r="R58" t="str">
        <f>IF(CurriculumDetail!R788 &gt; 0, CurriculumDetail!R788, "")</f>
        <v/>
      </c>
      <c r="S58" t="str">
        <f>IF(CurriculumDetail!S788 &gt; 0, CurriculumDetail!S788, "")</f>
        <v/>
      </c>
      <c r="T58" t="str">
        <f>IF(CurriculumDetail!T788 &gt; 0, CurriculumDetail!T788, "")</f>
        <v/>
      </c>
      <c r="U58" t="str">
        <f>IF(CurriculumDetail!U788 &gt; 0, CurriculumDetail!U788, "")</f>
        <v/>
      </c>
      <c r="V58" t="str">
        <f>IF(CurriculumDetail!V788 &gt; 0, CurriculumDetail!V788, "")</f>
        <v/>
      </c>
      <c r="W58" t="str">
        <f>IF(CurriculumDetail!W788 &gt; 0, CurriculumDetail!W788, "")</f>
        <v/>
      </c>
      <c r="X58" t="str">
        <f>IF(CurriculumDetail!X788 &gt; 0, CurriculumDetail!X788, "")</f>
        <v/>
      </c>
      <c r="Y58" t="str">
        <f>IF(CurriculumDetail!Y788 &gt; 0, CurriculumDetail!Y788, "")</f>
        <v/>
      </c>
      <c r="Z58" t="str">
        <f>IF(CurriculumDetail!Z788 &gt; 0, CurriculumDetail!Z788, "")</f>
        <v/>
      </c>
      <c r="AA58" t="str">
        <f>IF(CurriculumDetail!AA788 &gt; 0, CurriculumDetail!AA788, "")</f>
        <v/>
      </c>
      <c r="AB58" t="str">
        <f>IF(CurriculumDetail!AB788 &gt; 0, CurriculumDetail!AB788, "")</f>
        <v/>
      </c>
      <c r="AC58" t="str">
        <f>IF(CurriculumDetail!AC788 &gt; 0, CurriculumDetail!AC788, "")</f>
        <v/>
      </c>
      <c r="AD58" t="str">
        <f>IF(CurriculumDetail!AD788 &gt; 0, CurriculumDetail!AD788, "")</f>
        <v/>
      </c>
      <c r="AE58" t="str">
        <f>IF(CurriculumDetail!AE788 &gt; 0, CurriculumDetail!AE788, "")</f>
        <v/>
      </c>
      <c r="AF58" t="str">
        <f>IF(CurriculumDetail!AF788 &gt; 0, CurriculumDetail!AF788, "")</f>
        <v/>
      </c>
      <c r="AG58" t="str">
        <f>IF(CurriculumDetail!AG788 &gt; 0, CurriculumDetail!AG788, "")</f>
        <v/>
      </c>
      <c r="AH58" t="str">
        <f>IF(CurriculumDetail!AH788 &gt; 0, CurriculumDetail!AH788, "")</f>
        <v/>
      </c>
      <c r="AI58" t="str">
        <f>IF(CurriculumDetail!AI788 &gt; 0, CurriculumDetail!AI788, "")</f>
        <v/>
      </c>
      <c r="AJ58" t="str">
        <f>IF(CurriculumDetail!AJ788 &gt; 0, CurriculumDetail!AJ788, "")</f>
        <v/>
      </c>
    </row>
    <row r="59" spans="1:36" x14ac:dyDescent="0.2">
      <c r="A59" s="12" t="s">
        <v>128</v>
      </c>
      <c r="B59" s="12" t="s">
        <v>133</v>
      </c>
      <c r="C59" s="12">
        <v>0</v>
      </c>
      <c r="D59" s="12">
        <v>3</v>
      </c>
      <c r="E59" s="12">
        <f t="shared" si="6"/>
        <v>3</v>
      </c>
      <c r="F59" s="12">
        <f t="shared" si="7"/>
        <v>0</v>
      </c>
      <c r="G59" t="str">
        <f>IF(CurriculumDetail!G797 &gt; 0, CurriculumDetail!G797, "")</f>
        <v/>
      </c>
      <c r="H59" t="str">
        <f>IF(CurriculumDetail!H797 &gt; 0, CurriculumDetail!H797, "")</f>
        <v/>
      </c>
      <c r="I59" t="str">
        <f>IF(CurriculumDetail!I797 &gt; 0, CurriculumDetail!I797, "")</f>
        <v/>
      </c>
      <c r="J59" t="str">
        <f>IF(CurriculumDetail!J797 &gt; 0, CurriculumDetail!J797, "")</f>
        <v/>
      </c>
      <c r="K59" t="str">
        <f>IF(CurriculumDetail!K797 &gt; 0, CurriculumDetail!K797, "")</f>
        <v/>
      </c>
      <c r="L59" t="str">
        <f>IF(CurriculumDetail!L797 &gt; 0, CurriculumDetail!L797, "")</f>
        <v/>
      </c>
      <c r="M59" t="str">
        <f>IF(CurriculumDetail!M797 &gt; 0, CurriculumDetail!M797, "")</f>
        <v/>
      </c>
      <c r="N59" t="str">
        <f>IF(CurriculumDetail!N797 &gt; 0, CurriculumDetail!N797, "")</f>
        <v/>
      </c>
      <c r="O59" t="str">
        <f>IF(CurriculumDetail!O797 &gt; 0, CurriculumDetail!O797, "")</f>
        <v/>
      </c>
      <c r="P59" t="str">
        <f>IF(CurriculumDetail!P797 &gt; 0, CurriculumDetail!P797, "")</f>
        <v/>
      </c>
      <c r="Q59" t="str">
        <f>IF(CurriculumDetail!Q797 &gt; 0, CurriculumDetail!Q797, "")</f>
        <v/>
      </c>
      <c r="R59" t="str">
        <f>IF(CurriculumDetail!R797 &gt; 0, CurriculumDetail!R797, "")</f>
        <v/>
      </c>
      <c r="S59" t="str">
        <f>IF(CurriculumDetail!S797 &gt; 0, CurriculumDetail!S797, "")</f>
        <v/>
      </c>
      <c r="T59" t="str">
        <f>IF(CurriculumDetail!T797 &gt; 0, CurriculumDetail!T797, "")</f>
        <v/>
      </c>
      <c r="U59" t="str">
        <f>IF(CurriculumDetail!U797 &gt; 0, CurriculumDetail!U797, "")</f>
        <v/>
      </c>
      <c r="V59" t="str">
        <f>IF(CurriculumDetail!V797 &gt; 0, CurriculumDetail!V797, "")</f>
        <v/>
      </c>
      <c r="W59" t="str">
        <f>IF(CurriculumDetail!W797 &gt; 0, CurriculumDetail!W797, "")</f>
        <v/>
      </c>
      <c r="X59" t="str">
        <f>IF(CurriculumDetail!X797 &gt; 0, CurriculumDetail!X797, "")</f>
        <v/>
      </c>
      <c r="Y59" t="str">
        <f>IF(CurriculumDetail!Y797 &gt; 0, CurriculumDetail!Y797, "")</f>
        <v/>
      </c>
      <c r="Z59" t="str">
        <f>IF(CurriculumDetail!Z797 &gt; 0, CurriculumDetail!Z797, "")</f>
        <v/>
      </c>
      <c r="AA59" t="str">
        <f>IF(CurriculumDetail!AA797 &gt; 0, CurriculumDetail!AA797, "")</f>
        <v/>
      </c>
      <c r="AB59" t="str">
        <f>IF(CurriculumDetail!AB797 &gt; 0, CurriculumDetail!AB797, "")</f>
        <v/>
      </c>
      <c r="AC59" t="str">
        <f>IF(CurriculumDetail!AC797 &gt; 0, CurriculumDetail!AC797, "")</f>
        <v/>
      </c>
      <c r="AD59" t="str">
        <f>IF(CurriculumDetail!AD797 &gt; 0, CurriculumDetail!AD797, "")</f>
        <v/>
      </c>
      <c r="AE59" t="str">
        <f>IF(CurriculumDetail!AE797 &gt; 0, CurriculumDetail!AE797, "")</f>
        <v/>
      </c>
      <c r="AF59" t="str">
        <f>IF(CurriculumDetail!AF797 &gt; 0, CurriculumDetail!AF797, "")</f>
        <v/>
      </c>
      <c r="AG59" t="str">
        <f>IF(CurriculumDetail!AG797 &gt; 0, CurriculumDetail!AG797, "")</f>
        <v/>
      </c>
      <c r="AH59" t="str">
        <f>IF(CurriculumDetail!AH797 &gt; 0, CurriculumDetail!AH797, "")</f>
        <v/>
      </c>
      <c r="AI59" t="str">
        <f>IF(CurriculumDetail!AI797 &gt; 0, CurriculumDetail!AI797, "")</f>
        <v/>
      </c>
      <c r="AJ59" t="str">
        <f>IF(CurriculumDetail!AJ797 &gt; 0, CurriculumDetail!AJ797, "")</f>
        <v/>
      </c>
    </row>
    <row r="60" spans="1:36" x14ac:dyDescent="0.2">
      <c r="A60" s="12" t="s">
        <v>128</v>
      </c>
      <c r="B60" s="12" t="s">
        <v>134</v>
      </c>
      <c r="C60" s="12">
        <v>0</v>
      </c>
      <c r="D60" s="12">
        <v>2</v>
      </c>
      <c r="E60" s="12">
        <f t="shared" si="6"/>
        <v>2</v>
      </c>
      <c r="F60" s="12">
        <f t="shared" si="7"/>
        <v>0</v>
      </c>
      <c r="G60" t="str">
        <f>IF(CurriculumDetail!G805 &gt; 0, CurriculumDetail!G805, "")</f>
        <v/>
      </c>
      <c r="H60" t="str">
        <f>IF(CurriculumDetail!H805 &gt; 0, CurriculumDetail!H805, "")</f>
        <v/>
      </c>
      <c r="I60" t="str">
        <f>IF(CurriculumDetail!I805 &gt; 0, CurriculumDetail!I805, "")</f>
        <v/>
      </c>
      <c r="J60" t="str">
        <f>IF(CurriculumDetail!J805 &gt; 0, CurriculumDetail!J805, "")</f>
        <v/>
      </c>
      <c r="K60" t="str">
        <f>IF(CurriculumDetail!K805 &gt; 0, CurriculumDetail!K805, "")</f>
        <v/>
      </c>
      <c r="L60" t="str">
        <f>IF(CurriculumDetail!L805 &gt; 0, CurriculumDetail!L805, "")</f>
        <v/>
      </c>
      <c r="M60" t="str">
        <f>IF(CurriculumDetail!M805 &gt; 0, CurriculumDetail!M805, "")</f>
        <v/>
      </c>
      <c r="N60" t="str">
        <f>IF(CurriculumDetail!N805 &gt; 0, CurriculumDetail!N805, "")</f>
        <v/>
      </c>
      <c r="O60" t="str">
        <f>IF(CurriculumDetail!O805 &gt; 0, CurriculumDetail!O805, "")</f>
        <v/>
      </c>
      <c r="P60" t="str">
        <f>IF(CurriculumDetail!P805 &gt; 0, CurriculumDetail!P805, "")</f>
        <v/>
      </c>
      <c r="Q60" t="str">
        <f>IF(CurriculumDetail!Q805 &gt; 0, CurriculumDetail!Q805, "")</f>
        <v/>
      </c>
      <c r="R60" t="str">
        <f>IF(CurriculumDetail!R805 &gt; 0, CurriculumDetail!R805, "")</f>
        <v/>
      </c>
      <c r="S60" t="str">
        <f>IF(CurriculumDetail!S805 &gt; 0, CurriculumDetail!S805, "")</f>
        <v/>
      </c>
      <c r="T60" t="str">
        <f>IF(CurriculumDetail!T805 &gt; 0, CurriculumDetail!T805, "")</f>
        <v/>
      </c>
      <c r="U60" t="str">
        <f>IF(CurriculumDetail!U805 &gt; 0, CurriculumDetail!U805, "")</f>
        <v/>
      </c>
      <c r="V60" t="str">
        <f>IF(CurriculumDetail!V805 &gt; 0, CurriculumDetail!V805, "")</f>
        <v/>
      </c>
      <c r="W60" t="str">
        <f>IF(CurriculumDetail!W805 &gt; 0, CurriculumDetail!W805, "")</f>
        <v/>
      </c>
      <c r="X60" t="str">
        <f>IF(CurriculumDetail!X805 &gt; 0, CurriculumDetail!X805, "")</f>
        <v/>
      </c>
      <c r="Y60" t="str">
        <f>IF(CurriculumDetail!Y805 &gt; 0, CurriculumDetail!Y805, "")</f>
        <v/>
      </c>
      <c r="Z60" t="str">
        <f>IF(CurriculumDetail!Z805 &gt; 0, CurriculumDetail!Z805, "")</f>
        <v/>
      </c>
      <c r="AA60" t="str">
        <f>IF(CurriculumDetail!AA805 &gt; 0, CurriculumDetail!AA805, "")</f>
        <v/>
      </c>
      <c r="AB60" t="str">
        <f>IF(CurriculumDetail!AB805 &gt; 0, CurriculumDetail!AB805, "")</f>
        <v/>
      </c>
      <c r="AC60" t="str">
        <f>IF(CurriculumDetail!AC805 &gt; 0, CurriculumDetail!AC805, "")</f>
        <v/>
      </c>
      <c r="AD60" t="str">
        <f>IF(CurriculumDetail!AD805 &gt; 0, CurriculumDetail!AD805, "")</f>
        <v/>
      </c>
      <c r="AE60" t="str">
        <f>IF(CurriculumDetail!AE805 &gt; 0, CurriculumDetail!AE805, "")</f>
        <v/>
      </c>
      <c r="AF60" t="str">
        <f>IF(CurriculumDetail!AF805 &gt; 0, CurriculumDetail!AF805, "")</f>
        <v/>
      </c>
      <c r="AG60" t="str">
        <f>IF(CurriculumDetail!AG805 &gt; 0, CurriculumDetail!AG805, "")</f>
        <v/>
      </c>
      <c r="AH60" t="str">
        <f>IF(CurriculumDetail!AH805 &gt; 0, CurriculumDetail!AH805, "")</f>
        <v/>
      </c>
      <c r="AI60" t="str">
        <f>IF(CurriculumDetail!AI805 &gt; 0, CurriculumDetail!AI805, "")</f>
        <v/>
      </c>
      <c r="AJ60" t="str">
        <f>IF(CurriculumDetail!AJ805 &gt; 0, CurriculumDetail!AJ805, "")</f>
        <v/>
      </c>
    </row>
    <row r="61" spans="1:36" x14ac:dyDescent="0.2">
      <c r="A61" s="12"/>
      <c r="B61" s="12"/>
      <c r="C61" s="12"/>
      <c r="D61" s="12"/>
      <c r="E61" s="12"/>
      <c r="F61" s="12"/>
      <c r="G61" t="str">
        <f>IF(CurriculumDetail!G842 &gt; 0, CurriculumDetail!G842, "")</f>
        <v/>
      </c>
      <c r="H61" t="str">
        <f>IF(CurriculumDetail!H842 &gt; 0, CurriculumDetail!H842, "")</f>
        <v/>
      </c>
      <c r="I61" t="str">
        <f>IF(CurriculumDetail!I842 &gt; 0, CurriculumDetail!I842, "")</f>
        <v/>
      </c>
      <c r="J61" t="str">
        <f>IF(CurriculumDetail!J842 &gt; 0, CurriculumDetail!J842, "")</f>
        <v/>
      </c>
      <c r="K61" t="str">
        <f>IF(CurriculumDetail!K842 &gt; 0, CurriculumDetail!K842, "")</f>
        <v/>
      </c>
      <c r="L61" t="str">
        <f>IF(CurriculumDetail!L842 &gt; 0, CurriculumDetail!L842, "")</f>
        <v/>
      </c>
      <c r="M61" t="str">
        <f>IF(CurriculumDetail!M842 &gt; 0, CurriculumDetail!M842, "")</f>
        <v/>
      </c>
      <c r="N61" t="str">
        <f>IF(CurriculumDetail!N842 &gt; 0, CurriculumDetail!N842, "")</f>
        <v/>
      </c>
      <c r="O61" t="str">
        <f>IF(CurriculumDetail!O842 &gt; 0, CurriculumDetail!O842, "")</f>
        <v/>
      </c>
      <c r="P61" t="str">
        <f>IF(CurriculumDetail!P842 &gt; 0, CurriculumDetail!P842, "")</f>
        <v/>
      </c>
      <c r="Q61" t="str">
        <f>IF(CurriculumDetail!Q842 &gt; 0, CurriculumDetail!Q842, "")</f>
        <v/>
      </c>
      <c r="R61" t="str">
        <f>IF(CurriculumDetail!R842 &gt; 0, CurriculumDetail!R842, "")</f>
        <v/>
      </c>
      <c r="S61" t="str">
        <f>IF(CurriculumDetail!S842 &gt; 0, CurriculumDetail!S842, "")</f>
        <v/>
      </c>
      <c r="T61" t="str">
        <f>IF(CurriculumDetail!T842 &gt; 0, CurriculumDetail!T842, "")</f>
        <v/>
      </c>
      <c r="U61" t="str">
        <f>IF(CurriculumDetail!U842 &gt; 0, CurriculumDetail!U842, "")</f>
        <v/>
      </c>
      <c r="V61" t="str">
        <f>IF(CurriculumDetail!V842 &gt; 0, CurriculumDetail!V842, "")</f>
        <v/>
      </c>
      <c r="W61" t="str">
        <f>IF(CurriculumDetail!W842 &gt; 0, CurriculumDetail!W842, "")</f>
        <v/>
      </c>
      <c r="X61" t="str">
        <f>IF(CurriculumDetail!X842 &gt; 0, CurriculumDetail!X842, "")</f>
        <v/>
      </c>
      <c r="Y61" t="str">
        <f>IF(CurriculumDetail!Y842 &gt; 0, CurriculumDetail!Y842, "")</f>
        <v/>
      </c>
      <c r="Z61" t="str">
        <f>IF(CurriculumDetail!Z842 &gt; 0, CurriculumDetail!Z842, "")</f>
        <v/>
      </c>
      <c r="AA61" t="str">
        <f>IF(CurriculumDetail!AA842 &gt; 0, CurriculumDetail!AA842, "")</f>
        <v/>
      </c>
      <c r="AB61" t="str">
        <f>IF(CurriculumDetail!AB842 &gt; 0, CurriculumDetail!AB842, "")</f>
        <v/>
      </c>
      <c r="AC61" t="str">
        <f>IF(CurriculumDetail!AC842 &gt; 0, CurriculumDetail!AC842, "")</f>
        <v/>
      </c>
      <c r="AD61" t="str">
        <f>IF(CurriculumDetail!AD842 &gt; 0, CurriculumDetail!AD842, "")</f>
        <v/>
      </c>
      <c r="AE61" t="str">
        <f>IF(CurriculumDetail!AE842 &gt; 0, CurriculumDetail!AE842, "")</f>
        <v/>
      </c>
      <c r="AF61" t="str">
        <f>IF(CurriculumDetail!AF842 &gt; 0, CurriculumDetail!AF842, "")</f>
        <v/>
      </c>
      <c r="AG61" t="str">
        <f>IF(CurriculumDetail!AG842 &gt; 0, CurriculumDetail!AG842, "")</f>
        <v/>
      </c>
      <c r="AH61" t="str">
        <f>IF(CurriculumDetail!AH842 &gt; 0, CurriculumDetail!AH842, "")</f>
        <v/>
      </c>
      <c r="AI61" t="str">
        <f>IF(CurriculumDetail!AI842 &gt; 0, CurriculumDetail!AI842, "")</f>
        <v/>
      </c>
      <c r="AJ61" t="str">
        <f>IF(CurriculumDetail!AJ842 &gt; 0, CurriculumDetail!AJ842, "")</f>
        <v/>
      </c>
    </row>
    <row r="62" spans="1:36" x14ac:dyDescent="0.2">
      <c r="A62" s="12"/>
      <c r="B62" s="12"/>
      <c r="C62" s="12"/>
      <c r="D62" s="12"/>
      <c r="E62" s="12"/>
      <c r="F62" s="12"/>
      <c r="G62" t="str">
        <f>IF(CurriculumDetail!G871 &gt; 0, CurriculumDetail!G871, "")</f>
        <v/>
      </c>
      <c r="H62" t="str">
        <f>IF(CurriculumDetail!H871 &gt; 0, CurriculumDetail!H871, "")</f>
        <v/>
      </c>
      <c r="I62" t="str">
        <f>IF(CurriculumDetail!I871 &gt; 0, CurriculumDetail!I871, "")</f>
        <v/>
      </c>
      <c r="J62" t="str">
        <f>IF(CurriculumDetail!J871 &gt; 0, CurriculumDetail!J871, "")</f>
        <v/>
      </c>
      <c r="K62" t="str">
        <f>IF(CurriculumDetail!K871 &gt; 0, CurriculumDetail!K871, "")</f>
        <v/>
      </c>
      <c r="L62" t="str">
        <f>IF(CurriculumDetail!L871 &gt; 0, CurriculumDetail!L871, "")</f>
        <v/>
      </c>
      <c r="M62" t="str">
        <f>IF(CurriculumDetail!M871 &gt; 0, CurriculumDetail!M871, "")</f>
        <v/>
      </c>
      <c r="N62" t="str">
        <f>IF(CurriculumDetail!N871 &gt; 0, CurriculumDetail!N871, "")</f>
        <v/>
      </c>
      <c r="O62" t="str">
        <f>IF(CurriculumDetail!O871 &gt; 0, CurriculumDetail!O871, "")</f>
        <v/>
      </c>
      <c r="P62" t="str">
        <f>IF(CurriculumDetail!P871 &gt; 0, CurriculumDetail!P871, "")</f>
        <v/>
      </c>
      <c r="Q62" t="str">
        <f>IF(CurriculumDetail!Q871 &gt; 0, CurriculumDetail!Q871, "")</f>
        <v/>
      </c>
      <c r="R62" t="str">
        <f>IF(CurriculumDetail!R871 &gt; 0, CurriculumDetail!R871, "")</f>
        <v/>
      </c>
      <c r="S62" t="str">
        <f>IF(CurriculumDetail!S871 &gt; 0, CurriculumDetail!S871, "")</f>
        <v/>
      </c>
      <c r="T62" t="str">
        <f>IF(CurriculumDetail!T871 &gt; 0, CurriculumDetail!T871, "")</f>
        <v/>
      </c>
      <c r="U62" t="str">
        <f>IF(CurriculumDetail!U871 &gt; 0, CurriculumDetail!U871, "")</f>
        <v/>
      </c>
      <c r="V62" t="str">
        <f>IF(CurriculumDetail!V871 &gt; 0, CurriculumDetail!V871, "")</f>
        <v/>
      </c>
      <c r="W62" t="str">
        <f>IF(CurriculumDetail!W871 &gt; 0, CurriculumDetail!W871, "")</f>
        <v/>
      </c>
      <c r="X62" t="str">
        <f>IF(CurriculumDetail!X871 &gt; 0, CurriculumDetail!X871, "")</f>
        <v/>
      </c>
      <c r="Y62" t="str">
        <f>IF(CurriculumDetail!Y871 &gt; 0, CurriculumDetail!Y871, "")</f>
        <v/>
      </c>
      <c r="Z62" t="str">
        <f>IF(CurriculumDetail!Z871 &gt; 0, CurriculumDetail!Z871, "")</f>
        <v/>
      </c>
      <c r="AA62" t="str">
        <f>IF(CurriculumDetail!AA871 &gt; 0, CurriculumDetail!AA871, "")</f>
        <v/>
      </c>
      <c r="AB62" t="str">
        <f>IF(CurriculumDetail!AB871 &gt; 0, CurriculumDetail!AB871, "")</f>
        <v/>
      </c>
      <c r="AC62" t="str">
        <f>IF(CurriculumDetail!AC871 &gt; 0, CurriculumDetail!AC871, "")</f>
        <v/>
      </c>
      <c r="AD62" t="str">
        <f>IF(CurriculumDetail!AD871 &gt; 0, CurriculumDetail!AD871, "")</f>
        <v/>
      </c>
      <c r="AE62" t="str">
        <f>IF(CurriculumDetail!AE871 &gt; 0, CurriculumDetail!AE871, "")</f>
        <v/>
      </c>
      <c r="AF62" t="str">
        <f>IF(CurriculumDetail!AF871 &gt; 0, CurriculumDetail!AF871, "")</f>
        <v/>
      </c>
      <c r="AG62" t="str">
        <f>IF(CurriculumDetail!AG871 &gt; 0, CurriculumDetail!AG871, "")</f>
        <v/>
      </c>
      <c r="AH62" t="str">
        <f>IF(CurriculumDetail!AH871 &gt; 0, CurriculumDetail!AH871, "")</f>
        <v/>
      </c>
      <c r="AI62" t="str">
        <f>IF(CurriculumDetail!AI871 &gt; 0, CurriculumDetail!AI871, "")</f>
        <v/>
      </c>
      <c r="AJ62" t="str">
        <f>IF(CurriculumDetail!AJ871 &gt; 0, CurriculumDetail!AJ871, "")</f>
        <v/>
      </c>
    </row>
    <row r="63" spans="1:36" x14ac:dyDescent="0.2">
      <c r="A63" s="12" t="s">
        <v>146</v>
      </c>
      <c r="B63" s="12" t="s">
        <v>147</v>
      </c>
      <c r="C63" s="12">
        <v>2</v>
      </c>
      <c r="D63" s="12">
        <v>0</v>
      </c>
      <c r="E63" s="12">
        <f>C63+ D63</f>
        <v>2</v>
      </c>
      <c r="F63" s="12">
        <f>SUM(G63:AJ63)</f>
        <v>0</v>
      </c>
      <c r="G63" t="str">
        <f>IF(CurriculumDetail!G876 &gt; 0, CurriculumDetail!G876, "")</f>
        <v/>
      </c>
      <c r="H63" t="str">
        <f>IF(CurriculumDetail!H876 &gt; 0, CurriculumDetail!H876, "")</f>
        <v/>
      </c>
      <c r="I63" t="str">
        <f>IF(CurriculumDetail!I876 &gt; 0, CurriculumDetail!I876, "")</f>
        <v/>
      </c>
      <c r="J63" t="str">
        <f>IF(CurriculumDetail!J876 &gt; 0, CurriculumDetail!J876, "")</f>
        <v/>
      </c>
      <c r="K63" t="str">
        <f>IF(CurriculumDetail!K876 &gt; 0, CurriculumDetail!K876, "")</f>
        <v/>
      </c>
      <c r="L63" t="str">
        <f>IF(CurriculumDetail!L876 &gt; 0, CurriculumDetail!L876, "")</f>
        <v/>
      </c>
      <c r="M63" t="str">
        <f>IF(CurriculumDetail!M876 &gt; 0, CurriculumDetail!M876, "")</f>
        <v/>
      </c>
      <c r="N63" t="str">
        <f>IF(CurriculumDetail!N876 &gt; 0, CurriculumDetail!N876, "")</f>
        <v/>
      </c>
      <c r="O63" t="str">
        <f>IF(CurriculumDetail!O876 &gt; 0, CurriculumDetail!O876, "")</f>
        <v/>
      </c>
      <c r="P63" t="str">
        <f>IF(CurriculumDetail!P876 &gt; 0, CurriculumDetail!P876, "")</f>
        <v/>
      </c>
      <c r="Q63" t="str">
        <f>IF(CurriculumDetail!Q876 &gt; 0, CurriculumDetail!Q876, "")</f>
        <v/>
      </c>
      <c r="R63" t="str">
        <f>IF(CurriculumDetail!R876 &gt; 0, CurriculumDetail!R876, "")</f>
        <v/>
      </c>
      <c r="S63" t="str">
        <f>IF(CurriculumDetail!S876 &gt; 0, CurriculumDetail!S876, "")</f>
        <v/>
      </c>
      <c r="T63" t="str">
        <f>IF(CurriculumDetail!T876 &gt; 0, CurriculumDetail!T876, "")</f>
        <v/>
      </c>
      <c r="U63" t="str">
        <f>IF(CurriculumDetail!U876 &gt; 0, CurriculumDetail!U876, "")</f>
        <v/>
      </c>
      <c r="V63" t="str">
        <f>IF(CurriculumDetail!V876 &gt; 0, CurriculumDetail!V876, "")</f>
        <v/>
      </c>
      <c r="W63" t="str">
        <f>IF(CurriculumDetail!W876 &gt; 0, CurriculumDetail!W876, "")</f>
        <v/>
      </c>
      <c r="X63" t="str">
        <f>IF(CurriculumDetail!X876 &gt; 0, CurriculumDetail!X876, "")</f>
        <v/>
      </c>
      <c r="Y63" t="str">
        <f>IF(CurriculumDetail!Y876 &gt; 0, CurriculumDetail!Y876, "")</f>
        <v/>
      </c>
      <c r="Z63" t="str">
        <f>IF(CurriculumDetail!Z876 &gt; 0, CurriculumDetail!Z876, "")</f>
        <v/>
      </c>
      <c r="AA63" t="str">
        <f>IF(CurriculumDetail!AA876 &gt; 0, CurriculumDetail!AA876, "")</f>
        <v/>
      </c>
      <c r="AB63" t="str">
        <f>IF(CurriculumDetail!AB876 &gt; 0, CurriculumDetail!AB876, "")</f>
        <v/>
      </c>
      <c r="AC63" t="str">
        <f>IF(CurriculumDetail!AC876 &gt; 0, CurriculumDetail!AC876, "")</f>
        <v/>
      </c>
      <c r="AD63" t="str">
        <f>IF(CurriculumDetail!AD876 &gt; 0, CurriculumDetail!AD876, "")</f>
        <v/>
      </c>
      <c r="AE63" t="str">
        <f>IF(CurriculumDetail!AE876 &gt; 0, CurriculumDetail!AE876, "")</f>
        <v/>
      </c>
      <c r="AF63" t="str">
        <f>IF(CurriculumDetail!AF876 &gt; 0, CurriculumDetail!AF876, "")</f>
        <v/>
      </c>
      <c r="AG63" t="str">
        <f>IF(CurriculumDetail!AG876 &gt; 0, CurriculumDetail!AG876, "")</f>
        <v/>
      </c>
      <c r="AH63" t="str">
        <f>IF(CurriculumDetail!AH876 &gt; 0, CurriculumDetail!AH876, "")</f>
        <v/>
      </c>
      <c r="AI63" t="str">
        <f>IF(CurriculumDetail!AI876 &gt; 0, CurriculumDetail!AI876, "")</f>
        <v/>
      </c>
      <c r="AJ63" t="str">
        <f>IF(CurriculumDetail!AJ876 &gt; 0, CurriculumDetail!AJ876, "")</f>
        <v/>
      </c>
    </row>
    <row r="64" spans="1:36" x14ac:dyDescent="0.2">
      <c r="A64" s="12" t="s">
        <v>146</v>
      </c>
      <c r="B64" s="12" t="s">
        <v>148</v>
      </c>
      <c r="C64" s="12">
        <v>1</v>
      </c>
      <c r="D64" s="12">
        <v>2</v>
      </c>
      <c r="E64" s="12">
        <f>C64+ D64</f>
        <v>3</v>
      </c>
      <c r="F64" s="12">
        <f>SUM(G64:AJ64)</f>
        <v>0</v>
      </c>
      <c r="G64" t="str">
        <f>IF(CurriculumDetail!G881 &gt; 0, CurriculumDetail!G881, "")</f>
        <v/>
      </c>
      <c r="H64" t="str">
        <f>IF(CurriculumDetail!H881 &gt; 0, CurriculumDetail!H881, "")</f>
        <v/>
      </c>
      <c r="I64" t="str">
        <f>IF(CurriculumDetail!I881 &gt; 0, CurriculumDetail!I881, "")</f>
        <v/>
      </c>
      <c r="J64" t="str">
        <f>IF(CurriculumDetail!J881 &gt; 0, CurriculumDetail!J881, "")</f>
        <v/>
      </c>
      <c r="K64" t="str">
        <f>IF(CurriculumDetail!K881 &gt; 0, CurriculumDetail!K881, "")</f>
        <v/>
      </c>
      <c r="L64" t="str">
        <f>IF(CurriculumDetail!L881 &gt; 0, CurriculumDetail!L881, "")</f>
        <v/>
      </c>
      <c r="M64" t="str">
        <f>IF(CurriculumDetail!M881 &gt; 0, CurriculumDetail!M881, "")</f>
        <v/>
      </c>
      <c r="N64" t="str">
        <f>IF(CurriculumDetail!N881 &gt; 0, CurriculumDetail!N881, "")</f>
        <v/>
      </c>
      <c r="O64" t="str">
        <f>IF(CurriculumDetail!O881 &gt; 0, CurriculumDetail!O881, "")</f>
        <v/>
      </c>
      <c r="P64" t="str">
        <f>IF(CurriculumDetail!P881 &gt; 0, CurriculumDetail!P881, "")</f>
        <v/>
      </c>
      <c r="Q64" t="str">
        <f>IF(CurriculumDetail!Q881 &gt; 0, CurriculumDetail!Q881, "")</f>
        <v/>
      </c>
      <c r="R64" t="str">
        <f>IF(CurriculumDetail!R881 &gt; 0, CurriculumDetail!R881, "")</f>
        <v/>
      </c>
      <c r="S64" t="str">
        <f>IF(CurriculumDetail!S881 &gt; 0, CurriculumDetail!S881, "")</f>
        <v/>
      </c>
      <c r="T64" t="str">
        <f>IF(CurriculumDetail!T881 &gt; 0, CurriculumDetail!T881, "")</f>
        <v/>
      </c>
      <c r="U64" t="str">
        <f>IF(CurriculumDetail!U881 &gt; 0, CurriculumDetail!U881, "")</f>
        <v/>
      </c>
      <c r="V64" t="str">
        <f>IF(CurriculumDetail!V881 &gt; 0, CurriculumDetail!V881, "")</f>
        <v/>
      </c>
      <c r="W64" t="str">
        <f>IF(CurriculumDetail!W881 &gt; 0, CurriculumDetail!W881, "")</f>
        <v/>
      </c>
      <c r="X64" t="str">
        <f>IF(CurriculumDetail!X881 &gt; 0, CurriculumDetail!X881, "")</f>
        <v/>
      </c>
      <c r="Y64" t="str">
        <f>IF(CurriculumDetail!Y881 &gt; 0, CurriculumDetail!Y881, "")</f>
        <v/>
      </c>
      <c r="Z64" t="str">
        <f>IF(CurriculumDetail!Z881 &gt; 0, CurriculumDetail!Z881, "")</f>
        <v/>
      </c>
      <c r="AA64" t="str">
        <f>IF(CurriculumDetail!AA881 &gt; 0, CurriculumDetail!AA881, "")</f>
        <v/>
      </c>
      <c r="AB64" t="str">
        <f>IF(CurriculumDetail!AB881 &gt; 0, CurriculumDetail!AB881, "")</f>
        <v/>
      </c>
      <c r="AC64" t="str">
        <f>IF(CurriculumDetail!AC881 &gt; 0, CurriculumDetail!AC881, "")</f>
        <v/>
      </c>
      <c r="AD64" t="str">
        <f>IF(CurriculumDetail!AD881 &gt; 0, CurriculumDetail!AD881, "")</f>
        <v/>
      </c>
      <c r="AE64" t="str">
        <f>IF(CurriculumDetail!AE881 &gt; 0, CurriculumDetail!AE881, "")</f>
        <v/>
      </c>
      <c r="AF64" t="str">
        <f>IF(CurriculumDetail!AF881 &gt; 0, CurriculumDetail!AF881, "")</f>
        <v/>
      </c>
      <c r="AG64" t="str">
        <f>IF(CurriculumDetail!AG881 &gt; 0, CurriculumDetail!AG881, "")</f>
        <v/>
      </c>
      <c r="AH64" t="str">
        <f>IF(CurriculumDetail!AH881 &gt; 0, CurriculumDetail!AH881, "")</f>
        <v/>
      </c>
      <c r="AI64" t="str">
        <f>IF(CurriculumDetail!AI881 &gt; 0, CurriculumDetail!AI881, "")</f>
        <v/>
      </c>
      <c r="AJ64" t="str">
        <f>IF(CurriculumDetail!AJ881 &gt; 0, CurriculumDetail!AJ881, "")</f>
        <v/>
      </c>
    </row>
    <row r="65" spans="1:36" x14ac:dyDescent="0.2">
      <c r="A65" s="12" t="s">
        <v>146</v>
      </c>
      <c r="B65" s="12" t="s">
        <v>149</v>
      </c>
      <c r="C65" s="12">
        <v>1</v>
      </c>
      <c r="D65" s="12">
        <v>3</v>
      </c>
      <c r="E65" s="12">
        <f>C65+ D65</f>
        <v>4</v>
      </c>
      <c r="F65" s="12">
        <f>SUM(G65:AJ65)</f>
        <v>0</v>
      </c>
      <c r="G65" t="str">
        <f>IF(CurriculumDetail!G889 &gt; 0, CurriculumDetail!G889, "")</f>
        <v/>
      </c>
      <c r="H65" t="str">
        <f>IF(CurriculumDetail!H889 &gt; 0, CurriculumDetail!H889, "")</f>
        <v/>
      </c>
      <c r="I65" t="str">
        <f>IF(CurriculumDetail!I889 &gt; 0, CurriculumDetail!I889, "")</f>
        <v/>
      </c>
      <c r="J65" t="str">
        <f>IF(CurriculumDetail!J889 &gt; 0, CurriculumDetail!J889, "")</f>
        <v/>
      </c>
      <c r="K65" t="str">
        <f>IF(CurriculumDetail!K889 &gt; 0, CurriculumDetail!K889, "")</f>
        <v/>
      </c>
      <c r="L65" t="str">
        <f>IF(CurriculumDetail!L889 &gt; 0, CurriculumDetail!L889, "")</f>
        <v/>
      </c>
      <c r="M65" t="str">
        <f>IF(CurriculumDetail!M889 &gt; 0, CurriculumDetail!M889, "")</f>
        <v/>
      </c>
      <c r="N65" t="str">
        <f>IF(CurriculumDetail!N889 &gt; 0, CurriculumDetail!N889, "")</f>
        <v/>
      </c>
      <c r="O65" t="str">
        <f>IF(CurriculumDetail!O889 &gt; 0, CurriculumDetail!O889, "")</f>
        <v/>
      </c>
      <c r="P65" t="str">
        <f>IF(CurriculumDetail!P889 &gt; 0, CurriculumDetail!P889, "")</f>
        <v/>
      </c>
      <c r="Q65" t="str">
        <f>IF(CurriculumDetail!Q889 &gt; 0, CurriculumDetail!Q889, "")</f>
        <v/>
      </c>
      <c r="R65" t="str">
        <f>IF(CurriculumDetail!R889 &gt; 0, CurriculumDetail!R889, "")</f>
        <v/>
      </c>
      <c r="S65" t="str">
        <f>IF(CurriculumDetail!S889 &gt; 0, CurriculumDetail!S889, "")</f>
        <v/>
      </c>
      <c r="T65" t="str">
        <f>IF(CurriculumDetail!T889 &gt; 0, CurriculumDetail!T889, "")</f>
        <v/>
      </c>
      <c r="U65" t="str">
        <f>IF(CurriculumDetail!U889 &gt; 0, CurriculumDetail!U889, "")</f>
        <v/>
      </c>
      <c r="V65" t="str">
        <f>IF(CurriculumDetail!V889 &gt; 0, CurriculumDetail!V889, "")</f>
        <v/>
      </c>
      <c r="W65" t="str">
        <f>IF(CurriculumDetail!W889 &gt; 0, CurriculumDetail!W889, "")</f>
        <v/>
      </c>
      <c r="X65" t="str">
        <f>IF(CurriculumDetail!X889 &gt; 0, CurriculumDetail!X889, "")</f>
        <v/>
      </c>
      <c r="Y65" t="str">
        <f>IF(CurriculumDetail!Y889 &gt; 0, CurriculumDetail!Y889, "")</f>
        <v/>
      </c>
      <c r="Z65" t="str">
        <f>IF(CurriculumDetail!Z889 &gt; 0, CurriculumDetail!Z889, "")</f>
        <v/>
      </c>
      <c r="AA65" t="str">
        <f>IF(CurriculumDetail!AA889 &gt; 0, CurriculumDetail!AA889, "")</f>
        <v/>
      </c>
      <c r="AB65" t="str">
        <f>IF(CurriculumDetail!AB889 &gt; 0, CurriculumDetail!AB889, "")</f>
        <v/>
      </c>
      <c r="AC65" t="str">
        <f>IF(CurriculumDetail!AC889 &gt; 0, CurriculumDetail!AC889, "")</f>
        <v/>
      </c>
      <c r="AD65" t="str">
        <f>IF(CurriculumDetail!AD889 &gt; 0, CurriculumDetail!AD889, "")</f>
        <v/>
      </c>
      <c r="AE65" t="str">
        <f>IF(CurriculumDetail!AE889 &gt; 0, CurriculumDetail!AE889, "")</f>
        <v/>
      </c>
      <c r="AF65" t="str">
        <f>IF(CurriculumDetail!AF889 &gt; 0, CurriculumDetail!AF889, "")</f>
        <v/>
      </c>
      <c r="AG65" t="str">
        <f>IF(CurriculumDetail!AG889 &gt; 0, CurriculumDetail!AG889, "")</f>
        <v/>
      </c>
      <c r="AH65" t="str">
        <f>IF(CurriculumDetail!AH889 &gt; 0, CurriculumDetail!AH889, "")</f>
        <v/>
      </c>
      <c r="AI65" t="str">
        <f>IF(CurriculumDetail!AI889 &gt; 0, CurriculumDetail!AI889, "")</f>
        <v/>
      </c>
      <c r="AJ65" t="str">
        <f>IF(CurriculumDetail!AJ889 &gt; 0, CurriculumDetail!AJ889, "")</f>
        <v/>
      </c>
    </row>
    <row r="66" spans="1:36" x14ac:dyDescent="0.2">
      <c r="A66" s="12" t="s">
        <v>146</v>
      </c>
      <c r="B66" s="12" t="s">
        <v>150</v>
      </c>
      <c r="C66" s="12">
        <v>0</v>
      </c>
      <c r="D66" s="12">
        <v>3</v>
      </c>
      <c r="E66" s="12">
        <f>C66+ D66</f>
        <v>3</v>
      </c>
      <c r="F66" s="12">
        <f>SUM(G66:AJ66)</f>
        <v>0</v>
      </c>
      <c r="G66" t="str">
        <f>IF(CurriculumDetail!G903 &gt; 0, CurriculumDetail!G903, "")</f>
        <v/>
      </c>
      <c r="H66" t="str">
        <f>IF(CurriculumDetail!H903 &gt; 0, CurriculumDetail!H903, "")</f>
        <v/>
      </c>
      <c r="I66" t="str">
        <f>IF(CurriculumDetail!I903 &gt; 0, CurriculumDetail!I903, "")</f>
        <v/>
      </c>
      <c r="J66" t="str">
        <f>IF(CurriculumDetail!J903 &gt; 0, CurriculumDetail!J903, "")</f>
        <v/>
      </c>
      <c r="K66" t="str">
        <f>IF(CurriculumDetail!K903 &gt; 0, CurriculumDetail!K903, "")</f>
        <v/>
      </c>
      <c r="L66" t="str">
        <f>IF(CurriculumDetail!L903 &gt; 0, CurriculumDetail!L903, "")</f>
        <v/>
      </c>
      <c r="M66" t="str">
        <f>IF(CurriculumDetail!M903 &gt; 0, CurriculumDetail!M903, "")</f>
        <v/>
      </c>
      <c r="N66" t="str">
        <f>IF(CurriculumDetail!N903 &gt; 0, CurriculumDetail!N903, "")</f>
        <v/>
      </c>
      <c r="O66" t="str">
        <f>IF(CurriculumDetail!O903 &gt; 0, CurriculumDetail!O903, "")</f>
        <v/>
      </c>
      <c r="P66" t="str">
        <f>IF(CurriculumDetail!P903 &gt; 0, CurriculumDetail!P903, "")</f>
        <v/>
      </c>
      <c r="Q66" t="str">
        <f>IF(CurriculumDetail!Q903 &gt; 0, CurriculumDetail!Q903, "")</f>
        <v/>
      </c>
      <c r="R66" t="str">
        <f>IF(CurriculumDetail!R903 &gt; 0, CurriculumDetail!R903, "")</f>
        <v/>
      </c>
      <c r="S66" t="str">
        <f>IF(CurriculumDetail!S903 &gt; 0, CurriculumDetail!S903, "")</f>
        <v/>
      </c>
      <c r="T66" t="str">
        <f>IF(CurriculumDetail!T903 &gt; 0, CurriculumDetail!T903, "")</f>
        <v/>
      </c>
      <c r="U66" t="str">
        <f>IF(CurriculumDetail!U903 &gt; 0, CurriculumDetail!U903, "")</f>
        <v/>
      </c>
      <c r="V66" t="str">
        <f>IF(CurriculumDetail!V903 &gt; 0, CurriculumDetail!V903, "")</f>
        <v/>
      </c>
      <c r="W66" t="str">
        <f>IF(CurriculumDetail!W903 &gt; 0, CurriculumDetail!W903, "")</f>
        <v/>
      </c>
      <c r="X66" t="str">
        <f>IF(CurriculumDetail!X903 &gt; 0, CurriculumDetail!X903, "")</f>
        <v/>
      </c>
      <c r="Y66" t="str">
        <f>IF(CurriculumDetail!Y903 &gt; 0, CurriculumDetail!Y903, "")</f>
        <v/>
      </c>
      <c r="Z66" t="str">
        <f>IF(CurriculumDetail!Z903 &gt; 0, CurriculumDetail!Z903, "")</f>
        <v/>
      </c>
      <c r="AA66" t="str">
        <f>IF(CurriculumDetail!AA903 &gt; 0, CurriculumDetail!AA903, "")</f>
        <v/>
      </c>
      <c r="AB66" t="str">
        <f>IF(CurriculumDetail!AB903 &gt; 0, CurriculumDetail!AB903, "")</f>
        <v/>
      </c>
      <c r="AC66" t="str">
        <f>IF(CurriculumDetail!AC903 &gt; 0, CurriculumDetail!AC903, "")</f>
        <v/>
      </c>
      <c r="AD66" t="str">
        <f>IF(CurriculumDetail!AD903 &gt; 0, CurriculumDetail!AD903, "")</f>
        <v/>
      </c>
      <c r="AE66" t="str">
        <f>IF(CurriculumDetail!AE903 &gt; 0, CurriculumDetail!AE903, "")</f>
        <v/>
      </c>
      <c r="AF66" t="str">
        <f>IF(CurriculumDetail!AF903 &gt; 0, CurriculumDetail!AF903, "")</f>
        <v/>
      </c>
      <c r="AG66" t="str">
        <f>IF(CurriculumDetail!AG903 &gt; 0, CurriculumDetail!AG903, "")</f>
        <v/>
      </c>
      <c r="AH66" t="str">
        <f>IF(CurriculumDetail!AH903 &gt; 0, CurriculumDetail!AH903, "")</f>
        <v/>
      </c>
      <c r="AI66" t="str">
        <f>IF(CurriculumDetail!AI903 &gt; 0, CurriculumDetail!AI903, "")</f>
        <v/>
      </c>
      <c r="AJ66" t="str">
        <f>IF(CurriculumDetail!AJ903 &gt; 0, CurriculumDetail!AJ903, "")</f>
        <v/>
      </c>
    </row>
    <row r="67" spans="1:36" x14ac:dyDescent="0.2">
      <c r="A67" s="12" t="s">
        <v>146</v>
      </c>
      <c r="B67" s="12" t="s">
        <v>151</v>
      </c>
      <c r="C67" s="12">
        <v>1</v>
      </c>
      <c r="D67" s="12">
        <v>2</v>
      </c>
      <c r="E67" s="12">
        <f>C67+ D67</f>
        <v>3</v>
      </c>
      <c r="F67" s="12">
        <f>SUM(G67:AJ67)</f>
        <v>0</v>
      </c>
      <c r="G67" t="str">
        <f>IF(CurriculumDetail!G916 &gt; 0, CurriculumDetail!G916, "")</f>
        <v/>
      </c>
      <c r="H67" t="str">
        <f>IF(CurriculumDetail!H916 &gt; 0, CurriculumDetail!H916, "")</f>
        <v/>
      </c>
      <c r="I67" t="str">
        <f>IF(CurriculumDetail!I916 &gt; 0, CurriculumDetail!I916, "")</f>
        <v/>
      </c>
      <c r="J67" t="str">
        <f>IF(CurriculumDetail!J916 &gt; 0, CurriculumDetail!J916, "")</f>
        <v/>
      </c>
      <c r="K67" t="str">
        <f>IF(CurriculumDetail!K916 &gt; 0, CurriculumDetail!K916, "")</f>
        <v/>
      </c>
      <c r="L67" t="str">
        <f>IF(CurriculumDetail!L916 &gt; 0, CurriculumDetail!L916, "")</f>
        <v/>
      </c>
      <c r="M67" t="str">
        <f>IF(CurriculumDetail!M916 &gt; 0, CurriculumDetail!M916, "")</f>
        <v/>
      </c>
      <c r="N67" t="str">
        <f>IF(CurriculumDetail!N916 &gt; 0, CurriculumDetail!N916, "")</f>
        <v/>
      </c>
      <c r="O67" t="str">
        <f>IF(CurriculumDetail!O916 &gt; 0, CurriculumDetail!O916, "")</f>
        <v/>
      </c>
      <c r="P67" t="str">
        <f>IF(CurriculumDetail!P916 &gt; 0, CurriculumDetail!P916, "")</f>
        <v/>
      </c>
      <c r="Q67" t="str">
        <f>IF(CurriculumDetail!Q916 &gt; 0, CurriculumDetail!Q916, "")</f>
        <v/>
      </c>
      <c r="R67" t="str">
        <f>IF(CurriculumDetail!R916 &gt; 0, CurriculumDetail!R916, "")</f>
        <v/>
      </c>
      <c r="S67" t="str">
        <f>IF(CurriculumDetail!S916 &gt; 0, CurriculumDetail!S916, "")</f>
        <v/>
      </c>
      <c r="T67" t="str">
        <f>IF(CurriculumDetail!T916 &gt; 0, CurriculumDetail!T916, "")</f>
        <v/>
      </c>
      <c r="U67" t="str">
        <f>IF(CurriculumDetail!U916 &gt; 0, CurriculumDetail!U916, "")</f>
        <v/>
      </c>
      <c r="V67" t="str">
        <f>IF(CurriculumDetail!V916 &gt; 0, CurriculumDetail!V916, "")</f>
        <v/>
      </c>
      <c r="W67" t="str">
        <f>IF(CurriculumDetail!W916 &gt; 0, CurriculumDetail!W916, "")</f>
        <v/>
      </c>
      <c r="X67" t="str">
        <f>IF(CurriculumDetail!X916 &gt; 0, CurriculumDetail!X916, "")</f>
        <v/>
      </c>
      <c r="Y67" t="str">
        <f>IF(CurriculumDetail!Y916 &gt; 0, CurriculumDetail!Y916, "")</f>
        <v/>
      </c>
      <c r="Z67" t="str">
        <f>IF(CurriculumDetail!Z916 &gt; 0, CurriculumDetail!Z916, "")</f>
        <v/>
      </c>
      <c r="AA67" t="str">
        <f>IF(CurriculumDetail!AA916 &gt; 0, CurriculumDetail!AA916, "")</f>
        <v/>
      </c>
      <c r="AB67" t="str">
        <f>IF(CurriculumDetail!AB916 &gt; 0, CurriculumDetail!AB916, "")</f>
        <v/>
      </c>
      <c r="AC67" t="str">
        <f>IF(CurriculumDetail!AC916 &gt; 0, CurriculumDetail!AC916, "")</f>
        <v/>
      </c>
      <c r="AD67" t="str">
        <f>IF(CurriculumDetail!AD916 &gt; 0, CurriculumDetail!AD916, "")</f>
        <v/>
      </c>
      <c r="AE67" t="str">
        <f>IF(CurriculumDetail!AE916 &gt; 0, CurriculumDetail!AE916, "")</f>
        <v/>
      </c>
      <c r="AF67" t="str">
        <f>IF(CurriculumDetail!AF916 &gt; 0, CurriculumDetail!AF916, "")</f>
        <v/>
      </c>
      <c r="AG67" t="str">
        <f>IF(CurriculumDetail!AG916 &gt; 0, CurriculumDetail!AG916, "")</f>
        <v/>
      </c>
      <c r="AH67" t="str">
        <f>IF(CurriculumDetail!AH916 &gt; 0, CurriculumDetail!AH916, "")</f>
        <v/>
      </c>
      <c r="AI67" t="str">
        <f>IF(CurriculumDetail!AI916 &gt; 0, CurriculumDetail!AI916, "")</f>
        <v/>
      </c>
      <c r="AJ67" t="str">
        <f>IF(CurriculumDetail!AJ916 &gt; 0, CurriculumDetail!AJ916, "")</f>
        <v/>
      </c>
    </row>
    <row r="68" spans="1:36" x14ac:dyDescent="0.2">
      <c r="A68" s="12"/>
      <c r="B68" s="12"/>
      <c r="C68" s="12"/>
      <c r="D68" s="12"/>
      <c r="E68" s="12"/>
      <c r="F68" s="12"/>
      <c r="G68" t="str">
        <f>IF(CurriculumDetail!G953 &gt; 0, CurriculumDetail!G953, "")</f>
        <v/>
      </c>
      <c r="H68" t="str">
        <f>IF(CurriculumDetail!H953 &gt; 0, CurriculumDetail!H953, "")</f>
        <v/>
      </c>
      <c r="I68" t="str">
        <f>IF(CurriculumDetail!I953 &gt; 0, CurriculumDetail!I953, "")</f>
        <v/>
      </c>
      <c r="J68" t="str">
        <f>IF(CurriculumDetail!J953 &gt; 0, CurriculumDetail!J953, "")</f>
        <v/>
      </c>
      <c r="K68" t="str">
        <f>IF(CurriculumDetail!K953 &gt; 0, CurriculumDetail!K953, "")</f>
        <v/>
      </c>
      <c r="L68" t="str">
        <f>IF(CurriculumDetail!L953 &gt; 0, CurriculumDetail!L953, "")</f>
        <v/>
      </c>
      <c r="M68" t="str">
        <f>IF(CurriculumDetail!M953 &gt; 0, CurriculumDetail!M953, "")</f>
        <v/>
      </c>
      <c r="N68" t="str">
        <f>IF(CurriculumDetail!N953 &gt; 0, CurriculumDetail!N953, "")</f>
        <v/>
      </c>
      <c r="O68" t="str">
        <f>IF(CurriculumDetail!O953 &gt; 0, CurriculumDetail!O953, "")</f>
        <v/>
      </c>
      <c r="P68" t="str">
        <f>IF(CurriculumDetail!P953 &gt; 0, CurriculumDetail!P953, "")</f>
        <v/>
      </c>
      <c r="Q68" t="str">
        <f>IF(CurriculumDetail!Q953 &gt; 0, CurriculumDetail!Q953, "")</f>
        <v/>
      </c>
      <c r="R68" t="str">
        <f>IF(CurriculumDetail!R953 &gt; 0, CurriculumDetail!R953, "")</f>
        <v/>
      </c>
      <c r="S68" t="str">
        <f>IF(CurriculumDetail!S953 &gt; 0, CurriculumDetail!S953, "")</f>
        <v/>
      </c>
      <c r="T68" t="str">
        <f>IF(CurriculumDetail!T953 &gt; 0, CurriculumDetail!T953, "")</f>
        <v/>
      </c>
      <c r="U68" t="str">
        <f>IF(CurriculumDetail!U953 &gt; 0, CurriculumDetail!U953, "")</f>
        <v/>
      </c>
      <c r="V68" t="str">
        <f>IF(CurriculumDetail!V953 &gt; 0, CurriculumDetail!V953, "")</f>
        <v/>
      </c>
      <c r="W68" t="str">
        <f>IF(CurriculumDetail!W953 &gt; 0, CurriculumDetail!W953, "")</f>
        <v/>
      </c>
      <c r="X68" t="str">
        <f>IF(CurriculumDetail!X953 &gt; 0, CurriculumDetail!X953, "")</f>
        <v/>
      </c>
      <c r="Y68" t="str">
        <f>IF(CurriculumDetail!Y953 &gt; 0, CurriculumDetail!Y953, "")</f>
        <v/>
      </c>
      <c r="Z68" t="str">
        <f>IF(CurriculumDetail!Z953 &gt; 0, CurriculumDetail!Z953, "")</f>
        <v/>
      </c>
      <c r="AA68" t="str">
        <f>IF(CurriculumDetail!AA953 &gt; 0, CurriculumDetail!AA953, "")</f>
        <v/>
      </c>
      <c r="AB68" t="str">
        <f>IF(CurriculumDetail!AB953 &gt; 0, CurriculumDetail!AB953, "")</f>
        <v/>
      </c>
      <c r="AC68" t="str">
        <f>IF(CurriculumDetail!AC953 &gt; 0, CurriculumDetail!AC953, "")</f>
        <v/>
      </c>
      <c r="AD68" t="str">
        <f>IF(CurriculumDetail!AD953 &gt; 0, CurriculumDetail!AD953, "")</f>
        <v/>
      </c>
      <c r="AE68" t="str">
        <f>IF(CurriculumDetail!AE953 &gt; 0, CurriculumDetail!AE953, "")</f>
        <v/>
      </c>
      <c r="AF68" t="str">
        <f>IF(CurriculumDetail!AF953 &gt; 0, CurriculumDetail!AF953, "")</f>
        <v/>
      </c>
      <c r="AG68" t="str">
        <f>IF(CurriculumDetail!AG953 &gt; 0, CurriculumDetail!AG953, "")</f>
        <v/>
      </c>
      <c r="AH68" t="str">
        <f>IF(CurriculumDetail!AH953 &gt; 0, CurriculumDetail!AH953, "")</f>
        <v/>
      </c>
      <c r="AI68" t="str">
        <f>IF(CurriculumDetail!AI953 &gt; 0, CurriculumDetail!AI953, "")</f>
        <v/>
      </c>
      <c r="AJ68" t="str">
        <f>IF(CurriculumDetail!AJ953 &gt; 0, CurriculumDetail!AJ953, "")</f>
        <v/>
      </c>
    </row>
    <row r="69" spans="1:36" x14ac:dyDescent="0.2">
      <c r="A69" s="12" t="s">
        <v>156</v>
      </c>
      <c r="B69" s="12" t="s">
        <v>157</v>
      </c>
      <c r="C69" s="12">
        <v>4</v>
      </c>
      <c r="D69" s="12">
        <v>6</v>
      </c>
      <c r="E69" s="12">
        <f t="shared" ref="E69:E74" si="8">C69+ D69</f>
        <v>10</v>
      </c>
      <c r="F69" s="12">
        <f t="shared" ref="F69:F74" si="9">SUM(G69:AJ69)</f>
        <v>0</v>
      </c>
      <c r="G69" t="str">
        <f>IF(CurriculumDetail!G961 &gt; 0, CurriculumDetail!G961, "")</f>
        <v/>
      </c>
      <c r="H69" t="str">
        <f>IF(CurriculumDetail!H961 &gt; 0, CurriculumDetail!H961, "")</f>
        <v/>
      </c>
      <c r="I69" t="str">
        <f>IF(CurriculumDetail!I961 &gt; 0, CurriculumDetail!I961, "")</f>
        <v/>
      </c>
      <c r="J69" t="str">
        <f>IF(CurriculumDetail!J961 &gt; 0, CurriculumDetail!J961, "")</f>
        <v/>
      </c>
      <c r="K69" t="str">
        <f>IF(CurriculumDetail!K961 &gt; 0, CurriculumDetail!K961, "")</f>
        <v/>
      </c>
      <c r="L69" t="str">
        <f>IF(CurriculumDetail!L961 &gt; 0, CurriculumDetail!L961, "")</f>
        <v/>
      </c>
      <c r="M69" t="str">
        <f>IF(CurriculumDetail!M961 &gt; 0, CurriculumDetail!M961, "")</f>
        <v/>
      </c>
      <c r="N69" t="str">
        <f>IF(CurriculumDetail!N961 &gt; 0, CurriculumDetail!N961, "")</f>
        <v/>
      </c>
      <c r="O69" t="str">
        <f>IF(CurriculumDetail!O961 &gt; 0, CurriculumDetail!O961, "")</f>
        <v/>
      </c>
      <c r="P69" t="str">
        <f>IF(CurriculumDetail!P961 &gt; 0, CurriculumDetail!P961, "")</f>
        <v/>
      </c>
      <c r="Q69" t="str">
        <f>IF(CurriculumDetail!Q961 &gt; 0, CurriculumDetail!Q961, "")</f>
        <v/>
      </c>
      <c r="R69" t="str">
        <f>IF(CurriculumDetail!R961 &gt; 0, CurriculumDetail!R961, "")</f>
        <v/>
      </c>
      <c r="S69" t="str">
        <f>IF(CurriculumDetail!S961 &gt; 0, CurriculumDetail!S961, "")</f>
        <v/>
      </c>
      <c r="T69" t="str">
        <f>IF(CurriculumDetail!T961 &gt; 0, CurriculumDetail!T961, "")</f>
        <v/>
      </c>
      <c r="U69" t="str">
        <f>IF(CurriculumDetail!U961 &gt; 0, CurriculumDetail!U961, "")</f>
        <v/>
      </c>
      <c r="V69" t="str">
        <f>IF(CurriculumDetail!V961 &gt; 0, CurriculumDetail!V961, "")</f>
        <v/>
      </c>
      <c r="W69" t="str">
        <f>IF(CurriculumDetail!W961 &gt; 0, CurriculumDetail!W961, "")</f>
        <v/>
      </c>
      <c r="X69" t="str">
        <f>IF(CurriculumDetail!X961 &gt; 0, CurriculumDetail!X961, "")</f>
        <v/>
      </c>
      <c r="Y69" t="str">
        <f>IF(CurriculumDetail!Y961 &gt; 0, CurriculumDetail!Y961, "")</f>
        <v/>
      </c>
      <c r="Z69" t="str">
        <f>IF(CurriculumDetail!Z961 &gt; 0, CurriculumDetail!Z961, "")</f>
        <v/>
      </c>
      <c r="AA69" t="str">
        <f>IF(CurriculumDetail!AA961 &gt; 0, CurriculumDetail!AA961, "")</f>
        <v/>
      </c>
      <c r="AB69" t="str">
        <f>IF(CurriculumDetail!AB961 &gt; 0, CurriculumDetail!AB961, "")</f>
        <v/>
      </c>
      <c r="AC69" t="str">
        <f>IF(CurriculumDetail!AC961 &gt; 0, CurriculumDetail!AC961, "")</f>
        <v/>
      </c>
      <c r="AD69" t="str">
        <f>IF(CurriculumDetail!AD961 &gt; 0, CurriculumDetail!AD961, "")</f>
        <v/>
      </c>
      <c r="AE69" t="str">
        <f>IF(CurriculumDetail!AE961 &gt; 0, CurriculumDetail!AE961, "")</f>
        <v/>
      </c>
      <c r="AF69" t="str">
        <f>IF(CurriculumDetail!AF961 &gt; 0, CurriculumDetail!AF961, "")</f>
        <v/>
      </c>
      <c r="AG69" t="str">
        <f>IF(CurriculumDetail!AG961 &gt; 0, CurriculumDetail!AG961, "")</f>
        <v/>
      </c>
      <c r="AH69" t="str">
        <f>IF(CurriculumDetail!AH961 &gt; 0, CurriculumDetail!AH961, "")</f>
        <v/>
      </c>
      <c r="AI69" t="str">
        <f>IF(CurriculumDetail!AI961 &gt; 0, CurriculumDetail!AI961, "")</f>
        <v/>
      </c>
      <c r="AJ69" t="str">
        <f>IF(CurriculumDetail!AJ961 &gt; 0, CurriculumDetail!AJ961, "")</f>
        <v/>
      </c>
    </row>
    <row r="70" spans="1:36" x14ac:dyDescent="0.2">
      <c r="A70" s="12" t="s">
        <v>156</v>
      </c>
      <c r="B70" s="12" t="s">
        <v>158</v>
      </c>
      <c r="C70" s="12">
        <v>3</v>
      </c>
      <c r="D70" s="12">
        <v>4</v>
      </c>
      <c r="E70" s="12">
        <f t="shared" si="8"/>
        <v>7</v>
      </c>
      <c r="F70" s="12">
        <f t="shared" si="9"/>
        <v>0</v>
      </c>
      <c r="G70" t="str">
        <f>IF(CurriculumDetail!G970 &gt; 0, CurriculumDetail!G970, "")</f>
        <v/>
      </c>
      <c r="H70" t="str">
        <f>IF(CurriculumDetail!H970 &gt; 0, CurriculumDetail!H970, "")</f>
        <v/>
      </c>
      <c r="I70" t="str">
        <f>IF(CurriculumDetail!I970 &gt; 0, CurriculumDetail!I970, "")</f>
        <v/>
      </c>
      <c r="J70" t="str">
        <f>IF(CurriculumDetail!J970 &gt; 0, CurriculumDetail!J970, "")</f>
        <v/>
      </c>
      <c r="K70" t="str">
        <f>IF(CurriculumDetail!K970 &gt; 0, CurriculumDetail!K970, "")</f>
        <v/>
      </c>
      <c r="L70" t="str">
        <f>IF(CurriculumDetail!L970 &gt; 0, CurriculumDetail!L970, "")</f>
        <v/>
      </c>
      <c r="M70" t="str">
        <f>IF(CurriculumDetail!M970 &gt; 0, CurriculumDetail!M970, "")</f>
        <v/>
      </c>
      <c r="N70" t="str">
        <f>IF(CurriculumDetail!N970 &gt; 0, CurriculumDetail!N970, "")</f>
        <v/>
      </c>
      <c r="O70" t="str">
        <f>IF(CurriculumDetail!O970 &gt; 0, CurriculumDetail!O970, "")</f>
        <v/>
      </c>
      <c r="P70" t="str">
        <f>IF(CurriculumDetail!P970 &gt; 0, CurriculumDetail!P970, "")</f>
        <v/>
      </c>
      <c r="Q70" t="str">
        <f>IF(CurriculumDetail!Q970 &gt; 0, CurriculumDetail!Q970, "")</f>
        <v/>
      </c>
      <c r="R70" t="str">
        <f>IF(CurriculumDetail!R970 &gt; 0, CurriculumDetail!R970, "")</f>
        <v/>
      </c>
      <c r="S70" t="str">
        <f>IF(CurriculumDetail!S970 &gt; 0, CurriculumDetail!S970, "")</f>
        <v/>
      </c>
      <c r="T70" t="str">
        <f>IF(CurriculumDetail!T970 &gt; 0, CurriculumDetail!T970, "")</f>
        <v/>
      </c>
      <c r="U70" t="str">
        <f>IF(CurriculumDetail!U970 &gt; 0, CurriculumDetail!U970, "")</f>
        <v/>
      </c>
      <c r="V70" t="str">
        <f>IF(CurriculumDetail!V970 &gt; 0, CurriculumDetail!V970, "")</f>
        <v/>
      </c>
      <c r="W70" t="str">
        <f>IF(CurriculumDetail!W970 &gt; 0, CurriculumDetail!W970, "")</f>
        <v/>
      </c>
      <c r="X70" t="str">
        <f>IF(CurriculumDetail!X970 &gt; 0, CurriculumDetail!X970, "")</f>
        <v/>
      </c>
      <c r="Y70" t="str">
        <f>IF(CurriculumDetail!Y970 &gt; 0, CurriculumDetail!Y970, "")</f>
        <v/>
      </c>
      <c r="Z70" t="str">
        <f>IF(CurriculumDetail!Z970 &gt; 0, CurriculumDetail!Z970, "")</f>
        <v/>
      </c>
      <c r="AA70" t="str">
        <f>IF(CurriculumDetail!AA970 &gt; 0, CurriculumDetail!AA970, "")</f>
        <v/>
      </c>
      <c r="AB70" t="str">
        <f>IF(CurriculumDetail!AB970 &gt; 0, CurriculumDetail!AB970, "")</f>
        <v/>
      </c>
      <c r="AC70" t="str">
        <f>IF(CurriculumDetail!AC970 &gt; 0, CurriculumDetail!AC970, "")</f>
        <v/>
      </c>
      <c r="AD70" t="str">
        <f>IF(CurriculumDetail!AD970 &gt; 0, CurriculumDetail!AD970, "")</f>
        <v/>
      </c>
      <c r="AE70" t="str">
        <f>IF(CurriculumDetail!AE970 &gt; 0, CurriculumDetail!AE970, "")</f>
        <v/>
      </c>
      <c r="AF70" t="str">
        <f>IF(CurriculumDetail!AF970 &gt; 0, CurriculumDetail!AF970, "")</f>
        <v/>
      </c>
      <c r="AG70" t="str">
        <f>IF(CurriculumDetail!AG970 &gt; 0, CurriculumDetail!AG970, "")</f>
        <v/>
      </c>
      <c r="AH70" t="str">
        <f>IF(CurriculumDetail!AH970 &gt; 0, CurriculumDetail!AH970, "")</f>
        <v/>
      </c>
      <c r="AI70" t="str">
        <f>IF(CurriculumDetail!AI970 &gt; 0, CurriculumDetail!AI970, "")</f>
        <v/>
      </c>
      <c r="AJ70" t="str">
        <f>IF(CurriculumDetail!AJ970 &gt; 0, CurriculumDetail!AJ970, "")</f>
        <v/>
      </c>
    </row>
    <row r="71" spans="1:36" x14ac:dyDescent="0.2">
      <c r="A71" s="12" t="s">
        <v>156</v>
      </c>
      <c r="B71" s="12" t="s">
        <v>159</v>
      </c>
      <c r="C71" s="12">
        <v>0</v>
      </c>
      <c r="D71" s="12">
        <v>2</v>
      </c>
      <c r="E71" s="12">
        <f t="shared" si="8"/>
        <v>2</v>
      </c>
      <c r="F71" s="12">
        <f t="shared" si="9"/>
        <v>0</v>
      </c>
      <c r="G71" t="str">
        <f>IF(CurriculumDetail!G978 &gt; 0, CurriculumDetail!G978, "")</f>
        <v/>
      </c>
      <c r="H71" t="str">
        <f>IF(CurriculumDetail!H978 &gt; 0, CurriculumDetail!H978, "")</f>
        <v/>
      </c>
      <c r="I71" t="str">
        <f>IF(CurriculumDetail!I978 &gt; 0, CurriculumDetail!I978, "")</f>
        <v/>
      </c>
      <c r="J71" t="str">
        <f>IF(CurriculumDetail!J978 &gt; 0, CurriculumDetail!J978, "")</f>
        <v/>
      </c>
      <c r="K71" t="str">
        <f>IF(CurriculumDetail!K978 &gt; 0, CurriculumDetail!K978, "")</f>
        <v/>
      </c>
      <c r="L71" t="str">
        <f>IF(CurriculumDetail!L978 &gt; 0, CurriculumDetail!L978, "")</f>
        <v/>
      </c>
      <c r="M71" t="str">
        <f>IF(CurriculumDetail!M978 &gt; 0, CurriculumDetail!M978, "")</f>
        <v/>
      </c>
      <c r="N71" t="str">
        <f>IF(CurriculumDetail!N978 &gt; 0, CurriculumDetail!N978, "")</f>
        <v/>
      </c>
      <c r="O71" t="str">
        <f>IF(CurriculumDetail!O978 &gt; 0, CurriculumDetail!O978, "")</f>
        <v/>
      </c>
      <c r="P71" t="str">
        <f>IF(CurriculumDetail!P978 &gt; 0, CurriculumDetail!P978, "")</f>
        <v/>
      </c>
      <c r="Q71" t="str">
        <f>IF(CurriculumDetail!Q978 &gt; 0, CurriculumDetail!Q978, "")</f>
        <v/>
      </c>
      <c r="R71" t="str">
        <f>IF(CurriculumDetail!R978 &gt; 0, CurriculumDetail!R978, "")</f>
        <v/>
      </c>
      <c r="S71" t="str">
        <f>IF(CurriculumDetail!S978 &gt; 0, CurriculumDetail!S978, "")</f>
        <v/>
      </c>
      <c r="T71" t="str">
        <f>IF(CurriculumDetail!T978 &gt; 0, CurriculumDetail!T978, "")</f>
        <v/>
      </c>
      <c r="U71" t="str">
        <f>IF(CurriculumDetail!U978 &gt; 0, CurriculumDetail!U978, "")</f>
        <v/>
      </c>
      <c r="V71" t="str">
        <f>IF(CurriculumDetail!V978 &gt; 0, CurriculumDetail!V978, "")</f>
        <v/>
      </c>
      <c r="W71" t="str">
        <f>IF(CurriculumDetail!W978 &gt; 0, CurriculumDetail!W978, "")</f>
        <v/>
      </c>
      <c r="X71" t="str">
        <f>IF(CurriculumDetail!X978 &gt; 0, CurriculumDetail!X978, "")</f>
        <v/>
      </c>
      <c r="Y71" t="str">
        <f>IF(CurriculumDetail!Y978 &gt; 0, CurriculumDetail!Y978, "")</f>
        <v/>
      </c>
      <c r="Z71" t="str">
        <f>IF(CurriculumDetail!Z978 &gt; 0, CurriculumDetail!Z978, "")</f>
        <v/>
      </c>
      <c r="AA71" t="str">
        <f>IF(CurriculumDetail!AA978 &gt; 0, CurriculumDetail!AA978, "")</f>
        <v/>
      </c>
      <c r="AB71" t="str">
        <f>IF(CurriculumDetail!AB978 &gt; 0, CurriculumDetail!AB978, "")</f>
        <v/>
      </c>
      <c r="AC71" t="str">
        <f>IF(CurriculumDetail!AC978 &gt; 0, CurriculumDetail!AC978, "")</f>
        <v/>
      </c>
      <c r="AD71" t="str">
        <f>IF(CurriculumDetail!AD978 &gt; 0, CurriculumDetail!AD978, "")</f>
        <v/>
      </c>
      <c r="AE71" t="str">
        <f>IF(CurriculumDetail!AE978 &gt; 0, CurriculumDetail!AE978, "")</f>
        <v/>
      </c>
      <c r="AF71" t="str">
        <f>IF(CurriculumDetail!AF978 &gt; 0, CurriculumDetail!AF978, "")</f>
        <v/>
      </c>
      <c r="AG71" t="str">
        <f>IF(CurriculumDetail!AG978 &gt; 0, CurriculumDetail!AG978, "")</f>
        <v/>
      </c>
      <c r="AH71" t="str">
        <f>IF(CurriculumDetail!AH978 &gt; 0, CurriculumDetail!AH978, "")</f>
        <v/>
      </c>
      <c r="AI71" t="str">
        <f>IF(CurriculumDetail!AI978 &gt; 0, CurriculumDetail!AI978, "")</f>
        <v/>
      </c>
      <c r="AJ71" t="str">
        <f>IF(CurriculumDetail!AJ978 &gt; 0, CurriculumDetail!AJ978, "")</f>
        <v/>
      </c>
    </row>
    <row r="72" spans="1:36" x14ac:dyDescent="0.2">
      <c r="A72" s="12" t="s">
        <v>156</v>
      </c>
      <c r="B72" s="12" t="s">
        <v>160</v>
      </c>
      <c r="C72" s="12">
        <v>1</v>
      </c>
      <c r="D72" s="12">
        <v>4</v>
      </c>
      <c r="E72" s="12">
        <f t="shared" si="8"/>
        <v>5</v>
      </c>
      <c r="F72" s="12">
        <f t="shared" si="9"/>
        <v>0</v>
      </c>
      <c r="G72" t="str">
        <f>IF(CurriculumDetail!G983 &gt; 0, CurriculumDetail!G983, "")</f>
        <v/>
      </c>
      <c r="H72" t="str">
        <f>IF(CurriculumDetail!H983 &gt; 0, CurriculumDetail!H983, "")</f>
        <v/>
      </c>
      <c r="I72" t="str">
        <f>IF(CurriculumDetail!I983 &gt; 0, CurriculumDetail!I983, "")</f>
        <v/>
      </c>
      <c r="J72" t="str">
        <f>IF(CurriculumDetail!J983 &gt; 0, CurriculumDetail!J983, "")</f>
        <v/>
      </c>
      <c r="K72" t="str">
        <f>IF(CurriculumDetail!K983 &gt; 0, CurriculumDetail!K983, "")</f>
        <v/>
      </c>
      <c r="L72" t="str">
        <f>IF(CurriculumDetail!L983 &gt; 0, CurriculumDetail!L983, "")</f>
        <v/>
      </c>
      <c r="M72" t="str">
        <f>IF(CurriculumDetail!M983 &gt; 0, CurriculumDetail!M983, "")</f>
        <v/>
      </c>
      <c r="N72" t="str">
        <f>IF(CurriculumDetail!N983 &gt; 0, CurriculumDetail!N983, "")</f>
        <v/>
      </c>
      <c r="O72" t="str">
        <f>IF(CurriculumDetail!O983 &gt; 0, CurriculumDetail!O983, "")</f>
        <v/>
      </c>
      <c r="P72" t="str">
        <f>IF(CurriculumDetail!P983 &gt; 0, CurriculumDetail!P983, "")</f>
        <v/>
      </c>
      <c r="Q72" t="str">
        <f>IF(CurriculumDetail!Q983 &gt; 0, CurriculumDetail!Q983, "")</f>
        <v/>
      </c>
      <c r="R72" t="str">
        <f>IF(CurriculumDetail!R983 &gt; 0, CurriculumDetail!R983, "")</f>
        <v/>
      </c>
      <c r="S72" t="str">
        <f>IF(CurriculumDetail!S983 &gt; 0, CurriculumDetail!S983, "")</f>
        <v/>
      </c>
      <c r="T72" t="str">
        <f>IF(CurriculumDetail!T983 &gt; 0, CurriculumDetail!T983, "")</f>
        <v/>
      </c>
      <c r="U72" t="str">
        <f>IF(CurriculumDetail!U983 &gt; 0, CurriculumDetail!U983, "")</f>
        <v/>
      </c>
      <c r="V72" t="str">
        <f>IF(CurriculumDetail!V983 &gt; 0, CurriculumDetail!V983, "")</f>
        <v/>
      </c>
      <c r="W72" t="str">
        <f>IF(CurriculumDetail!W983 &gt; 0, CurriculumDetail!W983, "")</f>
        <v/>
      </c>
      <c r="X72" t="str">
        <f>IF(CurriculumDetail!X983 &gt; 0, CurriculumDetail!X983, "")</f>
        <v/>
      </c>
      <c r="Y72" t="str">
        <f>IF(CurriculumDetail!Y983 &gt; 0, CurriculumDetail!Y983, "")</f>
        <v/>
      </c>
      <c r="Z72" t="str">
        <f>IF(CurriculumDetail!Z983 &gt; 0, CurriculumDetail!Z983, "")</f>
        <v/>
      </c>
      <c r="AA72" t="str">
        <f>IF(CurriculumDetail!AA983 &gt; 0, CurriculumDetail!AA983, "")</f>
        <v/>
      </c>
      <c r="AB72" t="str">
        <f>IF(CurriculumDetail!AB983 &gt; 0, CurriculumDetail!AB983, "")</f>
        <v/>
      </c>
      <c r="AC72" t="str">
        <f>IF(CurriculumDetail!AC983 &gt; 0, CurriculumDetail!AC983, "")</f>
        <v/>
      </c>
      <c r="AD72" t="str">
        <f>IF(CurriculumDetail!AD983 &gt; 0, CurriculumDetail!AD983, "")</f>
        <v/>
      </c>
      <c r="AE72" t="str">
        <f>IF(CurriculumDetail!AE983 &gt; 0, CurriculumDetail!AE983, "")</f>
        <v/>
      </c>
      <c r="AF72" t="str">
        <f>IF(CurriculumDetail!AF983 &gt; 0, CurriculumDetail!AF983, "")</f>
        <v/>
      </c>
      <c r="AG72" t="str">
        <f>IF(CurriculumDetail!AG983 &gt; 0, CurriculumDetail!AG983, "")</f>
        <v/>
      </c>
      <c r="AH72" t="str">
        <f>IF(CurriculumDetail!AH983 &gt; 0, CurriculumDetail!AH983, "")</f>
        <v/>
      </c>
      <c r="AI72" t="str">
        <f>IF(CurriculumDetail!AI983 &gt; 0, CurriculumDetail!AI983, "")</f>
        <v/>
      </c>
      <c r="AJ72" t="str">
        <f>IF(CurriculumDetail!AJ983 &gt; 0, CurriculumDetail!AJ983, "")</f>
        <v/>
      </c>
    </row>
    <row r="73" spans="1:36" x14ac:dyDescent="0.2">
      <c r="A73" s="12" t="s">
        <v>156</v>
      </c>
      <c r="B73" s="12" t="s">
        <v>161</v>
      </c>
      <c r="C73" s="12">
        <v>0</v>
      </c>
      <c r="D73" s="12">
        <v>1</v>
      </c>
      <c r="E73" s="12">
        <f t="shared" si="8"/>
        <v>1</v>
      </c>
      <c r="F73" s="12">
        <f t="shared" si="9"/>
        <v>0</v>
      </c>
      <c r="G73" t="str">
        <f>IF(CurriculumDetail!G997 &gt; 0, CurriculumDetail!G997, "")</f>
        <v/>
      </c>
      <c r="H73" t="str">
        <f>IF(CurriculumDetail!H997 &gt; 0, CurriculumDetail!H997, "")</f>
        <v/>
      </c>
      <c r="I73" t="str">
        <f>IF(CurriculumDetail!I997 &gt; 0, CurriculumDetail!I997, "")</f>
        <v/>
      </c>
      <c r="J73" t="str">
        <f>IF(CurriculumDetail!J997 &gt; 0, CurriculumDetail!J997, "")</f>
        <v/>
      </c>
      <c r="K73" t="str">
        <f>IF(CurriculumDetail!K997 &gt; 0, CurriculumDetail!K997, "")</f>
        <v/>
      </c>
      <c r="L73" t="str">
        <f>IF(CurriculumDetail!L997 &gt; 0, CurriculumDetail!L997, "")</f>
        <v/>
      </c>
      <c r="M73" t="str">
        <f>IF(CurriculumDetail!M997 &gt; 0, CurriculumDetail!M997, "")</f>
        <v/>
      </c>
      <c r="N73" t="str">
        <f>IF(CurriculumDetail!N997 &gt; 0, CurriculumDetail!N997, "")</f>
        <v/>
      </c>
      <c r="O73" t="str">
        <f>IF(CurriculumDetail!O997 &gt; 0, CurriculumDetail!O997, "")</f>
        <v/>
      </c>
      <c r="P73" t="str">
        <f>IF(CurriculumDetail!P997 &gt; 0, CurriculumDetail!P997, "")</f>
        <v/>
      </c>
      <c r="Q73" t="str">
        <f>IF(CurriculumDetail!Q997 &gt; 0, CurriculumDetail!Q997, "")</f>
        <v/>
      </c>
      <c r="R73" t="str">
        <f>IF(CurriculumDetail!R997 &gt; 0, CurriculumDetail!R997, "")</f>
        <v/>
      </c>
      <c r="S73" t="str">
        <f>IF(CurriculumDetail!S997 &gt; 0, CurriculumDetail!S997, "")</f>
        <v/>
      </c>
      <c r="T73" t="str">
        <f>IF(CurriculumDetail!T997 &gt; 0, CurriculumDetail!T997, "")</f>
        <v/>
      </c>
      <c r="U73" t="str">
        <f>IF(CurriculumDetail!U997 &gt; 0, CurriculumDetail!U997, "")</f>
        <v/>
      </c>
      <c r="V73" t="str">
        <f>IF(CurriculumDetail!V997 &gt; 0, CurriculumDetail!V997, "")</f>
        <v/>
      </c>
      <c r="W73" t="str">
        <f>IF(CurriculumDetail!W997 &gt; 0, CurriculumDetail!W997, "")</f>
        <v/>
      </c>
      <c r="X73" t="str">
        <f>IF(CurriculumDetail!X997 &gt; 0, CurriculumDetail!X997, "")</f>
        <v/>
      </c>
      <c r="Y73" t="str">
        <f>IF(CurriculumDetail!Y997 &gt; 0, CurriculumDetail!Y997, "")</f>
        <v/>
      </c>
      <c r="Z73" t="str">
        <f>IF(CurriculumDetail!Z997 &gt; 0, CurriculumDetail!Z997, "")</f>
        <v/>
      </c>
      <c r="AA73" t="str">
        <f>IF(CurriculumDetail!AA997 &gt; 0, CurriculumDetail!AA997, "")</f>
        <v/>
      </c>
      <c r="AB73" t="str">
        <f>IF(CurriculumDetail!AB997 &gt; 0, CurriculumDetail!AB997, "")</f>
        <v/>
      </c>
      <c r="AC73" t="str">
        <f>IF(CurriculumDetail!AC997 &gt; 0, CurriculumDetail!AC997, "")</f>
        <v/>
      </c>
      <c r="AD73" t="str">
        <f>IF(CurriculumDetail!AD997 &gt; 0, CurriculumDetail!AD997, "")</f>
        <v/>
      </c>
      <c r="AE73" t="str">
        <f>IF(CurriculumDetail!AE997 &gt; 0, CurriculumDetail!AE997, "")</f>
        <v/>
      </c>
      <c r="AF73" t="str">
        <f>IF(CurriculumDetail!AF997 &gt; 0, CurriculumDetail!AF997, "")</f>
        <v/>
      </c>
      <c r="AG73" t="str">
        <f>IF(CurriculumDetail!AG997 &gt; 0, CurriculumDetail!AG997, "")</f>
        <v/>
      </c>
      <c r="AH73" t="str">
        <f>IF(CurriculumDetail!AH997 &gt; 0, CurriculumDetail!AH997, "")</f>
        <v/>
      </c>
      <c r="AI73" t="str">
        <f>IF(CurriculumDetail!AI997 &gt; 0, CurriculumDetail!AI997, "")</f>
        <v/>
      </c>
      <c r="AJ73" t="str">
        <f>IF(CurriculumDetail!AJ997 &gt; 0, CurriculumDetail!AJ997, "")</f>
        <v/>
      </c>
    </row>
    <row r="74" spans="1:36" x14ac:dyDescent="0.2">
      <c r="A74" s="12" t="s">
        <v>156</v>
      </c>
      <c r="B74" s="12" t="s">
        <v>162</v>
      </c>
      <c r="C74" s="12">
        <v>0</v>
      </c>
      <c r="D74" s="12">
        <v>3</v>
      </c>
      <c r="E74" s="12">
        <f t="shared" si="8"/>
        <v>3</v>
      </c>
      <c r="F74" s="12">
        <f t="shared" si="9"/>
        <v>0</v>
      </c>
      <c r="G74" t="str">
        <f>IF(CurriculumDetail!G1003 &gt; 0, CurriculumDetail!G1003, "")</f>
        <v/>
      </c>
      <c r="H74" t="str">
        <f>IF(CurriculumDetail!H1003 &gt; 0, CurriculumDetail!H1003, "")</f>
        <v/>
      </c>
      <c r="I74" t="str">
        <f>IF(CurriculumDetail!I1003 &gt; 0, CurriculumDetail!I1003, "")</f>
        <v/>
      </c>
      <c r="J74" t="str">
        <f>IF(CurriculumDetail!J1003 &gt; 0, CurriculumDetail!J1003, "")</f>
        <v/>
      </c>
      <c r="K74" t="str">
        <f>IF(CurriculumDetail!K1003 &gt; 0, CurriculumDetail!K1003, "")</f>
        <v/>
      </c>
      <c r="L74" t="str">
        <f>IF(CurriculumDetail!L1003 &gt; 0, CurriculumDetail!L1003, "")</f>
        <v/>
      </c>
      <c r="M74" t="str">
        <f>IF(CurriculumDetail!M1003 &gt; 0, CurriculumDetail!M1003, "")</f>
        <v/>
      </c>
      <c r="N74" t="str">
        <f>IF(CurriculumDetail!N1003 &gt; 0, CurriculumDetail!N1003, "")</f>
        <v/>
      </c>
      <c r="O74" t="str">
        <f>IF(CurriculumDetail!O1003 &gt; 0, CurriculumDetail!O1003, "")</f>
        <v/>
      </c>
      <c r="P74" t="str">
        <f>IF(CurriculumDetail!P1003 &gt; 0, CurriculumDetail!P1003, "")</f>
        <v/>
      </c>
      <c r="Q74" t="str">
        <f>IF(CurriculumDetail!Q1003 &gt; 0, CurriculumDetail!Q1003, "")</f>
        <v/>
      </c>
      <c r="R74" t="str">
        <f>IF(CurriculumDetail!R1003 &gt; 0, CurriculumDetail!R1003, "")</f>
        <v/>
      </c>
      <c r="S74" t="str">
        <f>IF(CurriculumDetail!S1003 &gt; 0, CurriculumDetail!S1003, "")</f>
        <v/>
      </c>
      <c r="T74" t="str">
        <f>IF(CurriculumDetail!T1003 &gt; 0, CurriculumDetail!T1003, "")</f>
        <v/>
      </c>
      <c r="U74" t="str">
        <f>IF(CurriculumDetail!U1003 &gt; 0, CurriculumDetail!U1003, "")</f>
        <v/>
      </c>
      <c r="V74" t="str">
        <f>IF(CurriculumDetail!V1003 &gt; 0, CurriculumDetail!V1003, "")</f>
        <v/>
      </c>
      <c r="W74" t="str">
        <f>IF(CurriculumDetail!W1003 &gt; 0, CurriculumDetail!W1003, "")</f>
        <v/>
      </c>
      <c r="X74" t="str">
        <f>IF(CurriculumDetail!X1003 &gt; 0, CurriculumDetail!X1003, "")</f>
        <v/>
      </c>
      <c r="Y74" t="str">
        <f>IF(CurriculumDetail!Y1003 &gt; 0, CurriculumDetail!Y1003, "")</f>
        <v/>
      </c>
      <c r="Z74" t="str">
        <f>IF(CurriculumDetail!Z1003 &gt; 0, CurriculumDetail!Z1003, "")</f>
        <v/>
      </c>
      <c r="AA74" t="str">
        <f>IF(CurriculumDetail!AA1003 &gt; 0, CurriculumDetail!AA1003, "")</f>
        <v/>
      </c>
      <c r="AB74" t="str">
        <f>IF(CurriculumDetail!AB1003 &gt; 0, CurriculumDetail!AB1003, "")</f>
        <v/>
      </c>
      <c r="AC74" t="str">
        <f>IF(CurriculumDetail!AC1003 &gt; 0, CurriculumDetail!AC1003, "")</f>
        <v/>
      </c>
      <c r="AD74" t="str">
        <f>IF(CurriculumDetail!AD1003 &gt; 0, CurriculumDetail!AD1003, "")</f>
        <v/>
      </c>
      <c r="AE74" t="str">
        <f>IF(CurriculumDetail!AE1003 &gt; 0, CurriculumDetail!AE1003, "")</f>
        <v/>
      </c>
      <c r="AF74" t="str">
        <f>IF(CurriculumDetail!AF1003 &gt; 0, CurriculumDetail!AF1003, "")</f>
        <v/>
      </c>
      <c r="AG74" t="str">
        <f>IF(CurriculumDetail!AG1003 &gt; 0, CurriculumDetail!AG1003, "")</f>
        <v/>
      </c>
      <c r="AH74" t="str">
        <f>IF(CurriculumDetail!AH1003 &gt; 0, CurriculumDetail!AH1003, "")</f>
        <v/>
      </c>
      <c r="AI74" t="str">
        <f>IF(CurriculumDetail!AI1003 &gt; 0, CurriculumDetail!AI1003, "")</f>
        <v/>
      </c>
      <c r="AJ74" t="str">
        <f>IF(CurriculumDetail!AJ1003 &gt; 0, CurriculumDetail!AJ1003, "")</f>
        <v/>
      </c>
    </row>
    <row r="75" spans="1:36" x14ac:dyDescent="0.2">
      <c r="A75" s="12"/>
      <c r="B75" s="12"/>
      <c r="C75" s="12"/>
      <c r="D75" s="12"/>
      <c r="E75" s="12"/>
      <c r="F75" s="12"/>
      <c r="G75" t="str">
        <f>IF(CurriculumDetail!G1076 &gt; 0, CurriculumDetail!G1076, "")</f>
        <v/>
      </c>
      <c r="H75" t="str">
        <f>IF(CurriculumDetail!H1076 &gt; 0, CurriculumDetail!H1076, "")</f>
        <v/>
      </c>
      <c r="I75" t="str">
        <f>IF(CurriculumDetail!I1076 &gt; 0, CurriculumDetail!I1076, "")</f>
        <v/>
      </c>
      <c r="J75" t="str">
        <f>IF(CurriculumDetail!J1076 &gt; 0, CurriculumDetail!J1076, "")</f>
        <v/>
      </c>
      <c r="K75" t="str">
        <f>IF(CurriculumDetail!K1076 &gt; 0, CurriculumDetail!K1076, "")</f>
        <v/>
      </c>
      <c r="L75" t="str">
        <f>IF(CurriculumDetail!L1076 &gt; 0, CurriculumDetail!L1076, "")</f>
        <v/>
      </c>
      <c r="M75" t="str">
        <f>IF(CurriculumDetail!M1076 &gt; 0, CurriculumDetail!M1076, "")</f>
        <v/>
      </c>
      <c r="N75" t="str">
        <f>IF(CurriculumDetail!N1076 &gt; 0, CurriculumDetail!N1076, "")</f>
        <v/>
      </c>
      <c r="O75" t="str">
        <f>IF(CurriculumDetail!O1076 &gt; 0, CurriculumDetail!O1076, "")</f>
        <v/>
      </c>
      <c r="P75" t="str">
        <f>IF(CurriculumDetail!P1076 &gt; 0, CurriculumDetail!P1076, "")</f>
        <v/>
      </c>
      <c r="Q75" t="str">
        <f>IF(CurriculumDetail!Q1076 &gt; 0, CurriculumDetail!Q1076, "")</f>
        <v/>
      </c>
      <c r="R75" t="str">
        <f>IF(CurriculumDetail!R1076 &gt; 0, CurriculumDetail!R1076, "")</f>
        <v/>
      </c>
      <c r="S75" t="str">
        <f>IF(CurriculumDetail!S1076 &gt; 0, CurriculumDetail!S1076, "")</f>
        <v/>
      </c>
      <c r="T75" t="str">
        <f>IF(CurriculumDetail!T1076 &gt; 0, CurriculumDetail!T1076, "")</f>
        <v/>
      </c>
      <c r="U75" t="str">
        <f>IF(CurriculumDetail!U1076 &gt; 0, CurriculumDetail!U1076, "")</f>
        <v/>
      </c>
      <c r="V75" t="str">
        <f>IF(CurriculumDetail!V1076 &gt; 0, CurriculumDetail!V1076, "")</f>
        <v/>
      </c>
      <c r="W75" t="str">
        <f>IF(CurriculumDetail!W1076 &gt; 0, CurriculumDetail!W1076, "")</f>
        <v/>
      </c>
      <c r="X75" t="str">
        <f>IF(CurriculumDetail!X1076 &gt; 0, CurriculumDetail!X1076, "")</f>
        <v/>
      </c>
      <c r="Y75" t="str">
        <f>IF(CurriculumDetail!Y1076 &gt; 0, CurriculumDetail!Y1076, "")</f>
        <v/>
      </c>
      <c r="Z75" t="str">
        <f>IF(CurriculumDetail!Z1076 &gt; 0, CurriculumDetail!Z1076, "")</f>
        <v/>
      </c>
      <c r="AA75" t="str">
        <f>IF(CurriculumDetail!AA1076 &gt; 0, CurriculumDetail!AA1076, "")</f>
        <v/>
      </c>
      <c r="AB75" t="str">
        <f>IF(CurriculumDetail!AB1076 &gt; 0, CurriculumDetail!AB1076, "")</f>
        <v/>
      </c>
      <c r="AC75" t="str">
        <f>IF(CurriculumDetail!AC1076 &gt; 0, CurriculumDetail!AC1076, "")</f>
        <v/>
      </c>
      <c r="AD75" t="str">
        <f>IF(CurriculumDetail!AD1076 &gt; 0, CurriculumDetail!AD1076, "")</f>
        <v/>
      </c>
      <c r="AE75" t="str">
        <f>IF(CurriculumDetail!AE1076 &gt; 0, CurriculumDetail!AE1076, "")</f>
        <v/>
      </c>
      <c r="AF75" t="str">
        <f>IF(CurriculumDetail!AF1076 &gt; 0, CurriculumDetail!AF1076, "")</f>
        <v/>
      </c>
      <c r="AG75" t="str">
        <f>IF(CurriculumDetail!AG1076 &gt; 0, CurriculumDetail!AG1076, "")</f>
        <v/>
      </c>
      <c r="AH75" t="str">
        <f>IF(CurriculumDetail!AH1076 &gt; 0, CurriculumDetail!AH1076, "")</f>
        <v/>
      </c>
      <c r="AI75" t="str">
        <f>IF(CurriculumDetail!AI1076 &gt; 0, CurriculumDetail!AI1076, "")</f>
        <v/>
      </c>
      <c r="AJ75" t="str">
        <f>IF(CurriculumDetail!AJ1076 &gt; 0, CurriculumDetail!AJ1076, "")</f>
        <v/>
      </c>
    </row>
    <row r="76" spans="1:36" x14ac:dyDescent="0.2">
      <c r="A76" s="12" t="s">
        <v>174</v>
      </c>
      <c r="B76" s="12" t="s">
        <v>175</v>
      </c>
      <c r="C76" s="12">
        <v>11</v>
      </c>
      <c r="D76" s="12">
        <v>0</v>
      </c>
      <c r="E76" s="12">
        <f>C76+ D76</f>
        <v>11</v>
      </c>
      <c r="F76" s="12">
        <f>SUM(G76:AJ76)</f>
        <v>0</v>
      </c>
      <c r="G76" t="str">
        <f>IF(CurriculumDetail!G1080 &gt; 0, CurriculumDetail!G1080, "")</f>
        <v/>
      </c>
      <c r="H76" t="str">
        <f>IF(CurriculumDetail!H1080 &gt; 0, CurriculumDetail!H1080, "")</f>
        <v/>
      </c>
      <c r="I76" t="str">
        <f>IF(CurriculumDetail!I1080 &gt; 0, CurriculumDetail!I1080, "")</f>
        <v/>
      </c>
      <c r="J76" t="str">
        <f>IF(CurriculumDetail!J1080 &gt; 0, CurriculumDetail!J1080, "")</f>
        <v/>
      </c>
      <c r="K76" t="str">
        <f>IF(CurriculumDetail!K1080 &gt; 0, CurriculumDetail!K1080, "")</f>
        <v/>
      </c>
      <c r="L76" t="str">
        <f>IF(CurriculumDetail!L1080 &gt; 0, CurriculumDetail!L1080, "")</f>
        <v/>
      </c>
      <c r="M76" t="str">
        <f>IF(CurriculumDetail!M1080 &gt; 0, CurriculumDetail!M1080, "")</f>
        <v/>
      </c>
      <c r="N76" t="str">
        <f>IF(CurriculumDetail!N1080 &gt; 0, CurriculumDetail!N1080, "")</f>
        <v/>
      </c>
      <c r="O76" t="str">
        <f>IF(CurriculumDetail!O1080 &gt; 0, CurriculumDetail!O1080, "")</f>
        <v/>
      </c>
      <c r="P76" t="str">
        <f>IF(CurriculumDetail!P1080 &gt; 0, CurriculumDetail!P1080, "")</f>
        <v/>
      </c>
      <c r="Q76" t="str">
        <f>IF(CurriculumDetail!Q1080 &gt; 0, CurriculumDetail!Q1080, "")</f>
        <v/>
      </c>
      <c r="R76" t="str">
        <f>IF(CurriculumDetail!R1080 &gt; 0, CurriculumDetail!R1080, "")</f>
        <v/>
      </c>
      <c r="S76" t="str">
        <f>IF(CurriculumDetail!S1080 &gt; 0, CurriculumDetail!S1080, "")</f>
        <v/>
      </c>
      <c r="T76" t="str">
        <f>IF(CurriculumDetail!T1080 &gt; 0, CurriculumDetail!T1080, "")</f>
        <v/>
      </c>
      <c r="U76" t="str">
        <f>IF(CurriculumDetail!U1080 &gt; 0, CurriculumDetail!U1080, "")</f>
        <v/>
      </c>
      <c r="V76" t="str">
        <f>IF(CurriculumDetail!V1080 &gt; 0, CurriculumDetail!V1080, "")</f>
        <v/>
      </c>
      <c r="W76" t="str">
        <f>IF(CurriculumDetail!W1080 &gt; 0, CurriculumDetail!W1080, "")</f>
        <v/>
      </c>
      <c r="X76" t="str">
        <f>IF(CurriculumDetail!X1080 &gt; 0, CurriculumDetail!X1080, "")</f>
        <v/>
      </c>
      <c r="Y76" t="str">
        <f>IF(CurriculumDetail!Y1080 &gt; 0, CurriculumDetail!Y1080, "")</f>
        <v/>
      </c>
      <c r="Z76" t="str">
        <f>IF(CurriculumDetail!Z1080 &gt; 0, CurriculumDetail!Z1080, "")</f>
        <v/>
      </c>
      <c r="AA76" t="str">
        <f>IF(CurriculumDetail!AA1080 &gt; 0, CurriculumDetail!AA1080, "")</f>
        <v/>
      </c>
      <c r="AB76" t="str">
        <f>IF(CurriculumDetail!AB1080 &gt; 0, CurriculumDetail!AB1080, "")</f>
        <v/>
      </c>
      <c r="AC76" t="str">
        <f>IF(CurriculumDetail!AC1080 &gt; 0, CurriculumDetail!AC1080, "")</f>
        <v/>
      </c>
      <c r="AD76" t="str">
        <f>IF(CurriculumDetail!AD1080 &gt; 0, CurriculumDetail!AD1080, "")</f>
        <v/>
      </c>
      <c r="AE76" t="str">
        <f>IF(CurriculumDetail!AE1080 &gt; 0, CurriculumDetail!AE1080, "")</f>
        <v/>
      </c>
      <c r="AF76" t="str">
        <f>IF(CurriculumDetail!AF1080 &gt; 0, CurriculumDetail!AF1080, "")</f>
        <v/>
      </c>
      <c r="AG76" t="str">
        <f>IF(CurriculumDetail!AG1080 &gt; 0, CurriculumDetail!AG1080, "")</f>
        <v/>
      </c>
      <c r="AH76" t="str">
        <f>IF(CurriculumDetail!AH1080 &gt; 0, CurriculumDetail!AH1080, "")</f>
        <v/>
      </c>
      <c r="AI76" t="str">
        <f>IF(CurriculumDetail!AI1080 &gt; 0, CurriculumDetail!AI1080, "")</f>
        <v/>
      </c>
      <c r="AJ76" t="str">
        <f>IF(CurriculumDetail!AJ1080 &gt; 0, CurriculumDetail!AJ1080, "")</f>
        <v/>
      </c>
    </row>
    <row r="77" spans="1:36" x14ac:dyDescent="0.2">
      <c r="A77" s="12" t="s">
        <v>174</v>
      </c>
      <c r="B77" s="12" t="s">
        <v>176</v>
      </c>
      <c r="C77" s="12">
        <v>10</v>
      </c>
      <c r="D77" s="12">
        <v>0</v>
      </c>
      <c r="E77" s="12">
        <f>C77+ D77</f>
        <v>10</v>
      </c>
      <c r="F77" s="12">
        <f>SUM(G77:AJ77)</f>
        <v>0</v>
      </c>
      <c r="G77" t="str">
        <f>IF(CurriculumDetail!G1093 &gt; 0, CurriculumDetail!G1093, "")</f>
        <v/>
      </c>
      <c r="H77" t="str">
        <f>IF(CurriculumDetail!H1093 &gt; 0, CurriculumDetail!H1093, "")</f>
        <v/>
      </c>
      <c r="I77" t="str">
        <f>IF(CurriculumDetail!I1093 &gt; 0, CurriculumDetail!I1093, "")</f>
        <v/>
      </c>
      <c r="J77" t="str">
        <f>IF(CurriculumDetail!J1093 &gt; 0, CurriculumDetail!J1093, "")</f>
        <v/>
      </c>
      <c r="K77" t="str">
        <f>IF(CurriculumDetail!K1093 &gt; 0, CurriculumDetail!K1093, "")</f>
        <v/>
      </c>
      <c r="L77" t="str">
        <f>IF(CurriculumDetail!L1093 &gt; 0, CurriculumDetail!L1093, "")</f>
        <v/>
      </c>
      <c r="M77" t="str">
        <f>IF(CurriculumDetail!M1093 &gt; 0, CurriculumDetail!M1093, "")</f>
        <v/>
      </c>
      <c r="N77" t="str">
        <f>IF(CurriculumDetail!N1093 &gt; 0, CurriculumDetail!N1093, "")</f>
        <v/>
      </c>
      <c r="O77" t="str">
        <f>IF(CurriculumDetail!O1093 &gt; 0, CurriculumDetail!O1093, "")</f>
        <v/>
      </c>
      <c r="P77" t="str">
        <f>IF(CurriculumDetail!P1093 &gt; 0, CurriculumDetail!P1093, "")</f>
        <v/>
      </c>
      <c r="Q77" t="str">
        <f>IF(CurriculumDetail!Q1093 &gt; 0, CurriculumDetail!Q1093, "")</f>
        <v/>
      </c>
      <c r="R77" t="str">
        <f>IF(CurriculumDetail!R1093 &gt; 0, CurriculumDetail!R1093, "")</f>
        <v/>
      </c>
      <c r="S77" t="str">
        <f>IF(CurriculumDetail!S1093 &gt; 0, CurriculumDetail!S1093, "")</f>
        <v/>
      </c>
      <c r="T77" t="str">
        <f>IF(CurriculumDetail!T1093 &gt; 0, CurriculumDetail!T1093, "")</f>
        <v/>
      </c>
      <c r="U77" t="str">
        <f>IF(CurriculumDetail!U1093 &gt; 0, CurriculumDetail!U1093, "")</f>
        <v/>
      </c>
      <c r="V77" t="str">
        <f>IF(CurriculumDetail!V1093 &gt; 0, CurriculumDetail!V1093, "")</f>
        <v/>
      </c>
      <c r="W77" t="str">
        <f>IF(CurriculumDetail!W1093 &gt; 0, CurriculumDetail!W1093, "")</f>
        <v/>
      </c>
      <c r="X77" t="str">
        <f>IF(CurriculumDetail!X1093 &gt; 0, CurriculumDetail!X1093, "")</f>
        <v/>
      </c>
      <c r="Y77" t="str">
        <f>IF(CurriculumDetail!Y1093 &gt; 0, CurriculumDetail!Y1093, "")</f>
        <v/>
      </c>
      <c r="Z77" t="str">
        <f>IF(CurriculumDetail!Z1093 &gt; 0, CurriculumDetail!Z1093, "")</f>
        <v/>
      </c>
      <c r="AA77" t="str">
        <f>IF(CurriculumDetail!AA1093 &gt; 0, CurriculumDetail!AA1093, "")</f>
        <v/>
      </c>
      <c r="AB77" t="str">
        <f>IF(CurriculumDetail!AB1093 &gt; 0, CurriculumDetail!AB1093, "")</f>
        <v/>
      </c>
      <c r="AC77" t="str">
        <f>IF(CurriculumDetail!AC1093 &gt; 0, CurriculumDetail!AC1093, "")</f>
        <v/>
      </c>
      <c r="AD77" t="str">
        <f>IF(CurriculumDetail!AD1093 &gt; 0, CurriculumDetail!AD1093, "")</f>
        <v/>
      </c>
      <c r="AE77" t="str">
        <f>IF(CurriculumDetail!AE1093 &gt; 0, CurriculumDetail!AE1093, "")</f>
        <v/>
      </c>
      <c r="AF77" t="str">
        <f>IF(CurriculumDetail!AF1093 &gt; 0, CurriculumDetail!AF1093, "")</f>
        <v/>
      </c>
      <c r="AG77" t="str">
        <f>IF(CurriculumDetail!AG1093 &gt; 0, CurriculumDetail!AG1093, "")</f>
        <v/>
      </c>
      <c r="AH77" t="str">
        <f>IF(CurriculumDetail!AH1093 &gt; 0, CurriculumDetail!AH1093, "")</f>
        <v/>
      </c>
      <c r="AI77" t="str">
        <f>IF(CurriculumDetail!AI1093 &gt; 0, CurriculumDetail!AI1093, "")</f>
        <v/>
      </c>
      <c r="AJ77" t="str">
        <f>IF(CurriculumDetail!AJ1093 &gt; 0, CurriculumDetail!AJ1093, "")</f>
        <v/>
      </c>
    </row>
    <row r="78" spans="1:36" x14ac:dyDescent="0.2">
      <c r="A78" s="12" t="s">
        <v>174</v>
      </c>
      <c r="B78" s="12" t="s">
        <v>177</v>
      </c>
      <c r="C78" s="12">
        <v>12</v>
      </c>
      <c r="D78" s="12">
        <v>0</v>
      </c>
      <c r="E78" s="12">
        <f>C78+ D78</f>
        <v>12</v>
      </c>
      <c r="F78" s="12">
        <f>SUM(G78:AJ78)</f>
        <v>0</v>
      </c>
      <c r="G78" t="str">
        <f>IF(CurriculumDetail!G1104 &gt; 0, CurriculumDetail!G1104, "")</f>
        <v/>
      </c>
      <c r="H78" t="str">
        <f>IF(CurriculumDetail!H1104 &gt; 0, CurriculumDetail!H1104, "")</f>
        <v/>
      </c>
      <c r="I78" t="str">
        <f>IF(CurriculumDetail!I1104 &gt; 0, CurriculumDetail!I1104, "")</f>
        <v/>
      </c>
      <c r="J78" t="str">
        <f>IF(CurriculumDetail!J1104 &gt; 0, CurriculumDetail!J1104, "")</f>
        <v/>
      </c>
      <c r="K78" t="str">
        <f>IF(CurriculumDetail!K1104 &gt; 0, CurriculumDetail!K1104, "")</f>
        <v/>
      </c>
      <c r="L78" t="str">
        <f>IF(CurriculumDetail!L1104 &gt; 0, CurriculumDetail!L1104, "")</f>
        <v/>
      </c>
      <c r="M78" t="str">
        <f>IF(CurriculumDetail!M1104 &gt; 0, CurriculumDetail!M1104, "")</f>
        <v/>
      </c>
      <c r="N78" t="str">
        <f>IF(CurriculumDetail!N1104 &gt; 0, CurriculumDetail!N1104, "")</f>
        <v/>
      </c>
      <c r="O78" t="str">
        <f>IF(CurriculumDetail!O1104 &gt; 0, CurriculumDetail!O1104, "")</f>
        <v/>
      </c>
      <c r="P78" t="str">
        <f>IF(CurriculumDetail!P1104 &gt; 0, CurriculumDetail!P1104, "")</f>
        <v/>
      </c>
      <c r="Q78" t="str">
        <f>IF(CurriculumDetail!Q1104 &gt; 0, CurriculumDetail!Q1104, "")</f>
        <v/>
      </c>
      <c r="R78" t="str">
        <f>IF(CurriculumDetail!R1104 &gt; 0, CurriculumDetail!R1104, "")</f>
        <v/>
      </c>
      <c r="S78" t="str">
        <f>IF(CurriculumDetail!S1104 &gt; 0, CurriculumDetail!S1104, "")</f>
        <v/>
      </c>
      <c r="T78" t="str">
        <f>IF(CurriculumDetail!T1104 &gt; 0, CurriculumDetail!T1104, "")</f>
        <v/>
      </c>
      <c r="U78" t="str">
        <f>IF(CurriculumDetail!U1104 &gt; 0, CurriculumDetail!U1104, "")</f>
        <v/>
      </c>
      <c r="V78" t="str">
        <f>IF(CurriculumDetail!V1104 &gt; 0, CurriculumDetail!V1104, "")</f>
        <v/>
      </c>
      <c r="W78" t="str">
        <f>IF(CurriculumDetail!W1104 &gt; 0, CurriculumDetail!W1104, "")</f>
        <v/>
      </c>
      <c r="X78" t="str">
        <f>IF(CurriculumDetail!X1104 &gt; 0, CurriculumDetail!X1104, "")</f>
        <v/>
      </c>
      <c r="Y78" t="str">
        <f>IF(CurriculumDetail!Y1104 &gt; 0, CurriculumDetail!Y1104, "")</f>
        <v/>
      </c>
      <c r="Z78" t="str">
        <f>IF(CurriculumDetail!Z1104 &gt; 0, CurriculumDetail!Z1104, "")</f>
        <v/>
      </c>
      <c r="AA78" t="str">
        <f>IF(CurriculumDetail!AA1104 &gt; 0, CurriculumDetail!AA1104, "")</f>
        <v/>
      </c>
      <c r="AB78" t="str">
        <f>IF(CurriculumDetail!AB1104 &gt; 0, CurriculumDetail!AB1104, "")</f>
        <v/>
      </c>
      <c r="AC78" t="str">
        <f>IF(CurriculumDetail!AC1104 &gt; 0, CurriculumDetail!AC1104, "")</f>
        <v/>
      </c>
      <c r="AD78" t="str">
        <f>IF(CurriculumDetail!AD1104 &gt; 0, CurriculumDetail!AD1104, "")</f>
        <v/>
      </c>
      <c r="AE78" t="str">
        <f>IF(CurriculumDetail!AE1104 &gt; 0, CurriculumDetail!AE1104, "")</f>
        <v/>
      </c>
      <c r="AF78" t="str">
        <f>IF(CurriculumDetail!AF1104 &gt; 0, CurriculumDetail!AF1104, "")</f>
        <v/>
      </c>
      <c r="AG78" t="str">
        <f>IF(CurriculumDetail!AG1104 &gt; 0, CurriculumDetail!AG1104, "")</f>
        <v/>
      </c>
      <c r="AH78" t="str">
        <f>IF(CurriculumDetail!AH1104 &gt; 0, CurriculumDetail!AH1104, "")</f>
        <v/>
      </c>
      <c r="AI78" t="str">
        <f>IF(CurriculumDetail!AI1104 &gt; 0, CurriculumDetail!AI1104, "")</f>
        <v/>
      </c>
      <c r="AJ78" t="str">
        <f>IF(CurriculumDetail!AJ1104 &gt; 0, CurriculumDetail!AJ1104, "")</f>
        <v/>
      </c>
    </row>
    <row r="79" spans="1:36" x14ac:dyDescent="0.2">
      <c r="A79" s="12" t="s">
        <v>174</v>
      </c>
      <c r="B79" s="12" t="s">
        <v>178</v>
      </c>
      <c r="C79" s="12">
        <v>10</v>
      </c>
      <c r="D79" s="12">
        <v>0</v>
      </c>
      <c r="E79" s="12">
        <f>C79+ D79</f>
        <v>10</v>
      </c>
      <c r="F79" s="12">
        <f>SUM(G79:AJ79)</f>
        <v>0</v>
      </c>
      <c r="G79" t="str">
        <f>IF(CurriculumDetail!G1113 &gt; 0, CurriculumDetail!G1113, "")</f>
        <v/>
      </c>
      <c r="H79" t="str">
        <f>IF(CurriculumDetail!H1113 &gt; 0, CurriculumDetail!H1113, "")</f>
        <v/>
      </c>
      <c r="I79" t="str">
        <f>IF(CurriculumDetail!I1113 &gt; 0, CurriculumDetail!I1113, "")</f>
        <v/>
      </c>
      <c r="J79" t="str">
        <f>IF(CurriculumDetail!J1113 &gt; 0, CurriculumDetail!J1113, "")</f>
        <v/>
      </c>
      <c r="K79" t="str">
        <f>IF(CurriculumDetail!K1113 &gt; 0, CurriculumDetail!K1113, "")</f>
        <v/>
      </c>
      <c r="L79" t="str">
        <f>IF(CurriculumDetail!L1113 &gt; 0, CurriculumDetail!L1113, "")</f>
        <v/>
      </c>
      <c r="M79" t="str">
        <f>IF(CurriculumDetail!M1113 &gt; 0, CurriculumDetail!M1113, "")</f>
        <v/>
      </c>
      <c r="N79" t="str">
        <f>IF(CurriculumDetail!N1113 &gt; 0, CurriculumDetail!N1113, "")</f>
        <v/>
      </c>
      <c r="O79" t="str">
        <f>IF(CurriculumDetail!O1113 &gt; 0, CurriculumDetail!O1113, "")</f>
        <v/>
      </c>
      <c r="P79" t="str">
        <f>IF(CurriculumDetail!P1113 &gt; 0, CurriculumDetail!P1113, "")</f>
        <v/>
      </c>
      <c r="Q79" t="str">
        <f>IF(CurriculumDetail!Q1113 &gt; 0, CurriculumDetail!Q1113, "")</f>
        <v/>
      </c>
      <c r="R79" t="str">
        <f>IF(CurriculumDetail!R1113 &gt; 0, CurriculumDetail!R1113, "")</f>
        <v/>
      </c>
      <c r="S79" t="str">
        <f>IF(CurriculumDetail!S1113 &gt; 0, CurriculumDetail!S1113, "")</f>
        <v/>
      </c>
      <c r="T79" t="str">
        <f>IF(CurriculumDetail!T1113 &gt; 0, CurriculumDetail!T1113, "")</f>
        <v/>
      </c>
      <c r="U79" t="str">
        <f>IF(CurriculumDetail!U1113 &gt; 0, CurriculumDetail!U1113, "")</f>
        <v/>
      </c>
      <c r="V79" t="str">
        <f>IF(CurriculumDetail!V1113 &gt; 0, CurriculumDetail!V1113, "")</f>
        <v/>
      </c>
      <c r="W79" t="str">
        <f>IF(CurriculumDetail!W1113 &gt; 0, CurriculumDetail!W1113, "")</f>
        <v/>
      </c>
      <c r="X79" t="str">
        <f>IF(CurriculumDetail!X1113 &gt; 0, CurriculumDetail!X1113, "")</f>
        <v/>
      </c>
      <c r="Y79" t="str">
        <f>IF(CurriculumDetail!Y1113 &gt; 0, CurriculumDetail!Y1113, "")</f>
        <v/>
      </c>
      <c r="Z79" t="str">
        <f>IF(CurriculumDetail!Z1113 &gt; 0, CurriculumDetail!Z1113, "")</f>
        <v/>
      </c>
      <c r="AA79" t="str">
        <f>IF(CurriculumDetail!AA1113 &gt; 0, CurriculumDetail!AA1113, "")</f>
        <v/>
      </c>
      <c r="AB79" t="str">
        <f>IF(CurriculumDetail!AB1113 &gt; 0, CurriculumDetail!AB1113, "")</f>
        <v/>
      </c>
      <c r="AC79" t="str">
        <f>IF(CurriculumDetail!AC1113 &gt; 0, CurriculumDetail!AC1113, "")</f>
        <v/>
      </c>
      <c r="AD79" t="str">
        <f>IF(CurriculumDetail!AD1113 &gt; 0, CurriculumDetail!AD1113, "")</f>
        <v/>
      </c>
      <c r="AE79" t="str">
        <f>IF(CurriculumDetail!AE1113 &gt; 0, CurriculumDetail!AE1113, "")</f>
        <v/>
      </c>
      <c r="AF79" t="str">
        <f>IF(CurriculumDetail!AF1113 &gt; 0, CurriculumDetail!AF1113, "")</f>
        <v/>
      </c>
      <c r="AG79" t="str">
        <f>IF(CurriculumDetail!AG1113 &gt; 0, CurriculumDetail!AG1113, "")</f>
        <v/>
      </c>
      <c r="AH79" t="str">
        <f>IF(CurriculumDetail!AH1113 &gt; 0, CurriculumDetail!AH1113, "")</f>
        <v/>
      </c>
      <c r="AI79" t="str">
        <f>IF(CurriculumDetail!AI1113 &gt; 0, CurriculumDetail!AI1113, "")</f>
        <v/>
      </c>
      <c r="AJ79" t="str">
        <f>IF(CurriculumDetail!AJ1113 &gt; 0, CurriculumDetail!AJ1113, "")</f>
        <v/>
      </c>
    </row>
    <row r="80" spans="1:36" x14ac:dyDescent="0.2">
      <c r="A80" s="12"/>
      <c r="B80" s="12"/>
      <c r="C80" s="12"/>
      <c r="D80" s="12"/>
      <c r="E80" s="12"/>
      <c r="F80" s="12"/>
    </row>
    <row r="81" spans="1:36" x14ac:dyDescent="0.2">
      <c r="A81" s="12" t="s">
        <v>179</v>
      </c>
      <c r="B81" s="12" t="s">
        <v>180</v>
      </c>
      <c r="C81" s="12">
        <v>2</v>
      </c>
      <c r="D81" s="12">
        <v>1</v>
      </c>
      <c r="E81" s="12">
        <f t="shared" ref="E81:E89" si="10">C81+ D81</f>
        <v>3</v>
      </c>
      <c r="F81" s="12">
        <f t="shared" ref="F81:F89" si="11">SUM(G81:AJ81)</f>
        <v>0</v>
      </c>
      <c r="G81" t="str">
        <f>IF(CurriculumDetail!G1127 &gt; 0, CurriculumDetail!G1127, "")</f>
        <v/>
      </c>
      <c r="H81" t="str">
        <f>IF(CurriculumDetail!H1127 &gt; 0, CurriculumDetail!H1127, "")</f>
        <v/>
      </c>
      <c r="I81" t="str">
        <f>IF(CurriculumDetail!I1127 &gt; 0, CurriculumDetail!I1127, "")</f>
        <v/>
      </c>
      <c r="J81" t="str">
        <f>IF(CurriculumDetail!J1127 &gt; 0, CurriculumDetail!J1127, "")</f>
        <v/>
      </c>
      <c r="K81" t="str">
        <f>IF(CurriculumDetail!K1127 &gt; 0, CurriculumDetail!K1127, "")</f>
        <v/>
      </c>
      <c r="L81" t="str">
        <f>IF(CurriculumDetail!L1127 &gt; 0, CurriculumDetail!L1127, "")</f>
        <v/>
      </c>
      <c r="M81" t="str">
        <f>IF(CurriculumDetail!M1127 &gt; 0, CurriculumDetail!M1127, "")</f>
        <v/>
      </c>
      <c r="N81" t="str">
        <f>IF(CurriculumDetail!N1127 &gt; 0, CurriculumDetail!N1127, "")</f>
        <v/>
      </c>
      <c r="O81" t="str">
        <f>IF(CurriculumDetail!O1127 &gt; 0, CurriculumDetail!O1127, "")</f>
        <v/>
      </c>
      <c r="P81" t="str">
        <f>IF(CurriculumDetail!P1127 &gt; 0, CurriculumDetail!P1127, "")</f>
        <v/>
      </c>
      <c r="Q81" t="str">
        <f>IF(CurriculumDetail!Q1127 &gt; 0, CurriculumDetail!Q1127, "")</f>
        <v/>
      </c>
      <c r="R81" t="str">
        <f>IF(CurriculumDetail!R1127 &gt; 0, CurriculumDetail!R1127, "")</f>
        <v/>
      </c>
      <c r="S81" t="str">
        <f>IF(CurriculumDetail!S1127 &gt; 0, CurriculumDetail!S1127, "")</f>
        <v/>
      </c>
      <c r="T81" t="str">
        <f>IF(CurriculumDetail!T1127 &gt; 0, CurriculumDetail!T1127, "")</f>
        <v/>
      </c>
      <c r="U81" t="str">
        <f>IF(CurriculumDetail!U1127 &gt; 0, CurriculumDetail!U1127, "")</f>
        <v/>
      </c>
      <c r="V81" t="str">
        <f>IF(CurriculumDetail!V1127 &gt; 0, CurriculumDetail!V1127, "")</f>
        <v/>
      </c>
      <c r="W81" t="str">
        <f>IF(CurriculumDetail!W1127 &gt; 0, CurriculumDetail!W1127, "")</f>
        <v/>
      </c>
      <c r="X81" t="str">
        <f>IF(CurriculumDetail!X1127 &gt; 0, CurriculumDetail!X1127, "")</f>
        <v/>
      </c>
      <c r="Y81" t="str">
        <f>IF(CurriculumDetail!Y1127 &gt; 0, CurriculumDetail!Y1127, "")</f>
        <v/>
      </c>
      <c r="Z81" t="str">
        <f>IF(CurriculumDetail!Z1127 &gt; 0, CurriculumDetail!Z1127, "")</f>
        <v/>
      </c>
      <c r="AA81" t="str">
        <f>IF(CurriculumDetail!AA1127 &gt; 0, CurriculumDetail!AA1127, "")</f>
        <v/>
      </c>
      <c r="AB81" t="str">
        <f>IF(CurriculumDetail!AB1127 &gt; 0, CurriculumDetail!AB1127, "")</f>
        <v/>
      </c>
      <c r="AC81" t="str">
        <f>IF(CurriculumDetail!AC1127 &gt; 0, CurriculumDetail!AC1127, "")</f>
        <v/>
      </c>
      <c r="AD81" t="str">
        <f>IF(CurriculumDetail!AD1127 &gt; 0, CurriculumDetail!AD1127, "")</f>
        <v/>
      </c>
      <c r="AE81" t="str">
        <f>IF(CurriculumDetail!AE1127 &gt; 0, CurriculumDetail!AE1127, "")</f>
        <v/>
      </c>
      <c r="AF81" t="str">
        <f>IF(CurriculumDetail!AF1127 &gt; 0, CurriculumDetail!AF1127, "")</f>
        <v/>
      </c>
      <c r="AG81" t="str">
        <f>IF(CurriculumDetail!AG1127 &gt; 0, CurriculumDetail!AG1127, "")</f>
        <v/>
      </c>
      <c r="AH81" t="str">
        <f>IF(CurriculumDetail!AH1127 &gt; 0, CurriculumDetail!AH1127, "")</f>
        <v/>
      </c>
      <c r="AI81" t="str">
        <f>IF(CurriculumDetail!AI1127 &gt; 0, CurriculumDetail!AI1127, "")</f>
        <v/>
      </c>
      <c r="AJ81" t="str">
        <f>IF(CurriculumDetail!AJ1127 &gt; 0, CurriculumDetail!AJ1127, "")</f>
        <v/>
      </c>
    </row>
    <row r="82" spans="1:36" x14ac:dyDescent="0.2">
      <c r="A82" s="12" t="s">
        <v>179</v>
      </c>
      <c r="B82" s="12" t="s">
        <v>181</v>
      </c>
      <c r="C82" s="12">
        <v>0</v>
      </c>
      <c r="D82" s="12">
        <v>2</v>
      </c>
      <c r="E82" s="12">
        <f t="shared" si="10"/>
        <v>2</v>
      </c>
      <c r="F82" s="12">
        <f t="shared" si="11"/>
        <v>0</v>
      </c>
      <c r="G82" t="str">
        <f>IF(CurriculumDetail!G1143 &gt; 0, CurriculumDetail!G1143, "")</f>
        <v/>
      </c>
      <c r="H82" t="str">
        <f>IF(CurriculumDetail!H1143 &gt; 0, CurriculumDetail!H1143, "")</f>
        <v/>
      </c>
      <c r="I82" t="str">
        <f>IF(CurriculumDetail!I1143 &gt; 0, CurriculumDetail!I1143, "")</f>
        <v/>
      </c>
      <c r="J82" t="str">
        <f>IF(CurriculumDetail!J1143 &gt; 0, CurriculumDetail!J1143, "")</f>
        <v/>
      </c>
      <c r="K82" t="str">
        <f>IF(CurriculumDetail!K1143 &gt; 0, CurriculumDetail!K1143, "")</f>
        <v/>
      </c>
      <c r="L82" t="str">
        <f>IF(CurriculumDetail!L1143 &gt; 0, CurriculumDetail!L1143, "")</f>
        <v/>
      </c>
      <c r="M82" t="str">
        <f>IF(CurriculumDetail!M1143 &gt; 0, CurriculumDetail!M1143, "")</f>
        <v/>
      </c>
      <c r="N82" t="str">
        <f>IF(CurriculumDetail!N1143 &gt; 0, CurriculumDetail!N1143, "")</f>
        <v/>
      </c>
      <c r="O82" t="str">
        <f>IF(CurriculumDetail!O1143 &gt; 0, CurriculumDetail!O1143, "")</f>
        <v/>
      </c>
      <c r="P82" t="str">
        <f>IF(CurriculumDetail!P1143 &gt; 0, CurriculumDetail!P1143, "")</f>
        <v/>
      </c>
      <c r="Q82" t="str">
        <f>IF(CurriculumDetail!Q1143 &gt; 0, CurriculumDetail!Q1143, "")</f>
        <v/>
      </c>
      <c r="R82" t="str">
        <f>IF(CurriculumDetail!R1143 &gt; 0, CurriculumDetail!R1143, "")</f>
        <v/>
      </c>
      <c r="S82" t="str">
        <f>IF(CurriculumDetail!S1143 &gt; 0, CurriculumDetail!S1143, "")</f>
        <v/>
      </c>
      <c r="T82" t="str">
        <f>IF(CurriculumDetail!T1143 &gt; 0, CurriculumDetail!T1143, "")</f>
        <v/>
      </c>
      <c r="U82" t="str">
        <f>IF(CurriculumDetail!U1143 &gt; 0, CurriculumDetail!U1143, "")</f>
        <v/>
      </c>
      <c r="V82" t="str">
        <f>IF(CurriculumDetail!V1143 &gt; 0, CurriculumDetail!V1143, "")</f>
        <v/>
      </c>
      <c r="W82" t="str">
        <f>IF(CurriculumDetail!W1143 &gt; 0, CurriculumDetail!W1143, "")</f>
        <v/>
      </c>
      <c r="X82" t="str">
        <f>IF(CurriculumDetail!X1143 &gt; 0, CurriculumDetail!X1143, "")</f>
        <v/>
      </c>
      <c r="Y82" t="str">
        <f>IF(CurriculumDetail!Y1143 &gt; 0, CurriculumDetail!Y1143, "")</f>
        <v/>
      </c>
      <c r="Z82" t="str">
        <f>IF(CurriculumDetail!Z1143 &gt; 0, CurriculumDetail!Z1143, "")</f>
        <v/>
      </c>
      <c r="AA82" t="str">
        <f>IF(CurriculumDetail!AA1143 &gt; 0, CurriculumDetail!AA1143, "")</f>
        <v/>
      </c>
      <c r="AB82" t="str">
        <f>IF(CurriculumDetail!AB1143 &gt; 0, CurriculumDetail!AB1143, "")</f>
        <v/>
      </c>
      <c r="AC82" t="str">
        <f>IF(CurriculumDetail!AC1143 &gt; 0, CurriculumDetail!AC1143, "")</f>
        <v/>
      </c>
      <c r="AD82" t="str">
        <f>IF(CurriculumDetail!AD1143 &gt; 0, CurriculumDetail!AD1143, "")</f>
        <v/>
      </c>
      <c r="AE82" t="str">
        <f>IF(CurriculumDetail!AE1143 &gt; 0, CurriculumDetail!AE1143, "")</f>
        <v/>
      </c>
      <c r="AF82" t="str">
        <f>IF(CurriculumDetail!AF1143 &gt; 0, CurriculumDetail!AF1143, "")</f>
        <v/>
      </c>
      <c r="AG82" t="str">
        <f>IF(CurriculumDetail!AG1143 &gt; 0, CurriculumDetail!AG1143, "")</f>
        <v/>
      </c>
      <c r="AH82" t="str">
        <f>IF(CurriculumDetail!AH1143 &gt; 0, CurriculumDetail!AH1143, "")</f>
        <v/>
      </c>
      <c r="AI82" t="str">
        <f>IF(CurriculumDetail!AI1143 &gt; 0, CurriculumDetail!AI1143, "")</f>
        <v/>
      </c>
      <c r="AJ82" t="str">
        <f>IF(CurriculumDetail!AJ1143 &gt; 0, CurriculumDetail!AJ1143, "")</f>
        <v/>
      </c>
    </row>
    <row r="83" spans="1:36" x14ac:dyDescent="0.2">
      <c r="A83" s="12" t="s">
        <v>179</v>
      </c>
      <c r="B83" s="12" t="s">
        <v>182</v>
      </c>
      <c r="C83" s="12">
        <v>0</v>
      </c>
      <c r="D83" s="12">
        <v>2</v>
      </c>
      <c r="E83" s="12">
        <f t="shared" si="10"/>
        <v>2</v>
      </c>
      <c r="F83" s="12">
        <f t="shared" si="11"/>
        <v>0</v>
      </c>
      <c r="G83" t="str">
        <f>IF(CurriculumDetail!G1170 &gt; 0, CurriculumDetail!G1170, "")</f>
        <v/>
      </c>
      <c r="H83" t="str">
        <f>IF(CurriculumDetail!H1170 &gt; 0, CurriculumDetail!H1170, "")</f>
        <v/>
      </c>
      <c r="I83" t="str">
        <f>IF(CurriculumDetail!I1170 &gt; 0, CurriculumDetail!I1170, "")</f>
        <v/>
      </c>
      <c r="J83" t="str">
        <f>IF(CurriculumDetail!J1170 &gt; 0, CurriculumDetail!J1170, "")</f>
        <v/>
      </c>
      <c r="K83" t="str">
        <f>IF(CurriculumDetail!K1170 &gt; 0, CurriculumDetail!K1170, "")</f>
        <v/>
      </c>
      <c r="L83" t="str">
        <f>IF(CurriculumDetail!L1170 &gt; 0, CurriculumDetail!L1170, "")</f>
        <v/>
      </c>
      <c r="M83" t="str">
        <f>IF(CurriculumDetail!M1170 &gt; 0, CurriculumDetail!M1170, "")</f>
        <v/>
      </c>
      <c r="N83" t="str">
        <f>IF(CurriculumDetail!N1170 &gt; 0, CurriculumDetail!N1170, "")</f>
        <v/>
      </c>
      <c r="O83" t="str">
        <f>IF(CurriculumDetail!O1170 &gt; 0, CurriculumDetail!O1170, "")</f>
        <v/>
      </c>
      <c r="P83" t="str">
        <f>IF(CurriculumDetail!P1170 &gt; 0, CurriculumDetail!P1170, "")</f>
        <v/>
      </c>
      <c r="Q83" t="str">
        <f>IF(CurriculumDetail!Q1170 &gt; 0, CurriculumDetail!Q1170, "")</f>
        <v/>
      </c>
      <c r="R83" t="str">
        <f>IF(CurriculumDetail!R1170 &gt; 0, CurriculumDetail!R1170, "")</f>
        <v/>
      </c>
      <c r="S83" t="str">
        <f>IF(CurriculumDetail!S1170 &gt; 0, CurriculumDetail!S1170, "")</f>
        <v/>
      </c>
      <c r="T83" t="str">
        <f>IF(CurriculumDetail!T1170 &gt; 0, CurriculumDetail!T1170, "")</f>
        <v/>
      </c>
      <c r="U83" t="str">
        <f>IF(CurriculumDetail!U1170 &gt; 0, CurriculumDetail!U1170, "")</f>
        <v/>
      </c>
      <c r="V83" t="str">
        <f>IF(CurriculumDetail!V1170 &gt; 0, CurriculumDetail!V1170, "")</f>
        <v/>
      </c>
      <c r="W83" t="str">
        <f>IF(CurriculumDetail!W1170 &gt; 0, CurriculumDetail!W1170, "")</f>
        <v/>
      </c>
      <c r="X83" t="str">
        <f>IF(CurriculumDetail!X1170 &gt; 0, CurriculumDetail!X1170, "")</f>
        <v/>
      </c>
      <c r="Y83" t="str">
        <f>IF(CurriculumDetail!Y1170 &gt; 0, CurriculumDetail!Y1170, "")</f>
        <v/>
      </c>
      <c r="Z83" t="str">
        <f>IF(CurriculumDetail!Z1170 &gt; 0, CurriculumDetail!Z1170, "")</f>
        <v/>
      </c>
      <c r="AA83" t="str">
        <f>IF(CurriculumDetail!AA1170 &gt; 0, CurriculumDetail!AA1170, "")</f>
        <v/>
      </c>
      <c r="AB83" t="str">
        <f>IF(CurriculumDetail!AB1170 &gt; 0, CurriculumDetail!AB1170, "")</f>
        <v/>
      </c>
      <c r="AC83" t="str">
        <f>IF(CurriculumDetail!AC1170 &gt; 0, CurriculumDetail!AC1170, "")</f>
        <v/>
      </c>
      <c r="AD83" t="str">
        <f>IF(CurriculumDetail!AD1170 &gt; 0, CurriculumDetail!AD1170, "")</f>
        <v/>
      </c>
      <c r="AE83" t="str">
        <f>IF(CurriculumDetail!AE1170 &gt; 0, CurriculumDetail!AE1170, "")</f>
        <v/>
      </c>
      <c r="AF83" t="str">
        <f>IF(CurriculumDetail!AF1170 &gt; 0, CurriculumDetail!AF1170, "")</f>
        <v/>
      </c>
      <c r="AG83" t="str">
        <f>IF(CurriculumDetail!AG1170 &gt; 0, CurriculumDetail!AG1170, "")</f>
        <v/>
      </c>
      <c r="AH83" t="str">
        <f>IF(CurriculumDetail!AH1170 &gt; 0, CurriculumDetail!AH1170, "")</f>
        <v/>
      </c>
      <c r="AI83" t="str">
        <f>IF(CurriculumDetail!AI1170 &gt; 0, CurriculumDetail!AI1170, "")</f>
        <v/>
      </c>
      <c r="AJ83" t="str">
        <f>IF(CurriculumDetail!AJ1170 &gt; 0, CurriculumDetail!AJ1170, "")</f>
        <v/>
      </c>
    </row>
    <row r="84" spans="1:36" x14ac:dyDescent="0.2">
      <c r="A84" s="12" t="s">
        <v>179</v>
      </c>
      <c r="B84" s="12" t="s">
        <v>183</v>
      </c>
      <c r="C84" s="12">
        <v>1</v>
      </c>
      <c r="D84" s="12">
        <v>3</v>
      </c>
      <c r="E84" s="12">
        <f t="shared" si="10"/>
        <v>4</v>
      </c>
      <c r="F84" s="12">
        <f t="shared" si="11"/>
        <v>0</v>
      </c>
      <c r="G84" t="str">
        <f>IF(CurriculumDetail!G1178 &gt; 0, CurriculumDetail!G1178, "")</f>
        <v/>
      </c>
      <c r="H84" t="str">
        <f>IF(CurriculumDetail!H1178 &gt; 0, CurriculumDetail!H1178, "")</f>
        <v/>
      </c>
      <c r="I84" t="str">
        <f>IF(CurriculumDetail!I1178 &gt; 0, CurriculumDetail!I1178, "")</f>
        <v/>
      </c>
      <c r="J84" t="str">
        <f>IF(CurriculumDetail!J1178 &gt; 0, CurriculumDetail!J1178, "")</f>
        <v/>
      </c>
      <c r="K84" t="str">
        <f>IF(CurriculumDetail!K1178 &gt; 0, CurriculumDetail!K1178, "")</f>
        <v/>
      </c>
      <c r="L84" t="str">
        <f>IF(CurriculumDetail!L1178 &gt; 0, CurriculumDetail!L1178, "")</f>
        <v/>
      </c>
      <c r="M84" t="str">
        <f>IF(CurriculumDetail!M1178 &gt; 0, CurriculumDetail!M1178, "")</f>
        <v/>
      </c>
      <c r="N84" t="str">
        <f>IF(CurriculumDetail!N1178 &gt; 0, CurriculumDetail!N1178, "")</f>
        <v/>
      </c>
      <c r="O84" t="str">
        <f>IF(CurriculumDetail!O1178 &gt; 0, CurriculumDetail!O1178, "")</f>
        <v/>
      </c>
      <c r="P84" t="str">
        <f>IF(CurriculumDetail!P1178 &gt; 0, CurriculumDetail!P1178, "")</f>
        <v/>
      </c>
      <c r="Q84" t="str">
        <f>IF(CurriculumDetail!Q1178 &gt; 0, CurriculumDetail!Q1178, "")</f>
        <v/>
      </c>
      <c r="R84" t="str">
        <f>IF(CurriculumDetail!R1178 &gt; 0, CurriculumDetail!R1178, "")</f>
        <v/>
      </c>
      <c r="S84" t="str">
        <f>IF(CurriculumDetail!S1178 &gt; 0, CurriculumDetail!S1178, "")</f>
        <v/>
      </c>
      <c r="T84" t="str">
        <f>IF(CurriculumDetail!T1178 &gt; 0, CurriculumDetail!T1178, "")</f>
        <v/>
      </c>
      <c r="U84" t="str">
        <f>IF(CurriculumDetail!U1178 &gt; 0, CurriculumDetail!U1178, "")</f>
        <v/>
      </c>
      <c r="V84" t="str">
        <f>IF(CurriculumDetail!V1178 &gt; 0, CurriculumDetail!V1178, "")</f>
        <v/>
      </c>
      <c r="W84" t="str">
        <f>IF(CurriculumDetail!W1178 &gt; 0, CurriculumDetail!W1178, "")</f>
        <v/>
      </c>
      <c r="X84" t="str">
        <f>IF(CurriculumDetail!X1178 &gt; 0, CurriculumDetail!X1178, "")</f>
        <v/>
      </c>
      <c r="Y84" t="str">
        <f>IF(CurriculumDetail!Y1178 &gt; 0, CurriculumDetail!Y1178, "")</f>
        <v/>
      </c>
      <c r="Z84" t="str">
        <f>IF(CurriculumDetail!Z1178 &gt; 0, CurriculumDetail!Z1178, "")</f>
        <v/>
      </c>
      <c r="AA84" t="str">
        <f>IF(CurriculumDetail!AA1178 &gt; 0, CurriculumDetail!AA1178, "")</f>
        <v/>
      </c>
      <c r="AB84" t="str">
        <f>IF(CurriculumDetail!AB1178 &gt; 0, CurriculumDetail!AB1178, "")</f>
        <v/>
      </c>
      <c r="AC84" t="str">
        <f>IF(CurriculumDetail!AC1178 &gt; 0, CurriculumDetail!AC1178, "")</f>
        <v/>
      </c>
      <c r="AD84" t="str">
        <f>IF(CurriculumDetail!AD1178 &gt; 0, CurriculumDetail!AD1178, "")</f>
        <v/>
      </c>
      <c r="AE84" t="str">
        <f>IF(CurriculumDetail!AE1178 &gt; 0, CurriculumDetail!AE1178, "")</f>
        <v/>
      </c>
      <c r="AF84" t="str">
        <f>IF(CurriculumDetail!AF1178 &gt; 0, CurriculumDetail!AF1178, "")</f>
        <v/>
      </c>
      <c r="AG84" t="str">
        <f>IF(CurriculumDetail!AG1178 &gt; 0, CurriculumDetail!AG1178, "")</f>
        <v/>
      </c>
      <c r="AH84" t="str">
        <f>IF(CurriculumDetail!AH1178 &gt; 0, CurriculumDetail!AH1178, "")</f>
        <v/>
      </c>
      <c r="AI84" t="str">
        <f>IF(CurriculumDetail!AI1178 &gt; 0, CurriculumDetail!AI1178, "")</f>
        <v/>
      </c>
      <c r="AJ84" t="str">
        <f>IF(CurriculumDetail!AJ1178 &gt; 0, CurriculumDetail!AJ1178, "")</f>
        <v/>
      </c>
    </row>
    <row r="85" spans="1:36" x14ac:dyDescent="0.2">
      <c r="A85" s="12" t="s">
        <v>179</v>
      </c>
      <c r="B85" s="12" t="s">
        <v>184</v>
      </c>
      <c r="C85" s="12">
        <v>3</v>
      </c>
      <c r="D85" s="12">
        <v>5</v>
      </c>
      <c r="E85" s="12">
        <f t="shared" si="10"/>
        <v>8</v>
      </c>
      <c r="F85" s="12">
        <f t="shared" si="11"/>
        <v>0</v>
      </c>
      <c r="G85" t="str">
        <f>IF(CurriculumDetail!G1193 &gt; 0, CurriculumDetail!G1193, "")</f>
        <v/>
      </c>
      <c r="H85" t="str">
        <f>IF(CurriculumDetail!H1193 &gt; 0, CurriculumDetail!H1193, "")</f>
        <v/>
      </c>
      <c r="I85" t="str">
        <f>IF(CurriculumDetail!I1193 &gt; 0, CurriculumDetail!I1193, "")</f>
        <v/>
      </c>
      <c r="J85" t="str">
        <f>IF(CurriculumDetail!J1193 &gt; 0, CurriculumDetail!J1193, "")</f>
        <v/>
      </c>
      <c r="K85" t="str">
        <f>IF(CurriculumDetail!K1193 &gt; 0, CurriculumDetail!K1193, "")</f>
        <v/>
      </c>
      <c r="L85" t="str">
        <f>IF(CurriculumDetail!L1193 &gt; 0, CurriculumDetail!L1193, "")</f>
        <v/>
      </c>
      <c r="M85" t="str">
        <f>IF(CurriculumDetail!M1193 &gt; 0, CurriculumDetail!M1193, "")</f>
        <v/>
      </c>
      <c r="N85" t="str">
        <f>IF(CurriculumDetail!N1193 &gt; 0, CurriculumDetail!N1193, "")</f>
        <v/>
      </c>
      <c r="O85" t="str">
        <f>IF(CurriculumDetail!O1193 &gt; 0, CurriculumDetail!O1193, "")</f>
        <v/>
      </c>
      <c r="P85" t="str">
        <f>IF(CurriculumDetail!P1193 &gt; 0, CurriculumDetail!P1193, "")</f>
        <v/>
      </c>
      <c r="Q85" t="str">
        <f>IF(CurriculumDetail!Q1193 &gt; 0, CurriculumDetail!Q1193, "")</f>
        <v/>
      </c>
      <c r="R85" t="str">
        <f>IF(CurriculumDetail!R1193 &gt; 0, CurriculumDetail!R1193, "")</f>
        <v/>
      </c>
      <c r="S85" t="str">
        <f>IF(CurriculumDetail!S1193 &gt; 0, CurriculumDetail!S1193, "")</f>
        <v/>
      </c>
      <c r="T85" t="str">
        <f>IF(CurriculumDetail!T1193 &gt; 0, CurriculumDetail!T1193, "")</f>
        <v/>
      </c>
      <c r="U85" t="str">
        <f>IF(CurriculumDetail!U1193 &gt; 0, CurriculumDetail!U1193, "")</f>
        <v/>
      </c>
      <c r="V85" t="str">
        <f>IF(CurriculumDetail!V1193 &gt; 0, CurriculumDetail!V1193, "")</f>
        <v/>
      </c>
      <c r="W85" t="str">
        <f>IF(CurriculumDetail!W1193 &gt; 0, CurriculumDetail!W1193, "")</f>
        <v/>
      </c>
      <c r="X85" t="str">
        <f>IF(CurriculumDetail!X1193 &gt; 0, CurriculumDetail!X1193, "")</f>
        <v/>
      </c>
      <c r="Y85" t="str">
        <f>IF(CurriculumDetail!Y1193 &gt; 0, CurriculumDetail!Y1193, "")</f>
        <v/>
      </c>
      <c r="Z85" t="str">
        <f>IF(CurriculumDetail!Z1193 &gt; 0, CurriculumDetail!Z1193, "")</f>
        <v/>
      </c>
      <c r="AA85" t="str">
        <f>IF(CurriculumDetail!AA1193 &gt; 0, CurriculumDetail!AA1193, "")</f>
        <v/>
      </c>
      <c r="AB85" t="str">
        <f>IF(CurriculumDetail!AB1193 &gt; 0, CurriculumDetail!AB1193, "")</f>
        <v/>
      </c>
      <c r="AC85" t="str">
        <f>IF(CurriculumDetail!AC1193 &gt; 0, CurriculumDetail!AC1193, "")</f>
        <v/>
      </c>
      <c r="AD85" t="str">
        <f>IF(CurriculumDetail!AD1193 &gt; 0, CurriculumDetail!AD1193, "")</f>
        <v/>
      </c>
      <c r="AE85" t="str">
        <f>IF(CurriculumDetail!AE1193 &gt; 0, CurriculumDetail!AE1193, "")</f>
        <v/>
      </c>
      <c r="AF85" t="str">
        <f>IF(CurriculumDetail!AF1193 &gt; 0, CurriculumDetail!AF1193, "")</f>
        <v/>
      </c>
      <c r="AG85" t="str">
        <f>IF(CurriculumDetail!AG1193 &gt; 0, CurriculumDetail!AG1193, "")</f>
        <v/>
      </c>
      <c r="AH85" t="str">
        <f>IF(CurriculumDetail!AH1193 &gt; 0, CurriculumDetail!AH1193, "")</f>
        <v/>
      </c>
      <c r="AI85" t="str">
        <f>IF(CurriculumDetail!AI1193 &gt; 0, CurriculumDetail!AI1193, "")</f>
        <v/>
      </c>
      <c r="AJ85" t="str">
        <f>IF(CurriculumDetail!AJ1193 &gt; 0, CurriculumDetail!AJ1193, "")</f>
        <v/>
      </c>
    </row>
    <row r="86" spans="1:36" x14ac:dyDescent="0.2">
      <c r="A86" s="12" t="s">
        <v>179</v>
      </c>
      <c r="B86" s="12" t="s">
        <v>185</v>
      </c>
      <c r="C86" s="12">
        <v>0</v>
      </c>
      <c r="D86" s="12">
        <v>2</v>
      </c>
      <c r="E86" s="12">
        <f t="shared" si="10"/>
        <v>2</v>
      </c>
      <c r="F86" s="12">
        <f t="shared" si="11"/>
        <v>0</v>
      </c>
      <c r="G86" t="str">
        <f>IF(CurriculumDetail!G1218 &gt; 0, CurriculumDetail!G1218, "")</f>
        <v/>
      </c>
      <c r="H86" t="str">
        <f>IF(CurriculumDetail!H1218 &gt; 0, CurriculumDetail!H1218, "")</f>
        <v/>
      </c>
      <c r="I86" t="str">
        <f>IF(CurriculumDetail!I1218 &gt; 0, CurriculumDetail!I1218, "")</f>
        <v/>
      </c>
      <c r="J86" t="str">
        <f>IF(CurriculumDetail!J1218 &gt; 0, CurriculumDetail!J1218, "")</f>
        <v/>
      </c>
      <c r="K86" t="str">
        <f>IF(CurriculumDetail!K1218 &gt; 0, CurriculumDetail!K1218, "")</f>
        <v/>
      </c>
      <c r="L86" t="str">
        <f>IF(CurriculumDetail!L1218 &gt; 0, CurriculumDetail!L1218, "")</f>
        <v/>
      </c>
      <c r="M86" t="str">
        <f>IF(CurriculumDetail!M1218 &gt; 0, CurriculumDetail!M1218, "")</f>
        <v/>
      </c>
      <c r="N86" t="str">
        <f>IF(CurriculumDetail!N1218 &gt; 0, CurriculumDetail!N1218, "")</f>
        <v/>
      </c>
      <c r="O86" t="str">
        <f>IF(CurriculumDetail!O1218 &gt; 0, CurriculumDetail!O1218, "")</f>
        <v/>
      </c>
      <c r="P86" t="str">
        <f>IF(CurriculumDetail!P1218 &gt; 0, CurriculumDetail!P1218, "")</f>
        <v/>
      </c>
      <c r="Q86" t="str">
        <f>IF(CurriculumDetail!Q1218 &gt; 0, CurriculumDetail!Q1218, "")</f>
        <v/>
      </c>
      <c r="R86" t="str">
        <f>IF(CurriculumDetail!R1218 &gt; 0, CurriculumDetail!R1218, "")</f>
        <v/>
      </c>
      <c r="S86" t="str">
        <f>IF(CurriculumDetail!S1218 &gt; 0, CurriculumDetail!S1218, "")</f>
        <v/>
      </c>
      <c r="T86" t="str">
        <f>IF(CurriculumDetail!T1218 &gt; 0, CurriculumDetail!T1218, "")</f>
        <v/>
      </c>
      <c r="U86" t="str">
        <f>IF(CurriculumDetail!U1218 &gt; 0, CurriculumDetail!U1218, "")</f>
        <v/>
      </c>
      <c r="V86" t="str">
        <f>IF(CurriculumDetail!V1218 &gt; 0, CurriculumDetail!V1218, "")</f>
        <v/>
      </c>
      <c r="W86" t="str">
        <f>IF(CurriculumDetail!W1218 &gt; 0, CurriculumDetail!W1218, "")</f>
        <v/>
      </c>
      <c r="X86" t="str">
        <f>IF(CurriculumDetail!X1218 &gt; 0, CurriculumDetail!X1218, "")</f>
        <v/>
      </c>
      <c r="Y86" t="str">
        <f>IF(CurriculumDetail!Y1218 &gt; 0, CurriculumDetail!Y1218, "")</f>
        <v/>
      </c>
      <c r="Z86" t="str">
        <f>IF(CurriculumDetail!Z1218 &gt; 0, CurriculumDetail!Z1218, "")</f>
        <v/>
      </c>
      <c r="AA86" t="str">
        <f>IF(CurriculumDetail!AA1218 &gt; 0, CurriculumDetail!AA1218, "")</f>
        <v/>
      </c>
      <c r="AB86" t="str">
        <f>IF(CurriculumDetail!AB1218 &gt; 0, CurriculumDetail!AB1218, "")</f>
        <v/>
      </c>
      <c r="AC86" t="str">
        <f>IF(CurriculumDetail!AC1218 &gt; 0, CurriculumDetail!AC1218, "")</f>
        <v/>
      </c>
      <c r="AD86" t="str">
        <f>IF(CurriculumDetail!AD1218 &gt; 0, CurriculumDetail!AD1218, "")</f>
        <v/>
      </c>
      <c r="AE86" t="str">
        <f>IF(CurriculumDetail!AE1218 &gt; 0, CurriculumDetail!AE1218, "")</f>
        <v/>
      </c>
      <c r="AF86" t="str">
        <f>IF(CurriculumDetail!AF1218 &gt; 0, CurriculumDetail!AF1218, "")</f>
        <v/>
      </c>
      <c r="AG86" t="str">
        <f>IF(CurriculumDetail!AG1218 &gt; 0, CurriculumDetail!AG1218, "")</f>
        <v/>
      </c>
      <c r="AH86" t="str">
        <f>IF(CurriculumDetail!AH1218 &gt; 0, CurriculumDetail!AH1218, "")</f>
        <v/>
      </c>
      <c r="AI86" t="str">
        <f>IF(CurriculumDetail!AI1218 &gt; 0, CurriculumDetail!AI1218, "")</f>
        <v/>
      </c>
      <c r="AJ86" t="str">
        <f>IF(CurriculumDetail!AJ1218 &gt; 0, CurriculumDetail!AJ1218, "")</f>
        <v/>
      </c>
    </row>
    <row r="87" spans="1:36" x14ac:dyDescent="0.2">
      <c r="A87" s="12" t="s">
        <v>179</v>
      </c>
      <c r="B87" s="12" t="s">
        <v>186</v>
      </c>
      <c r="C87" s="12">
        <v>0</v>
      </c>
      <c r="D87" s="12">
        <v>3</v>
      </c>
      <c r="E87" s="12">
        <f t="shared" si="10"/>
        <v>3</v>
      </c>
      <c r="F87" s="12">
        <f t="shared" si="11"/>
        <v>0</v>
      </c>
      <c r="G87" t="str">
        <f>IF(CurriculumDetail!G1229 &gt; 0, CurriculumDetail!G1229, "")</f>
        <v/>
      </c>
      <c r="H87" t="str">
        <f>IF(CurriculumDetail!H1229 &gt; 0, CurriculumDetail!H1229, "")</f>
        <v/>
      </c>
      <c r="I87" t="str">
        <f>IF(CurriculumDetail!I1229 &gt; 0, CurriculumDetail!I1229, "")</f>
        <v/>
      </c>
      <c r="J87" t="str">
        <f>IF(CurriculumDetail!J1229 &gt; 0, CurriculumDetail!J1229, "")</f>
        <v/>
      </c>
      <c r="K87" t="str">
        <f>IF(CurriculumDetail!K1229 &gt; 0, CurriculumDetail!K1229, "")</f>
        <v/>
      </c>
      <c r="L87" t="str">
        <f>IF(CurriculumDetail!L1229 &gt; 0, CurriculumDetail!L1229, "")</f>
        <v/>
      </c>
      <c r="M87" t="str">
        <f>IF(CurriculumDetail!M1229 &gt; 0, CurriculumDetail!M1229, "")</f>
        <v/>
      </c>
      <c r="N87" t="str">
        <f>IF(CurriculumDetail!N1229 &gt; 0, CurriculumDetail!N1229, "")</f>
        <v/>
      </c>
      <c r="O87" t="str">
        <f>IF(CurriculumDetail!O1229 &gt; 0, CurriculumDetail!O1229, "")</f>
        <v/>
      </c>
      <c r="P87" t="str">
        <f>IF(CurriculumDetail!P1229 &gt; 0, CurriculumDetail!P1229, "")</f>
        <v/>
      </c>
      <c r="Q87" t="str">
        <f>IF(CurriculumDetail!Q1229 &gt; 0, CurriculumDetail!Q1229, "")</f>
        <v/>
      </c>
      <c r="R87" t="str">
        <f>IF(CurriculumDetail!R1229 &gt; 0, CurriculumDetail!R1229, "")</f>
        <v/>
      </c>
      <c r="S87" t="str">
        <f>IF(CurriculumDetail!S1229 &gt; 0, CurriculumDetail!S1229, "")</f>
        <v/>
      </c>
      <c r="T87" t="str">
        <f>IF(CurriculumDetail!T1229 &gt; 0, CurriculumDetail!T1229, "")</f>
        <v/>
      </c>
      <c r="U87" t="str">
        <f>IF(CurriculumDetail!U1229 &gt; 0, CurriculumDetail!U1229, "")</f>
        <v/>
      </c>
      <c r="V87" t="str">
        <f>IF(CurriculumDetail!V1229 &gt; 0, CurriculumDetail!V1229, "")</f>
        <v/>
      </c>
      <c r="W87" t="str">
        <f>IF(CurriculumDetail!W1229 &gt; 0, CurriculumDetail!W1229, "")</f>
        <v/>
      </c>
      <c r="X87" t="str">
        <f>IF(CurriculumDetail!X1229 &gt; 0, CurriculumDetail!X1229, "")</f>
        <v/>
      </c>
      <c r="Y87" t="str">
        <f>IF(CurriculumDetail!Y1229 &gt; 0, CurriculumDetail!Y1229, "")</f>
        <v/>
      </c>
      <c r="Z87" t="str">
        <f>IF(CurriculumDetail!Z1229 &gt; 0, CurriculumDetail!Z1229, "")</f>
        <v/>
      </c>
      <c r="AA87" t="str">
        <f>IF(CurriculumDetail!AA1229 &gt; 0, CurriculumDetail!AA1229, "")</f>
        <v/>
      </c>
      <c r="AB87" t="str">
        <f>IF(CurriculumDetail!AB1229 &gt; 0, CurriculumDetail!AB1229, "")</f>
        <v/>
      </c>
      <c r="AC87" t="str">
        <f>IF(CurriculumDetail!AC1229 &gt; 0, CurriculumDetail!AC1229, "")</f>
        <v/>
      </c>
      <c r="AD87" t="str">
        <f>IF(CurriculumDetail!AD1229 &gt; 0, CurriculumDetail!AD1229, "")</f>
        <v/>
      </c>
      <c r="AE87" t="str">
        <f>IF(CurriculumDetail!AE1229 &gt; 0, CurriculumDetail!AE1229, "")</f>
        <v/>
      </c>
      <c r="AF87" t="str">
        <f>IF(CurriculumDetail!AF1229 &gt; 0, CurriculumDetail!AF1229, "")</f>
        <v/>
      </c>
      <c r="AG87" t="str">
        <f>IF(CurriculumDetail!AG1229 &gt; 0, CurriculumDetail!AG1229, "")</f>
        <v/>
      </c>
      <c r="AH87" t="str">
        <f>IF(CurriculumDetail!AH1229 &gt; 0, CurriculumDetail!AH1229, "")</f>
        <v/>
      </c>
      <c r="AI87" t="str">
        <f>IF(CurriculumDetail!AI1229 &gt; 0, CurriculumDetail!AI1229, "")</f>
        <v/>
      </c>
      <c r="AJ87" t="str">
        <f>IF(CurriculumDetail!AJ1229 &gt; 0, CurriculumDetail!AJ1229, "")</f>
        <v/>
      </c>
    </row>
    <row r="88" spans="1:36" x14ac:dyDescent="0.2">
      <c r="A88" s="12" t="s">
        <v>179</v>
      </c>
      <c r="B88" s="12" t="s">
        <v>187</v>
      </c>
      <c r="C88" s="12">
        <v>0</v>
      </c>
      <c r="D88" s="12">
        <v>2</v>
      </c>
      <c r="E88" s="12">
        <f t="shared" si="10"/>
        <v>2</v>
      </c>
      <c r="F88" s="12">
        <f t="shared" si="11"/>
        <v>0</v>
      </c>
      <c r="G88" t="str">
        <f>IF(CurriculumDetail!G1248 &gt; 0, CurriculumDetail!G1248, "")</f>
        <v/>
      </c>
      <c r="H88" t="str">
        <f>IF(CurriculumDetail!H1248 &gt; 0, CurriculumDetail!H1248, "")</f>
        <v/>
      </c>
      <c r="I88" t="str">
        <f>IF(CurriculumDetail!I1248 &gt; 0, CurriculumDetail!I1248, "")</f>
        <v/>
      </c>
      <c r="J88" t="str">
        <f>IF(CurriculumDetail!J1248 &gt; 0, CurriculumDetail!J1248, "")</f>
        <v/>
      </c>
      <c r="K88" t="str">
        <f>IF(CurriculumDetail!K1248 &gt; 0, CurriculumDetail!K1248, "")</f>
        <v/>
      </c>
      <c r="L88" t="str">
        <f>IF(CurriculumDetail!L1248 &gt; 0, CurriculumDetail!L1248, "")</f>
        <v/>
      </c>
      <c r="M88" t="str">
        <f>IF(CurriculumDetail!M1248 &gt; 0, CurriculumDetail!M1248, "")</f>
        <v/>
      </c>
      <c r="N88" t="str">
        <f>IF(CurriculumDetail!N1248 &gt; 0, CurriculumDetail!N1248, "")</f>
        <v/>
      </c>
      <c r="O88" t="str">
        <f>IF(CurriculumDetail!O1248 &gt; 0, CurriculumDetail!O1248, "")</f>
        <v/>
      </c>
      <c r="P88" t="str">
        <f>IF(CurriculumDetail!P1248 &gt; 0, CurriculumDetail!P1248, "")</f>
        <v/>
      </c>
      <c r="Q88" t="str">
        <f>IF(CurriculumDetail!Q1248 &gt; 0, CurriculumDetail!Q1248, "")</f>
        <v/>
      </c>
      <c r="R88" t="str">
        <f>IF(CurriculumDetail!R1248 &gt; 0, CurriculumDetail!R1248, "")</f>
        <v/>
      </c>
      <c r="S88" t="str">
        <f>IF(CurriculumDetail!S1248 &gt; 0, CurriculumDetail!S1248, "")</f>
        <v/>
      </c>
      <c r="T88" t="str">
        <f>IF(CurriculumDetail!T1248 &gt; 0, CurriculumDetail!T1248, "")</f>
        <v/>
      </c>
      <c r="U88" t="str">
        <f>IF(CurriculumDetail!U1248 &gt; 0, CurriculumDetail!U1248, "")</f>
        <v/>
      </c>
      <c r="V88" t="str">
        <f>IF(CurriculumDetail!V1248 &gt; 0, CurriculumDetail!V1248, "")</f>
        <v/>
      </c>
      <c r="W88" t="str">
        <f>IF(CurriculumDetail!W1248 &gt; 0, CurriculumDetail!W1248, "")</f>
        <v/>
      </c>
      <c r="X88" t="str">
        <f>IF(CurriculumDetail!X1248 &gt; 0, CurriculumDetail!X1248, "")</f>
        <v/>
      </c>
      <c r="Y88" t="str">
        <f>IF(CurriculumDetail!Y1248 &gt; 0, CurriculumDetail!Y1248, "")</f>
        <v/>
      </c>
      <c r="Z88" t="str">
        <f>IF(CurriculumDetail!Z1248 &gt; 0, CurriculumDetail!Z1248, "")</f>
        <v/>
      </c>
      <c r="AA88" t="str">
        <f>IF(CurriculumDetail!AA1248 &gt; 0, CurriculumDetail!AA1248, "")</f>
        <v/>
      </c>
      <c r="AB88" t="str">
        <f>IF(CurriculumDetail!AB1248 &gt; 0, CurriculumDetail!AB1248, "")</f>
        <v/>
      </c>
      <c r="AC88" t="str">
        <f>IF(CurriculumDetail!AC1248 &gt; 0, CurriculumDetail!AC1248, "")</f>
        <v/>
      </c>
      <c r="AD88" t="str">
        <f>IF(CurriculumDetail!AD1248 &gt; 0, CurriculumDetail!AD1248, "")</f>
        <v/>
      </c>
      <c r="AE88" t="str">
        <f>IF(CurriculumDetail!AE1248 &gt; 0, CurriculumDetail!AE1248, "")</f>
        <v/>
      </c>
      <c r="AF88" t="str">
        <f>IF(CurriculumDetail!AF1248 &gt; 0, CurriculumDetail!AF1248, "")</f>
        <v/>
      </c>
      <c r="AG88" t="str">
        <f>IF(CurriculumDetail!AG1248 &gt; 0, CurriculumDetail!AG1248, "")</f>
        <v/>
      </c>
      <c r="AH88" t="str">
        <f>IF(CurriculumDetail!AH1248 &gt; 0, CurriculumDetail!AH1248, "")</f>
        <v/>
      </c>
      <c r="AI88" t="str">
        <f>IF(CurriculumDetail!AI1248 &gt; 0, CurriculumDetail!AI1248, "")</f>
        <v/>
      </c>
      <c r="AJ88" t="str">
        <f>IF(CurriculumDetail!AJ1248 &gt; 0, CurriculumDetail!AJ1248, "")</f>
        <v/>
      </c>
    </row>
    <row r="89" spans="1:36" x14ac:dyDescent="0.2">
      <c r="A89" s="12" t="s">
        <v>179</v>
      </c>
      <c r="B89" s="12" t="s">
        <v>188</v>
      </c>
      <c r="C89" s="12">
        <v>0</v>
      </c>
      <c r="D89" s="12">
        <v>1</v>
      </c>
      <c r="E89" s="12">
        <f t="shared" si="10"/>
        <v>1</v>
      </c>
      <c r="F89" s="12">
        <f t="shared" si="11"/>
        <v>0</v>
      </c>
      <c r="G89" t="str">
        <f>IF(CurriculumDetail!G1256 &gt; 0, CurriculumDetail!G1256, "")</f>
        <v/>
      </c>
      <c r="H89" t="str">
        <f>IF(CurriculumDetail!H1256 &gt; 0, CurriculumDetail!H1256, "")</f>
        <v/>
      </c>
      <c r="I89" t="str">
        <f>IF(CurriculumDetail!I1256 &gt; 0, CurriculumDetail!I1256, "")</f>
        <v/>
      </c>
      <c r="J89" t="str">
        <f>IF(CurriculumDetail!J1256 &gt; 0, CurriculumDetail!J1256, "")</f>
        <v/>
      </c>
      <c r="K89" t="str">
        <f>IF(CurriculumDetail!K1256 &gt; 0, CurriculumDetail!K1256, "")</f>
        <v/>
      </c>
      <c r="L89" t="str">
        <f>IF(CurriculumDetail!L1256 &gt; 0, CurriculumDetail!L1256, "")</f>
        <v/>
      </c>
      <c r="M89" t="str">
        <f>IF(CurriculumDetail!M1256 &gt; 0, CurriculumDetail!M1256, "")</f>
        <v/>
      </c>
      <c r="N89" t="str">
        <f>IF(CurriculumDetail!N1256 &gt; 0, CurriculumDetail!N1256, "")</f>
        <v/>
      </c>
      <c r="O89" t="str">
        <f>IF(CurriculumDetail!O1256 &gt; 0, CurriculumDetail!O1256, "")</f>
        <v/>
      </c>
      <c r="P89" t="str">
        <f>IF(CurriculumDetail!P1256 &gt; 0, CurriculumDetail!P1256, "")</f>
        <v/>
      </c>
      <c r="Q89" t="str">
        <f>IF(CurriculumDetail!Q1256 &gt; 0, CurriculumDetail!Q1256, "")</f>
        <v/>
      </c>
      <c r="R89" t="str">
        <f>IF(CurriculumDetail!R1256 &gt; 0, CurriculumDetail!R1256, "")</f>
        <v/>
      </c>
      <c r="S89" t="str">
        <f>IF(CurriculumDetail!S1256 &gt; 0, CurriculumDetail!S1256, "")</f>
        <v/>
      </c>
      <c r="T89" t="str">
        <f>IF(CurriculumDetail!T1256 &gt; 0, CurriculumDetail!T1256, "")</f>
        <v/>
      </c>
      <c r="U89" t="str">
        <f>IF(CurriculumDetail!U1256 &gt; 0, CurriculumDetail!U1256, "")</f>
        <v/>
      </c>
      <c r="V89" t="str">
        <f>IF(CurriculumDetail!V1256 &gt; 0, CurriculumDetail!V1256, "")</f>
        <v/>
      </c>
      <c r="W89" t="str">
        <f>IF(CurriculumDetail!W1256 &gt; 0, CurriculumDetail!W1256, "")</f>
        <v/>
      </c>
      <c r="X89" t="str">
        <f>IF(CurriculumDetail!X1256 &gt; 0, CurriculumDetail!X1256, "")</f>
        <v/>
      </c>
      <c r="Y89" t="str">
        <f>IF(CurriculumDetail!Y1256 &gt; 0, CurriculumDetail!Y1256, "")</f>
        <v/>
      </c>
      <c r="Z89" t="str">
        <f>IF(CurriculumDetail!Z1256 &gt; 0, CurriculumDetail!Z1256, "")</f>
        <v/>
      </c>
      <c r="AA89" t="str">
        <f>IF(CurriculumDetail!AA1256 &gt; 0, CurriculumDetail!AA1256, "")</f>
        <v/>
      </c>
      <c r="AB89" t="str">
        <f>IF(CurriculumDetail!AB1256 &gt; 0, CurriculumDetail!AB1256, "")</f>
        <v/>
      </c>
      <c r="AC89" t="str">
        <f>IF(CurriculumDetail!AC1256 &gt; 0, CurriculumDetail!AC1256, "")</f>
        <v/>
      </c>
      <c r="AD89" t="str">
        <f>IF(CurriculumDetail!AD1256 &gt; 0, CurriculumDetail!AD1256, "")</f>
        <v/>
      </c>
      <c r="AE89" t="str">
        <f>IF(CurriculumDetail!AE1256 &gt; 0, CurriculumDetail!AE1256, "")</f>
        <v/>
      </c>
      <c r="AF89" t="str">
        <f>IF(CurriculumDetail!AF1256 &gt; 0, CurriculumDetail!AF1256, "")</f>
        <v/>
      </c>
      <c r="AG89" t="str">
        <f>IF(CurriculumDetail!AG1256 &gt; 0, CurriculumDetail!AG1256, "")</f>
        <v/>
      </c>
      <c r="AH89" t="str">
        <f>IF(CurriculumDetail!AH1256 &gt; 0, CurriculumDetail!AH1256, "")</f>
        <v/>
      </c>
      <c r="AI89" t="str">
        <f>IF(CurriculumDetail!AI1256 &gt; 0, CurriculumDetail!AI1256, "")</f>
        <v/>
      </c>
      <c r="AJ89" t="str">
        <f>IF(CurriculumDetail!AJ1256 &gt; 0, CurriculumDetail!AJ1256, "")</f>
        <v/>
      </c>
    </row>
    <row r="90" spans="1:36" x14ac:dyDescent="0.2">
      <c r="A90" s="12"/>
      <c r="B90" s="12"/>
      <c r="C90" s="12"/>
      <c r="D90" s="12"/>
      <c r="E90" s="12"/>
      <c r="F90" s="12"/>
      <c r="G90" t="str">
        <f>IF(CurriculumDetail!G1265 &gt; 0, CurriculumDetail!G1265, "")</f>
        <v/>
      </c>
      <c r="H90" t="str">
        <f>IF(CurriculumDetail!H1265 &gt; 0, CurriculumDetail!H1265, "")</f>
        <v/>
      </c>
      <c r="I90" t="str">
        <f>IF(CurriculumDetail!I1265 &gt; 0, CurriculumDetail!I1265, "")</f>
        <v/>
      </c>
      <c r="J90" t="str">
        <f>IF(CurriculumDetail!J1265 &gt; 0, CurriculumDetail!J1265, "")</f>
        <v/>
      </c>
      <c r="K90" t="str">
        <f>IF(CurriculumDetail!K1265 &gt; 0, CurriculumDetail!K1265, "")</f>
        <v/>
      </c>
      <c r="L90" t="str">
        <f>IF(CurriculumDetail!L1265 &gt; 0, CurriculumDetail!L1265, "")</f>
        <v/>
      </c>
      <c r="M90" t="str">
        <f>IF(CurriculumDetail!M1265 &gt; 0, CurriculumDetail!M1265, "")</f>
        <v/>
      </c>
      <c r="N90" t="str">
        <f>IF(CurriculumDetail!N1265 &gt; 0, CurriculumDetail!N1265, "")</f>
        <v/>
      </c>
      <c r="O90" t="str">
        <f>IF(CurriculumDetail!O1265 &gt; 0, CurriculumDetail!O1265, "")</f>
        <v/>
      </c>
      <c r="P90" t="str">
        <f>IF(CurriculumDetail!P1265 &gt; 0, CurriculumDetail!P1265, "")</f>
        <v/>
      </c>
      <c r="Q90" t="str">
        <f>IF(CurriculumDetail!Q1265 &gt; 0, CurriculumDetail!Q1265, "")</f>
        <v/>
      </c>
      <c r="R90" t="str">
        <f>IF(CurriculumDetail!R1265 &gt; 0, CurriculumDetail!R1265, "")</f>
        <v/>
      </c>
      <c r="S90" t="str">
        <f>IF(CurriculumDetail!S1265 &gt; 0, CurriculumDetail!S1265, "")</f>
        <v/>
      </c>
      <c r="T90" t="str">
        <f>IF(CurriculumDetail!T1265 &gt; 0, CurriculumDetail!T1265, "")</f>
        <v/>
      </c>
      <c r="U90" t="str">
        <f>IF(CurriculumDetail!U1265 &gt; 0, CurriculumDetail!U1265, "")</f>
        <v/>
      </c>
      <c r="V90" t="str">
        <f>IF(CurriculumDetail!V1265 &gt; 0, CurriculumDetail!V1265, "")</f>
        <v/>
      </c>
      <c r="W90" t="str">
        <f>IF(CurriculumDetail!W1265 &gt; 0, CurriculumDetail!W1265, "")</f>
        <v/>
      </c>
      <c r="X90" t="str">
        <f>IF(CurriculumDetail!X1265 &gt; 0, CurriculumDetail!X1265, "")</f>
        <v/>
      </c>
      <c r="Y90" t="str">
        <f>IF(CurriculumDetail!Y1265 &gt; 0, CurriculumDetail!Y1265, "")</f>
        <v/>
      </c>
      <c r="Z90" t="str">
        <f>IF(CurriculumDetail!Z1265 &gt; 0, CurriculumDetail!Z1265, "")</f>
        <v/>
      </c>
      <c r="AA90" t="str">
        <f>IF(CurriculumDetail!AA1265 &gt; 0, CurriculumDetail!AA1265, "")</f>
        <v/>
      </c>
      <c r="AB90" t="str">
        <f>IF(CurriculumDetail!AB1265 &gt; 0, CurriculumDetail!AB1265, "")</f>
        <v/>
      </c>
      <c r="AC90" t="str">
        <f>IF(CurriculumDetail!AC1265 &gt; 0, CurriculumDetail!AC1265, "")</f>
        <v/>
      </c>
      <c r="AD90" t="str">
        <f>IF(CurriculumDetail!AD1265 &gt; 0, CurriculumDetail!AD1265, "")</f>
        <v/>
      </c>
      <c r="AE90" t="str">
        <f>IF(CurriculumDetail!AE1265 &gt; 0, CurriculumDetail!AE1265, "")</f>
        <v/>
      </c>
      <c r="AF90" t="str">
        <f>IF(CurriculumDetail!AF1265 &gt; 0, CurriculumDetail!AF1265, "")</f>
        <v/>
      </c>
      <c r="AG90" t="str">
        <f>IF(CurriculumDetail!AG1265 &gt; 0, CurriculumDetail!AG1265, "")</f>
        <v/>
      </c>
      <c r="AH90" t="str">
        <f>IF(CurriculumDetail!AH1265 &gt; 0, CurriculumDetail!AH1265, "")</f>
        <v/>
      </c>
      <c r="AI90" t="str">
        <f>IF(CurriculumDetail!AI1265 &gt; 0, CurriculumDetail!AI1265, "")</f>
        <v/>
      </c>
      <c r="AJ90" t="str">
        <f>IF(CurriculumDetail!AJ1265 &gt; 0, CurriculumDetail!AJ1265, "")</f>
        <v/>
      </c>
    </row>
    <row r="91" spans="1:36" x14ac:dyDescent="0.2">
      <c r="A91" s="12" t="s">
        <v>190</v>
      </c>
      <c r="B91" s="12" t="s">
        <v>191</v>
      </c>
      <c r="C91" s="12">
        <v>3</v>
      </c>
      <c r="D91" s="12">
        <v>0</v>
      </c>
      <c r="E91" s="12">
        <f t="shared" ref="E91:E99" si="12">C91+ D91</f>
        <v>3</v>
      </c>
      <c r="F91" s="12">
        <f t="shared" ref="F91:F99" si="13">SUM(G91:AJ91)</f>
        <v>0</v>
      </c>
      <c r="G91" t="str">
        <f>IF(CurriculumDetail!G1272 &gt; 0, CurriculumDetail!G1272, "")</f>
        <v/>
      </c>
      <c r="H91" t="str">
        <f>IF(CurriculumDetail!H1272 &gt; 0, CurriculumDetail!H1272, "")</f>
        <v/>
      </c>
      <c r="I91" t="str">
        <f>IF(CurriculumDetail!I1272 &gt; 0, CurriculumDetail!I1272, "")</f>
        <v/>
      </c>
      <c r="J91" t="str">
        <f>IF(CurriculumDetail!J1272 &gt; 0, CurriculumDetail!J1272, "")</f>
        <v/>
      </c>
      <c r="K91" t="str">
        <f>IF(CurriculumDetail!K1272 &gt; 0, CurriculumDetail!K1272, "")</f>
        <v/>
      </c>
      <c r="L91" t="str">
        <f>IF(CurriculumDetail!L1272 &gt; 0, CurriculumDetail!L1272, "")</f>
        <v/>
      </c>
      <c r="M91" t="str">
        <f>IF(CurriculumDetail!M1272 &gt; 0, CurriculumDetail!M1272, "")</f>
        <v/>
      </c>
      <c r="N91" t="str">
        <f>IF(CurriculumDetail!N1272 &gt; 0, CurriculumDetail!N1272, "")</f>
        <v/>
      </c>
      <c r="O91" t="str">
        <f>IF(CurriculumDetail!O1272 &gt; 0, CurriculumDetail!O1272, "")</f>
        <v/>
      </c>
      <c r="P91" t="str">
        <f>IF(CurriculumDetail!P1272 &gt; 0, CurriculumDetail!P1272, "")</f>
        <v/>
      </c>
      <c r="Q91" t="str">
        <f>IF(CurriculumDetail!Q1272 &gt; 0, CurriculumDetail!Q1272, "")</f>
        <v/>
      </c>
      <c r="R91" t="str">
        <f>IF(CurriculumDetail!R1272 &gt; 0, CurriculumDetail!R1272, "")</f>
        <v/>
      </c>
      <c r="S91" t="str">
        <f>IF(CurriculumDetail!S1272 &gt; 0, CurriculumDetail!S1272, "")</f>
        <v/>
      </c>
      <c r="T91" t="str">
        <f>IF(CurriculumDetail!T1272 &gt; 0, CurriculumDetail!T1272, "")</f>
        <v/>
      </c>
      <c r="U91" t="str">
        <f>IF(CurriculumDetail!U1272 &gt; 0, CurriculumDetail!U1272, "")</f>
        <v/>
      </c>
      <c r="V91" t="str">
        <f>IF(CurriculumDetail!V1272 &gt; 0, CurriculumDetail!V1272, "")</f>
        <v/>
      </c>
      <c r="W91" t="str">
        <f>IF(CurriculumDetail!W1272 &gt; 0, CurriculumDetail!W1272, "")</f>
        <v/>
      </c>
      <c r="X91" t="str">
        <f>IF(CurriculumDetail!X1272 &gt; 0, CurriculumDetail!X1272, "")</f>
        <v/>
      </c>
      <c r="Y91" t="str">
        <f>IF(CurriculumDetail!Y1272 &gt; 0, CurriculumDetail!Y1272, "")</f>
        <v/>
      </c>
      <c r="Z91" t="str">
        <f>IF(CurriculumDetail!Z1272 &gt; 0, CurriculumDetail!Z1272, "")</f>
        <v/>
      </c>
      <c r="AA91" t="str">
        <f>IF(CurriculumDetail!AA1272 &gt; 0, CurriculumDetail!AA1272, "")</f>
        <v/>
      </c>
      <c r="AB91" t="str">
        <f>IF(CurriculumDetail!AB1272 &gt; 0, CurriculumDetail!AB1272, "")</f>
        <v/>
      </c>
      <c r="AC91" t="str">
        <f>IF(CurriculumDetail!AC1272 &gt; 0, CurriculumDetail!AC1272, "")</f>
        <v/>
      </c>
      <c r="AD91" t="str">
        <f>IF(CurriculumDetail!AD1272 &gt; 0, CurriculumDetail!AD1272, "")</f>
        <v/>
      </c>
      <c r="AE91" t="str">
        <f>IF(CurriculumDetail!AE1272 &gt; 0, CurriculumDetail!AE1272, "")</f>
        <v/>
      </c>
      <c r="AF91" t="str">
        <f>IF(CurriculumDetail!AF1272 &gt; 0, CurriculumDetail!AF1272, "")</f>
        <v/>
      </c>
      <c r="AG91" t="str">
        <f>IF(CurriculumDetail!AG1272 &gt; 0, CurriculumDetail!AG1272, "")</f>
        <v/>
      </c>
      <c r="AH91" t="str">
        <f>IF(CurriculumDetail!AH1272 &gt; 0, CurriculumDetail!AH1272, "")</f>
        <v/>
      </c>
      <c r="AI91" t="str">
        <f>IF(CurriculumDetail!AI1272 &gt; 0, CurriculumDetail!AI1272, "")</f>
        <v/>
      </c>
      <c r="AJ91" t="str">
        <f>IF(CurriculumDetail!AJ1272 &gt; 0, CurriculumDetail!AJ1272, "")</f>
        <v/>
      </c>
    </row>
    <row r="92" spans="1:36" x14ac:dyDescent="0.2">
      <c r="A92" s="12" t="s">
        <v>190</v>
      </c>
      <c r="B92" s="12" t="s">
        <v>192</v>
      </c>
      <c r="C92" s="12">
        <v>3</v>
      </c>
      <c r="D92" s="12">
        <v>0</v>
      </c>
      <c r="E92" s="12">
        <f t="shared" si="12"/>
        <v>3</v>
      </c>
      <c r="F92" s="12">
        <f t="shared" si="13"/>
        <v>0</v>
      </c>
      <c r="G92" t="str">
        <f>IF(CurriculumDetail!G1282 &gt; 0, CurriculumDetail!G1282, "")</f>
        <v/>
      </c>
      <c r="H92" t="str">
        <f>IF(CurriculumDetail!H1282 &gt; 0, CurriculumDetail!H1282, "")</f>
        <v/>
      </c>
      <c r="I92" t="str">
        <f>IF(CurriculumDetail!I1282 &gt; 0, CurriculumDetail!I1282, "")</f>
        <v/>
      </c>
      <c r="J92" t="str">
        <f>IF(CurriculumDetail!J1282 &gt; 0, CurriculumDetail!J1282, "")</f>
        <v/>
      </c>
      <c r="K92" t="str">
        <f>IF(CurriculumDetail!K1282 &gt; 0, CurriculumDetail!K1282, "")</f>
        <v/>
      </c>
      <c r="L92" t="str">
        <f>IF(CurriculumDetail!L1282 &gt; 0, CurriculumDetail!L1282, "")</f>
        <v/>
      </c>
      <c r="M92" t="str">
        <f>IF(CurriculumDetail!M1282 &gt; 0, CurriculumDetail!M1282, "")</f>
        <v/>
      </c>
      <c r="N92" t="str">
        <f>IF(CurriculumDetail!N1282 &gt; 0, CurriculumDetail!N1282, "")</f>
        <v/>
      </c>
      <c r="O92" t="str">
        <f>IF(CurriculumDetail!O1282 &gt; 0, CurriculumDetail!O1282, "")</f>
        <v/>
      </c>
      <c r="P92" t="str">
        <f>IF(CurriculumDetail!P1282 &gt; 0, CurriculumDetail!P1282, "")</f>
        <v/>
      </c>
      <c r="Q92" t="str">
        <f>IF(CurriculumDetail!Q1282 &gt; 0, CurriculumDetail!Q1282, "")</f>
        <v/>
      </c>
      <c r="R92" t="str">
        <f>IF(CurriculumDetail!R1282 &gt; 0, CurriculumDetail!R1282, "")</f>
        <v/>
      </c>
      <c r="S92" t="str">
        <f>IF(CurriculumDetail!S1282 &gt; 0, CurriculumDetail!S1282, "")</f>
        <v/>
      </c>
      <c r="T92" t="str">
        <f>IF(CurriculumDetail!T1282 &gt; 0, CurriculumDetail!T1282, "")</f>
        <v/>
      </c>
      <c r="U92" t="str">
        <f>IF(CurriculumDetail!U1282 &gt; 0, CurriculumDetail!U1282, "")</f>
        <v/>
      </c>
      <c r="V92" t="str">
        <f>IF(CurriculumDetail!V1282 &gt; 0, CurriculumDetail!V1282, "")</f>
        <v/>
      </c>
      <c r="W92" t="str">
        <f>IF(CurriculumDetail!W1282 &gt; 0, CurriculumDetail!W1282, "")</f>
        <v/>
      </c>
      <c r="X92" t="str">
        <f>IF(CurriculumDetail!X1282 &gt; 0, CurriculumDetail!X1282, "")</f>
        <v/>
      </c>
      <c r="Y92" t="str">
        <f>IF(CurriculumDetail!Y1282 &gt; 0, CurriculumDetail!Y1282, "")</f>
        <v/>
      </c>
      <c r="Z92" t="str">
        <f>IF(CurriculumDetail!Z1282 &gt; 0, CurriculumDetail!Z1282, "")</f>
        <v/>
      </c>
      <c r="AA92" t="str">
        <f>IF(CurriculumDetail!AA1282 &gt; 0, CurriculumDetail!AA1282, "")</f>
        <v/>
      </c>
      <c r="AB92" t="str">
        <f>IF(CurriculumDetail!AB1282 &gt; 0, CurriculumDetail!AB1282, "")</f>
        <v/>
      </c>
      <c r="AC92" t="str">
        <f>IF(CurriculumDetail!AC1282 &gt; 0, CurriculumDetail!AC1282, "")</f>
        <v/>
      </c>
      <c r="AD92" t="str">
        <f>IF(CurriculumDetail!AD1282 &gt; 0, CurriculumDetail!AD1282, "")</f>
        <v/>
      </c>
      <c r="AE92" t="str">
        <f>IF(CurriculumDetail!AE1282 &gt; 0, CurriculumDetail!AE1282, "")</f>
        <v/>
      </c>
      <c r="AF92" t="str">
        <f>IF(CurriculumDetail!AF1282 &gt; 0, CurriculumDetail!AF1282, "")</f>
        <v/>
      </c>
      <c r="AG92" t="str">
        <f>IF(CurriculumDetail!AG1282 &gt; 0, CurriculumDetail!AG1282, "")</f>
        <v/>
      </c>
      <c r="AH92" t="str">
        <f>IF(CurriculumDetail!AH1282 &gt; 0, CurriculumDetail!AH1282, "")</f>
        <v/>
      </c>
      <c r="AI92" t="str">
        <f>IF(CurriculumDetail!AI1282 &gt; 0, CurriculumDetail!AI1282, "")</f>
        <v/>
      </c>
      <c r="AJ92" t="str">
        <f>IF(CurriculumDetail!AJ1282 &gt; 0, CurriculumDetail!AJ1282, "")</f>
        <v/>
      </c>
    </row>
    <row r="93" spans="1:36" x14ac:dyDescent="0.2">
      <c r="A93" s="12" t="s">
        <v>190</v>
      </c>
      <c r="B93" s="12" t="s">
        <v>193</v>
      </c>
      <c r="C93" s="12">
        <v>6</v>
      </c>
      <c r="D93" s="12">
        <v>0</v>
      </c>
      <c r="E93" s="12">
        <f t="shared" si="12"/>
        <v>6</v>
      </c>
      <c r="F93" s="12">
        <f t="shared" si="13"/>
        <v>0</v>
      </c>
      <c r="G93" t="str">
        <f>IF(CurriculumDetail!G1289 &gt; 0, CurriculumDetail!G1289, "")</f>
        <v/>
      </c>
      <c r="H93" t="str">
        <f>IF(CurriculumDetail!H1289 &gt; 0, CurriculumDetail!H1289, "")</f>
        <v/>
      </c>
      <c r="I93" t="str">
        <f>IF(CurriculumDetail!I1289 &gt; 0, CurriculumDetail!I1289, "")</f>
        <v/>
      </c>
      <c r="J93" t="str">
        <f>IF(CurriculumDetail!J1289 &gt; 0, CurriculumDetail!J1289, "")</f>
        <v/>
      </c>
      <c r="K93" t="str">
        <f>IF(CurriculumDetail!K1289 &gt; 0, CurriculumDetail!K1289, "")</f>
        <v/>
      </c>
      <c r="L93" t="str">
        <f>IF(CurriculumDetail!L1289 &gt; 0, CurriculumDetail!L1289, "")</f>
        <v/>
      </c>
      <c r="M93" t="str">
        <f>IF(CurriculumDetail!M1289 &gt; 0, CurriculumDetail!M1289, "")</f>
        <v/>
      </c>
      <c r="N93" t="str">
        <f>IF(CurriculumDetail!N1289 &gt; 0, CurriculumDetail!N1289, "")</f>
        <v/>
      </c>
      <c r="O93" t="str">
        <f>IF(CurriculumDetail!O1289 &gt; 0, CurriculumDetail!O1289, "")</f>
        <v/>
      </c>
      <c r="P93" t="str">
        <f>IF(CurriculumDetail!P1289 &gt; 0, CurriculumDetail!P1289, "")</f>
        <v/>
      </c>
      <c r="Q93" t="str">
        <f>IF(CurriculumDetail!Q1289 &gt; 0, CurriculumDetail!Q1289, "")</f>
        <v/>
      </c>
      <c r="R93" t="str">
        <f>IF(CurriculumDetail!R1289 &gt; 0, CurriculumDetail!R1289, "")</f>
        <v/>
      </c>
      <c r="S93" t="str">
        <f>IF(CurriculumDetail!S1289 &gt; 0, CurriculumDetail!S1289, "")</f>
        <v/>
      </c>
      <c r="T93" t="str">
        <f>IF(CurriculumDetail!T1289 &gt; 0, CurriculumDetail!T1289, "")</f>
        <v/>
      </c>
      <c r="U93" t="str">
        <f>IF(CurriculumDetail!U1289 &gt; 0, CurriculumDetail!U1289, "")</f>
        <v/>
      </c>
      <c r="V93" t="str">
        <f>IF(CurriculumDetail!V1289 &gt; 0, CurriculumDetail!V1289, "")</f>
        <v/>
      </c>
      <c r="W93" t="str">
        <f>IF(CurriculumDetail!W1289 &gt; 0, CurriculumDetail!W1289, "")</f>
        <v/>
      </c>
      <c r="X93" t="str">
        <f>IF(CurriculumDetail!X1289 &gt; 0, CurriculumDetail!X1289, "")</f>
        <v/>
      </c>
      <c r="Y93" t="str">
        <f>IF(CurriculumDetail!Y1289 &gt; 0, CurriculumDetail!Y1289, "")</f>
        <v/>
      </c>
      <c r="Z93" t="str">
        <f>IF(CurriculumDetail!Z1289 &gt; 0, CurriculumDetail!Z1289, "")</f>
        <v/>
      </c>
      <c r="AA93" t="str">
        <f>IF(CurriculumDetail!AA1289 &gt; 0, CurriculumDetail!AA1289, "")</f>
        <v/>
      </c>
      <c r="AB93" t="str">
        <f>IF(CurriculumDetail!AB1289 &gt; 0, CurriculumDetail!AB1289, "")</f>
        <v/>
      </c>
      <c r="AC93" t="str">
        <f>IF(CurriculumDetail!AC1289 &gt; 0, CurriculumDetail!AC1289, "")</f>
        <v/>
      </c>
      <c r="AD93" t="str">
        <f>IF(CurriculumDetail!AD1289 &gt; 0, CurriculumDetail!AD1289, "")</f>
        <v/>
      </c>
      <c r="AE93" t="str">
        <f>IF(CurriculumDetail!AE1289 &gt; 0, CurriculumDetail!AE1289, "")</f>
        <v/>
      </c>
      <c r="AF93" t="str">
        <f>IF(CurriculumDetail!AF1289 &gt; 0, CurriculumDetail!AF1289, "")</f>
        <v/>
      </c>
      <c r="AG93" t="str">
        <f>IF(CurriculumDetail!AG1289 &gt; 0, CurriculumDetail!AG1289, "")</f>
        <v/>
      </c>
      <c r="AH93" t="str">
        <f>IF(CurriculumDetail!AH1289 &gt; 0, CurriculumDetail!AH1289, "")</f>
        <v/>
      </c>
      <c r="AI93" t="str">
        <f>IF(CurriculumDetail!AI1289 &gt; 0, CurriculumDetail!AI1289, "")</f>
        <v/>
      </c>
      <c r="AJ93" t="str">
        <f>IF(CurriculumDetail!AJ1289 &gt; 0, CurriculumDetail!AJ1289, "")</f>
        <v/>
      </c>
    </row>
    <row r="94" spans="1:36" x14ac:dyDescent="0.2">
      <c r="A94" s="12" t="s">
        <v>190</v>
      </c>
      <c r="B94" s="12" t="s">
        <v>194</v>
      </c>
      <c r="C94" s="12">
        <v>1</v>
      </c>
      <c r="D94" s="12">
        <v>0</v>
      </c>
      <c r="E94" s="12">
        <f t="shared" si="12"/>
        <v>1</v>
      </c>
      <c r="F94" s="12">
        <f t="shared" si="13"/>
        <v>0</v>
      </c>
      <c r="G94" t="str">
        <f>IF(CurriculumDetail!G1297 &gt; 0, CurriculumDetail!G1297, "")</f>
        <v/>
      </c>
      <c r="H94" t="str">
        <f>IF(CurriculumDetail!H1297 &gt; 0, CurriculumDetail!H1297, "")</f>
        <v/>
      </c>
      <c r="I94" t="str">
        <f>IF(CurriculumDetail!I1297 &gt; 0, CurriculumDetail!I1297, "")</f>
        <v/>
      </c>
      <c r="J94" t="str">
        <f>IF(CurriculumDetail!J1297 &gt; 0, CurriculumDetail!J1297, "")</f>
        <v/>
      </c>
      <c r="K94" t="str">
        <f>IF(CurriculumDetail!K1297 &gt; 0, CurriculumDetail!K1297, "")</f>
        <v/>
      </c>
      <c r="L94" t="str">
        <f>IF(CurriculumDetail!L1297 &gt; 0, CurriculumDetail!L1297, "")</f>
        <v/>
      </c>
      <c r="M94" t="str">
        <f>IF(CurriculumDetail!M1297 &gt; 0, CurriculumDetail!M1297, "")</f>
        <v/>
      </c>
      <c r="N94" t="str">
        <f>IF(CurriculumDetail!N1297 &gt; 0, CurriculumDetail!N1297, "")</f>
        <v/>
      </c>
      <c r="O94" t="str">
        <f>IF(CurriculumDetail!O1297 &gt; 0, CurriculumDetail!O1297, "")</f>
        <v/>
      </c>
      <c r="P94" t="str">
        <f>IF(CurriculumDetail!P1297 &gt; 0, CurriculumDetail!P1297, "")</f>
        <v/>
      </c>
      <c r="Q94" t="str">
        <f>IF(CurriculumDetail!Q1297 &gt; 0, CurriculumDetail!Q1297, "")</f>
        <v/>
      </c>
      <c r="R94" t="str">
        <f>IF(CurriculumDetail!R1297 &gt; 0, CurriculumDetail!R1297, "")</f>
        <v/>
      </c>
      <c r="S94" t="str">
        <f>IF(CurriculumDetail!S1297 &gt; 0, CurriculumDetail!S1297, "")</f>
        <v/>
      </c>
      <c r="T94" t="str">
        <f>IF(CurriculumDetail!T1297 &gt; 0, CurriculumDetail!T1297, "")</f>
        <v/>
      </c>
      <c r="U94" t="str">
        <f>IF(CurriculumDetail!U1297 &gt; 0, CurriculumDetail!U1297, "")</f>
        <v/>
      </c>
      <c r="V94" t="str">
        <f>IF(CurriculumDetail!V1297 &gt; 0, CurriculumDetail!V1297, "")</f>
        <v/>
      </c>
      <c r="W94" t="str">
        <f>IF(CurriculumDetail!W1297 &gt; 0, CurriculumDetail!W1297, "")</f>
        <v/>
      </c>
      <c r="X94" t="str">
        <f>IF(CurriculumDetail!X1297 &gt; 0, CurriculumDetail!X1297, "")</f>
        <v/>
      </c>
      <c r="Y94" t="str">
        <f>IF(CurriculumDetail!Y1297 &gt; 0, CurriculumDetail!Y1297, "")</f>
        <v/>
      </c>
      <c r="Z94" t="str">
        <f>IF(CurriculumDetail!Z1297 &gt; 0, CurriculumDetail!Z1297, "")</f>
        <v/>
      </c>
      <c r="AA94" t="str">
        <f>IF(CurriculumDetail!AA1297 &gt; 0, CurriculumDetail!AA1297, "")</f>
        <v/>
      </c>
      <c r="AB94" t="str">
        <f>IF(CurriculumDetail!AB1297 &gt; 0, CurriculumDetail!AB1297, "")</f>
        <v/>
      </c>
      <c r="AC94" t="str">
        <f>IF(CurriculumDetail!AC1297 &gt; 0, CurriculumDetail!AC1297, "")</f>
        <v/>
      </c>
      <c r="AD94" t="str">
        <f>IF(CurriculumDetail!AD1297 &gt; 0, CurriculumDetail!AD1297, "")</f>
        <v/>
      </c>
      <c r="AE94" t="str">
        <f>IF(CurriculumDetail!AE1297 &gt; 0, CurriculumDetail!AE1297, "")</f>
        <v/>
      </c>
      <c r="AF94" t="str">
        <f>IF(CurriculumDetail!AF1297 &gt; 0, CurriculumDetail!AF1297, "")</f>
        <v/>
      </c>
      <c r="AG94" t="str">
        <f>IF(CurriculumDetail!AG1297 &gt; 0, CurriculumDetail!AG1297, "")</f>
        <v/>
      </c>
      <c r="AH94" t="str">
        <f>IF(CurriculumDetail!AH1297 &gt; 0, CurriculumDetail!AH1297, "")</f>
        <v/>
      </c>
      <c r="AI94" t="str">
        <f>IF(CurriculumDetail!AI1297 &gt; 0, CurriculumDetail!AI1297, "")</f>
        <v/>
      </c>
      <c r="AJ94" t="str">
        <f>IF(CurriculumDetail!AJ1297 &gt; 0, CurriculumDetail!AJ1297, "")</f>
        <v/>
      </c>
    </row>
    <row r="95" spans="1:36" x14ac:dyDescent="0.2">
      <c r="A95" s="12" t="s">
        <v>190</v>
      </c>
      <c r="B95" s="12" t="s">
        <v>195</v>
      </c>
      <c r="C95" s="12">
        <v>3</v>
      </c>
      <c r="D95" s="12">
        <v>0</v>
      </c>
      <c r="E95" s="12">
        <f t="shared" si="12"/>
        <v>3</v>
      </c>
      <c r="F95" s="12">
        <f t="shared" si="13"/>
        <v>0</v>
      </c>
      <c r="G95" t="str">
        <f>IF(CurriculumDetail!G1305 &gt; 0, CurriculumDetail!G1305, "")</f>
        <v/>
      </c>
      <c r="H95" t="str">
        <f>IF(CurriculumDetail!H1305 &gt; 0, CurriculumDetail!H1305, "")</f>
        <v/>
      </c>
      <c r="I95" t="str">
        <f>IF(CurriculumDetail!I1305 &gt; 0, CurriculumDetail!I1305, "")</f>
        <v/>
      </c>
      <c r="J95" t="str">
        <f>IF(CurriculumDetail!J1305 &gt; 0, CurriculumDetail!J1305, "")</f>
        <v/>
      </c>
      <c r="K95" t="str">
        <f>IF(CurriculumDetail!K1305 &gt; 0, CurriculumDetail!K1305, "")</f>
        <v/>
      </c>
      <c r="L95" t="str">
        <f>IF(CurriculumDetail!L1305 &gt; 0, CurriculumDetail!L1305, "")</f>
        <v/>
      </c>
      <c r="M95" t="str">
        <f>IF(CurriculumDetail!M1305 &gt; 0, CurriculumDetail!M1305, "")</f>
        <v/>
      </c>
      <c r="N95" t="str">
        <f>IF(CurriculumDetail!N1305 &gt; 0, CurriculumDetail!N1305, "")</f>
        <v/>
      </c>
      <c r="O95" t="str">
        <f>IF(CurriculumDetail!O1305 &gt; 0, CurriculumDetail!O1305, "")</f>
        <v/>
      </c>
      <c r="P95" t="str">
        <f>IF(CurriculumDetail!P1305 &gt; 0, CurriculumDetail!P1305, "")</f>
        <v/>
      </c>
      <c r="Q95" t="str">
        <f>IF(CurriculumDetail!Q1305 &gt; 0, CurriculumDetail!Q1305, "")</f>
        <v/>
      </c>
      <c r="R95" t="str">
        <f>IF(CurriculumDetail!R1305 &gt; 0, CurriculumDetail!R1305, "")</f>
        <v/>
      </c>
      <c r="S95" t="str">
        <f>IF(CurriculumDetail!S1305 &gt; 0, CurriculumDetail!S1305, "")</f>
        <v/>
      </c>
      <c r="T95" t="str">
        <f>IF(CurriculumDetail!T1305 &gt; 0, CurriculumDetail!T1305, "")</f>
        <v/>
      </c>
      <c r="U95" t="str">
        <f>IF(CurriculumDetail!U1305 &gt; 0, CurriculumDetail!U1305, "")</f>
        <v/>
      </c>
      <c r="V95" t="str">
        <f>IF(CurriculumDetail!V1305 &gt; 0, CurriculumDetail!V1305, "")</f>
        <v/>
      </c>
      <c r="W95" t="str">
        <f>IF(CurriculumDetail!W1305 &gt; 0, CurriculumDetail!W1305, "")</f>
        <v/>
      </c>
      <c r="X95" t="str">
        <f>IF(CurriculumDetail!X1305 &gt; 0, CurriculumDetail!X1305, "")</f>
        <v/>
      </c>
      <c r="Y95" t="str">
        <f>IF(CurriculumDetail!Y1305 &gt; 0, CurriculumDetail!Y1305, "")</f>
        <v/>
      </c>
      <c r="Z95" t="str">
        <f>IF(CurriculumDetail!Z1305 &gt; 0, CurriculumDetail!Z1305, "")</f>
        <v/>
      </c>
      <c r="AA95" t="str">
        <f>IF(CurriculumDetail!AA1305 &gt; 0, CurriculumDetail!AA1305, "")</f>
        <v/>
      </c>
      <c r="AB95" t="str">
        <f>IF(CurriculumDetail!AB1305 &gt; 0, CurriculumDetail!AB1305, "")</f>
        <v/>
      </c>
      <c r="AC95" t="str">
        <f>IF(CurriculumDetail!AC1305 &gt; 0, CurriculumDetail!AC1305, "")</f>
        <v/>
      </c>
      <c r="AD95" t="str">
        <f>IF(CurriculumDetail!AD1305 &gt; 0, CurriculumDetail!AD1305, "")</f>
        <v/>
      </c>
      <c r="AE95" t="str">
        <f>IF(CurriculumDetail!AE1305 &gt; 0, CurriculumDetail!AE1305, "")</f>
        <v/>
      </c>
      <c r="AF95" t="str">
        <f>IF(CurriculumDetail!AF1305 &gt; 0, CurriculumDetail!AF1305, "")</f>
        <v/>
      </c>
      <c r="AG95" t="str">
        <f>IF(CurriculumDetail!AG1305 &gt; 0, CurriculumDetail!AG1305, "")</f>
        <v/>
      </c>
      <c r="AH95" t="str">
        <f>IF(CurriculumDetail!AH1305 &gt; 0, CurriculumDetail!AH1305, "")</f>
        <v/>
      </c>
      <c r="AI95" t="str">
        <f>IF(CurriculumDetail!AI1305 &gt; 0, CurriculumDetail!AI1305, "")</f>
        <v/>
      </c>
      <c r="AJ95" t="str">
        <f>IF(CurriculumDetail!AJ1305 &gt; 0, CurriculumDetail!AJ1305, "")</f>
        <v/>
      </c>
    </row>
    <row r="96" spans="1:36" x14ac:dyDescent="0.2">
      <c r="A96" s="12" t="s">
        <v>190</v>
      </c>
      <c r="B96" s="12" t="s">
        <v>196</v>
      </c>
      <c r="C96" s="12">
        <v>0</v>
      </c>
      <c r="D96" s="12">
        <v>2</v>
      </c>
      <c r="E96" s="12">
        <f t="shared" si="12"/>
        <v>2</v>
      </c>
      <c r="F96" s="12">
        <f t="shared" si="13"/>
        <v>0</v>
      </c>
      <c r="G96" t="str">
        <f>IF(CurriculumDetail!G1311 &gt; 0, CurriculumDetail!G1311, "")</f>
        <v/>
      </c>
      <c r="H96" t="str">
        <f>IF(CurriculumDetail!H1311 &gt; 0, CurriculumDetail!H1311, "")</f>
        <v/>
      </c>
      <c r="I96" t="str">
        <f>IF(CurriculumDetail!I1311 &gt; 0, CurriculumDetail!I1311, "")</f>
        <v/>
      </c>
      <c r="J96" t="str">
        <f>IF(CurriculumDetail!J1311 &gt; 0, CurriculumDetail!J1311, "")</f>
        <v/>
      </c>
      <c r="K96" t="str">
        <f>IF(CurriculumDetail!K1311 &gt; 0, CurriculumDetail!K1311, "")</f>
        <v/>
      </c>
      <c r="L96" t="str">
        <f>IF(CurriculumDetail!L1311 &gt; 0, CurriculumDetail!L1311, "")</f>
        <v/>
      </c>
      <c r="M96" t="str">
        <f>IF(CurriculumDetail!M1311 &gt; 0, CurriculumDetail!M1311, "")</f>
        <v/>
      </c>
      <c r="N96" t="str">
        <f>IF(CurriculumDetail!N1311 &gt; 0, CurriculumDetail!N1311, "")</f>
        <v/>
      </c>
      <c r="O96" t="str">
        <f>IF(CurriculumDetail!O1311 &gt; 0, CurriculumDetail!O1311, "")</f>
        <v/>
      </c>
      <c r="P96" t="str">
        <f>IF(CurriculumDetail!P1311 &gt; 0, CurriculumDetail!P1311, "")</f>
        <v/>
      </c>
      <c r="Q96" t="str">
        <f>IF(CurriculumDetail!Q1311 &gt; 0, CurriculumDetail!Q1311, "")</f>
        <v/>
      </c>
      <c r="R96" t="str">
        <f>IF(CurriculumDetail!R1311 &gt; 0, CurriculumDetail!R1311, "")</f>
        <v/>
      </c>
      <c r="S96" t="str">
        <f>IF(CurriculumDetail!S1311 &gt; 0, CurriculumDetail!S1311, "")</f>
        <v/>
      </c>
      <c r="T96" t="str">
        <f>IF(CurriculumDetail!T1311 &gt; 0, CurriculumDetail!T1311, "")</f>
        <v/>
      </c>
      <c r="U96" t="str">
        <f>IF(CurriculumDetail!U1311 &gt; 0, CurriculumDetail!U1311, "")</f>
        <v/>
      </c>
      <c r="V96" t="str">
        <f>IF(CurriculumDetail!V1311 &gt; 0, CurriculumDetail!V1311, "")</f>
        <v/>
      </c>
      <c r="W96" t="str">
        <f>IF(CurriculumDetail!W1311 &gt; 0, CurriculumDetail!W1311, "")</f>
        <v/>
      </c>
      <c r="X96" t="str">
        <f>IF(CurriculumDetail!X1311 &gt; 0, CurriculumDetail!X1311, "")</f>
        <v/>
      </c>
      <c r="Y96" t="str">
        <f>IF(CurriculumDetail!Y1311 &gt; 0, CurriculumDetail!Y1311, "")</f>
        <v/>
      </c>
      <c r="Z96" t="str">
        <f>IF(CurriculumDetail!Z1311 &gt; 0, CurriculumDetail!Z1311, "")</f>
        <v/>
      </c>
      <c r="AA96" t="str">
        <f>IF(CurriculumDetail!AA1311 &gt; 0, CurriculumDetail!AA1311, "")</f>
        <v/>
      </c>
      <c r="AB96" t="str">
        <f>IF(CurriculumDetail!AB1311 &gt; 0, CurriculumDetail!AB1311, "")</f>
        <v/>
      </c>
      <c r="AC96" t="str">
        <f>IF(CurriculumDetail!AC1311 &gt; 0, CurriculumDetail!AC1311, "")</f>
        <v/>
      </c>
      <c r="AD96" t="str">
        <f>IF(CurriculumDetail!AD1311 &gt; 0, CurriculumDetail!AD1311, "")</f>
        <v/>
      </c>
      <c r="AE96" t="str">
        <f>IF(CurriculumDetail!AE1311 &gt; 0, CurriculumDetail!AE1311, "")</f>
        <v/>
      </c>
      <c r="AF96" t="str">
        <f>IF(CurriculumDetail!AF1311 &gt; 0, CurriculumDetail!AF1311, "")</f>
        <v/>
      </c>
      <c r="AG96" t="str">
        <f>IF(CurriculumDetail!AG1311 &gt; 0, CurriculumDetail!AG1311, "")</f>
        <v/>
      </c>
      <c r="AH96" t="str">
        <f>IF(CurriculumDetail!AH1311 &gt; 0, CurriculumDetail!AH1311, "")</f>
        <v/>
      </c>
      <c r="AI96" t="str">
        <f>IF(CurriculumDetail!AI1311 &gt; 0, CurriculumDetail!AI1311, "")</f>
        <v/>
      </c>
      <c r="AJ96" t="str">
        <f>IF(CurriculumDetail!AJ1311 &gt; 0, CurriculumDetail!AJ1311, "")</f>
        <v/>
      </c>
    </row>
    <row r="97" spans="1:36" x14ac:dyDescent="0.2">
      <c r="A97" s="12" t="s">
        <v>190</v>
      </c>
      <c r="B97" s="12" t="s">
        <v>197</v>
      </c>
      <c r="C97" s="12">
        <v>0</v>
      </c>
      <c r="D97" s="12">
        <v>3</v>
      </c>
      <c r="E97" s="12">
        <f t="shared" si="12"/>
        <v>3</v>
      </c>
      <c r="F97" s="12">
        <f t="shared" si="13"/>
        <v>0</v>
      </c>
      <c r="G97" t="str">
        <f>IF(CurriculumDetail!G1317 &gt; 0, CurriculumDetail!G1317, "")</f>
        <v/>
      </c>
      <c r="H97" t="str">
        <f>IF(CurriculumDetail!H1317 &gt; 0, CurriculumDetail!H1317, "")</f>
        <v/>
      </c>
      <c r="I97" t="str">
        <f>IF(CurriculumDetail!I1317 &gt; 0, CurriculumDetail!I1317, "")</f>
        <v/>
      </c>
      <c r="J97" t="str">
        <f>IF(CurriculumDetail!J1317 &gt; 0, CurriculumDetail!J1317, "")</f>
        <v/>
      </c>
      <c r="K97" t="str">
        <f>IF(CurriculumDetail!K1317 &gt; 0, CurriculumDetail!K1317, "")</f>
        <v/>
      </c>
      <c r="L97" t="str">
        <f>IF(CurriculumDetail!L1317 &gt; 0, CurriculumDetail!L1317, "")</f>
        <v/>
      </c>
      <c r="M97" t="str">
        <f>IF(CurriculumDetail!M1317 &gt; 0, CurriculumDetail!M1317, "")</f>
        <v/>
      </c>
      <c r="N97" t="str">
        <f>IF(CurriculumDetail!N1317 &gt; 0, CurriculumDetail!N1317, "")</f>
        <v/>
      </c>
      <c r="O97" t="str">
        <f>IF(CurriculumDetail!O1317 &gt; 0, CurriculumDetail!O1317, "")</f>
        <v/>
      </c>
      <c r="P97" t="str">
        <f>IF(CurriculumDetail!P1317 &gt; 0, CurriculumDetail!P1317, "")</f>
        <v/>
      </c>
      <c r="Q97" t="str">
        <f>IF(CurriculumDetail!Q1317 &gt; 0, CurriculumDetail!Q1317, "")</f>
        <v/>
      </c>
      <c r="R97" t="str">
        <f>IF(CurriculumDetail!R1317 &gt; 0, CurriculumDetail!R1317, "")</f>
        <v/>
      </c>
      <c r="S97" t="str">
        <f>IF(CurriculumDetail!S1317 &gt; 0, CurriculumDetail!S1317, "")</f>
        <v/>
      </c>
      <c r="T97" t="str">
        <f>IF(CurriculumDetail!T1317 &gt; 0, CurriculumDetail!T1317, "")</f>
        <v/>
      </c>
      <c r="U97" t="str">
        <f>IF(CurriculumDetail!U1317 &gt; 0, CurriculumDetail!U1317, "")</f>
        <v/>
      </c>
      <c r="V97" t="str">
        <f>IF(CurriculumDetail!V1317 &gt; 0, CurriculumDetail!V1317, "")</f>
        <v/>
      </c>
      <c r="W97" t="str">
        <f>IF(CurriculumDetail!W1317 &gt; 0, CurriculumDetail!W1317, "")</f>
        <v/>
      </c>
      <c r="X97" t="str">
        <f>IF(CurriculumDetail!X1317 &gt; 0, CurriculumDetail!X1317, "")</f>
        <v/>
      </c>
      <c r="Y97" t="str">
        <f>IF(CurriculumDetail!Y1317 &gt; 0, CurriculumDetail!Y1317, "")</f>
        <v/>
      </c>
      <c r="Z97" t="str">
        <f>IF(CurriculumDetail!Z1317 &gt; 0, CurriculumDetail!Z1317, "")</f>
        <v/>
      </c>
      <c r="AA97" t="str">
        <f>IF(CurriculumDetail!AA1317 &gt; 0, CurriculumDetail!AA1317, "")</f>
        <v/>
      </c>
      <c r="AB97" t="str">
        <f>IF(CurriculumDetail!AB1317 &gt; 0, CurriculumDetail!AB1317, "")</f>
        <v/>
      </c>
      <c r="AC97" t="str">
        <f>IF(CurriculumDetail!AC1317 &gt; 0, CurriculumDetail!AC1317, "")</f>
        <v/>
      </c>
      <c r="AD97" t="str">
        <f>IF(CurriculumDetail!AD1317 &gt; 0, CurriculumDetail!AD1317, "")</f>
        <v/>
      </c>
      <c r="AE97" t="str">
        <f>IF(CurriculumDetail!AE1317 &gt; 0, CurriculumDetail!AE1317, "")</f>
        <v/>
      </c>
      <c r="AF97" t="str">
        <f>IF(CurriculumDetail!AF1317 &gt; 0, CurriculumDetail!AF1317, "")</f>
        <v/>
      </c>
      <c r="AG97" t="str">
        <f>IF(CurriculumDetail!AG1317 &gt; 0, CurriculumDetail!AG1317, "")</f>
        <v/>
      </c>
      <c r="AH97" t="str">
        <f>IF(CurriculumDetail!AH1317 &gt; 0, CurriculumDetail!AH1317, "")</f>
        <v/>
      </c>
      <c r="AI97" t="str">
        <f>IF(CurriculumDetail!AI1317 &gt; 0, CurriculumDetail!AI1317, "")</f>
        <v/>
      </c>
      <c r="AJ97" t="str">
        <f>IF(CurriculumDetail!AJ1317 &gt; 0, CurriculumDetail!AJ1317, "")</f>
        <v/>
      </c>
    </row>
    <row r="98" spans="1:36" x14ac:dyDescent="0.2">
      <c r="A98" s="12" t="s">
        <v>190</v>
      </c>
      <c r="B98" s="12" t="s">
        <v>198</v>
      </c>
      <c r="C98" s="12">
        <v>0</v>
      </c>
      <c r="D98" s="12">
        <v>2</v>
      </c>
      <c r="E98" s="12">
        <f t="shared" si="12"/>
        <v>2</v>
      </c>
      <c r="F98" s="12">
        <f t="shared" si="13"/>
        <v>0</v>
      </c>
      <c r="G98" t="str">
        <f>IF(CurriculumDetail!G1322 &gt; 0, CurriculumDetail!G1322, "")</f>
        <v/>
      </c>
      <c r="H98" t="str">
        <f>IF(CurriculumDetail!H1322 &gt; 0, CurriculumDetail!H1322, "")</f>
        <v/>
      </c>
      <c r="I98" t="str">
        <f>IF(CurriculumDetail!I1322 &gt; 0, CurriculumDetail!I1322, "")</f>
        <v/>
      </c>
      <c r="J98" t="str">
        <f>IF(CurriculumDetail!J1322 &gt; 0, CurriculumDetail!J1322, "")</f>
        <v/>
      </c>
      <c r="K98" t="str">
        <f>IF(CurriculumDetail!K1322 &gt; 0, CurriculumDetail!K1322, "")</f>
        <v/>
      </c>
      <c r="L98" t="str">
        <f>IF(CurriculumDetail!L1322 &gt; 0, CurriculumDetail!L1322, "")</f>
        <v/>
      </c>
      <c r="M98" t="str">
        <f>IF(CurriculumDetail!M1322 &gt; 0, CurriculumDetail!M1322, "")</f>
        <v/>
      </c>
      <c r="N98" t="str">
        <f>IF(CurriculumDetail!N1322 &gt; 0, CurriculumDetail!N1322, "")</f>
        <v/>
      </c>
      <c r="O98" t="str">
        <f>IF(CurriculumDetail!O1322 &gt; 0, CurriculumDetail!O1322, "")</f>
        <v/>
      </c>
      <c r="P98" t="str">
        <f>IF(CurriculumDetail!P1322 &gt; 0, CurriculumDetail!P1322, "")</f>
        <v/>
      </c>
      <c r="Q98" t="str">
        <f>IF(CurriculumDetail!Q1322 &gt; 0, CurriculumDetail!Q1322, "")</f>
        <v/>
      </c>
      <c r="R98" t="str">
        <f>IF(CurriculumDetail!R1322 &gt; 0, CurriculumDetail!R1322, "")</f>
        <v/>
      </c>
      <c r="S98" t="str">
        <f>IF(CurriculumDetail!S1322 &gt; 0, CurriculumDetail!S1322, "")</f>
        <v/>
      </c>
      <c r="T98" t="str">
        <f>IF(CurriculumDetail!T1322 &gt; 0, CurriculumDetail!T1322, "")</f>
        <v/>
      </c>
      <c r="U98" t="str">
        <f>IF(CurriculumDetail!U1322 &gt; 0, CurriculumDetail!U1322, "")</f>
        <v/>
      </c>
      <c r="V98" t="str">
        <f>IF(CurriculumDetail!V1322 &gt; 0, CurriculumDetail!V1322, "")</f>
        <v/>
      </c>
      <c r="W98" t="str">
        <f>IF(CurriculumDetail!W1322 &gt; 0, CurriculumDetail!W1322, "")</f>
        <v/>
      </c>
      <c r="X98" t="str">
        <f>IF(CurriculumDetail!X1322 &gt; 0, CurriculumDetail!X1322, "")</f>
        <v/>
      </c>
      <c r="Y98" t="str">
        <f>IF(CurriculumDetail!Y1322 &gt; 0, CurriculumDetail!Y1322, "")</f>
        <v/>
      </c>
      <c r="Z98" t="str">
        <f>IF(CurriculumDetail!Z1322 &gt; 0, CurriculumDetail!Z1322, "")</f>
        <v/>
      </c>
      <c r="AA98" t="str">
        <f>IF(CurriculumDetail!AA1322 &gt; 0, CurriculumDetail!AA1322, "")</f>
        <v/>
      </c>
      <c r="AB98" t="str">
        <f>IF(CurriculumDetail!AB1322 &gt; 0, CurriculumDetail!AB1322, "")</f>
        <v/>
      </c>
      <c r="AC98" t="str">
        <f>IF(CurriculumDetail!AC1322 &gt; 0, CurriculumDetail!AC1322, "")</f>
        <v/>
      </c>
      <c r="AD98" t="str">
        <f>IF(CurriculumDetail!AD1322 &gt; 0, CurriculumDetail!AD1322, "")</f>
        <v/>
      </c>
      <c r="AE98" t="str">
        <f>IF(CurriculumDetail!AE1322 &gt; 0, CurriculumDetail!AE1322, "")</f>
        <v/>
      </c>
      <c r="AF98" t="str">
        <f>IF(CurriculumDetail!AF1322 &gt; 0, CurriculumDetail!AF1322, "")</f>
        <v/>
      </c>
      <c r="AG98" t="str">
        <f>IF(CurriculumDetail!AG1322 &gt; 0, CurriculumDetail!AG1322, "")</f>
        <v/>
      </c>
      <c r="AH98" t="str">
        <f>IF(CurriculumDetail!AH1322 &gt; 0, CurriculumDetail!AH1322, "")</f>
        <v/>
      </c>
      <c r="AI98" t="str">
        <f>IF(CurriculumDetail!AI1322 &gt; 0, CurriculumDetail!AI1322, "")</f>
        <v/>
      </c>
      <c r="AJ98" t="str">
        <f>IF(CurriculumDetail!AJ1322 &gt; 0, CurriculumDetail!AJ1322, "")</f>
        <v/>
      </c>
    </row>
    <row r="99" spans="1:36" x14ac:dyDescent="0.2">
      <c r="A99" s="12" t="s">
        <v>190</v>
      </c>
      <c r="B99" s="12" t="s">
        <v>199</v>
      </c>
      <c r="C99" s="12">
        <v>0</v>
      </c>
      <c r="D99" s="12">
        <v>2</v>
      </c>
      <c r="E99" s="12">
        <f t="shared" si="12"/>
        <v>2</v>
      </c>
      <c r="F99" s="12">
        <f t="shared" si="13"/>
        <v>0</v>
      </c>
      <c r="G99" t="str">
        <f>IF(CurriculumDetail!G1327 &gt; 0, CurriculumDetail!G1327, "")</f>
        <v/>
      </c>
      <c r="H99" t="str">
        <f>IF(CurriculumDetail!H1327 &gt; 0, CurriculumDetail!H1327, "")</f>
        <v/>
      </c>
      <c r="I99" t="str">
        <f>IF(CurriculumDetail!I1327 &gt; 0, CurriculumDetail!I1327, "")</f>
        <v/>
      </c>
      <c r="J99" t="str">
        <f>IF(CurriculumDetail!J1327 &gt; 0, CurriculumDetail!J1327, "")</f>
        <v/>
      </c>
      <c r="K99" t="str">
        <f>IF(CurriculumDetail!K1327 &gt; 0, CurriculumDetail!K1327, "")</f>
        <v/>
      </c>
      <c r="L99" t="str">
        <f>IF(CurriculumDetail!L1327 &gt; 0, CurriculumDetail!L1327, "")</f>
        <v/>
      </c>
      <c r="M99" t="str">
        <f>IF(CurriculumDetail!M1327 &gt; 0, CurriculumDetail!M1327, "")</f>
        <v/>
      </c>
      <c r="N99" t="str">
        <f>IF(CurriculumDetail!N1327 &gt; 0, CurriculumDetail!N1327, "")</f>
        <v/>
      </c>
      <c r="O99" t="str">
        <f>IF(CurriculumDetail!O1327 &gt; 0, CurriculumDetail!O1327, "")</f>
        <v/>
      </c>
      <c r="P99" t="str">
        <f>IF(CurriculumDetail!P1327 &gt; 0, CurriculumDetail!P1327, "")</f>
        <v/>
      </c>
      <c r="Q99" t="str">
        <f>IF(CurriculumDetail!Q1327 &gt; 0, CurriculumDetail!Q1327, "")</f>
        <v/>
      </c>
      <c r="R99" t="str">
        <f>IF(CurriculumDetail!R1327 &gt; 0, CurriculumDetail!R1327, "")</f>
        <v/>
      </c>
      <c r="S99" t="str">
        <f>IF(CurriculumDetail!S1327 &gt; 0, CurriculumDetail!S1327, "")</f>
        <v/>
      </c>
      <c r="T99" t="str">
        <f>IF(CurriculumDetail!T1327 &gt; 0, CurriculumDetail!T1327, "")</f>
        <v/>
      </c>
      <c r="U99" t="str">
        <f>IF(CurriculumDetail!U1327 &gt; 0, CurriculumDetail!U1327, "")</f>
        <v/>
      </c>
      <c r="V99" t="str">
        <f>IF(CurriculumDetail!V1327 &gt; 0, CurriculumDetail!V1327, "")</f>
        <v/>
      </c>
      <c r="W99" t="str">
        <f>IF(CurriculumDetail!W1327 &gt; 0, CurriculumDetail!W1327, "")</f>
        <v/>
      </c>
      <c r="X99" t="str">
        <f>IF(CurriculumDetail!X1327 &gt; 0, CurriculumDetail!X1327, "")</f>
        <v/>
      </c>
      <c r="Y99" t="str">
        <f>IF(CurriculumDetail!Y1327 &gt; 0, CurriculumDetail!Y1327, "")</f>
        <v/>
      </c>
      <c r="Z99" t="str">
        <f>IF(CurriculumDetail!Z1327 &gt; 0, CurriculumDetail!Z1327, "")</f>
        <v/>
      </c>
      <c r="AA99" t="str">
        <f>IF(CurriculumDetail!AA1327 &gt; 0, CurriculumDetail!AA1327, "")</f>
        <v/>
      </c>
      <c r="AB99" t="str">
        <f>IF(CurriculumDetail!AB1327 &gt; 0, CurriculumDetail!AB1327, "")</f>
        <v/>
      </c>
      <c r="AC99" t="str">
        <f>IF(CurriculumDetail!AC1327 &gt; 0, CurriculumDetail!AC1327, "")</f>
        <v/>
      </c>
      <c r="AD99" t="str">
        <f>IF(CurriculumDetail!AD1327 &gt; 0, CurriculumDetail!AD1327, "")</f>
        <v/>
      </c>
      <c r="AE99" t="str">
        <f>IF(CurriculumDetail!AE1327 &gt; 0, CurriculumDetail!AE1327, "")</f>
        <v/>
      </c>
      <c r="AF99" t="str">
        <f>IF(CurriculumDetail!AF1327 &gt; 0, CurriculumDetail!AF1327, "")</f>
        <v/>
      </c>
      <c r="AG99" t="str">
        <f>IF(CurriculumDetail!AG1327 &gt; 0, CurriculumDetail!AG1327, "")</f>
        <v/>
      </c>
      <c r="AH99" t="str">
        <f>IF(CurriculumDetail!AH1327 &gt; 0, CurriculumDetail!AH1327, "")</f>
        <v/>
      </c>
      <c r="AI99" t="str">
        <f>IF(CurriculumDetail!AI1327 &gt; 0, CurriculumDetail!AI1327, "")</f>
        <v/>
      </c>
      <c r="AJ99" t="str">
        <f>IF(CurriculumDetail!AJ1327 &gt; 0, CurriculumDetail!AJ1327, "")</f>
        <v/>
      </c>
    </row>
    <row r="100" spans="1:36" x14ac:dyDescent="0.2">
      <c r="A100" s="12"/>
      <c r="B100" s="12"/>
      <c r="C100" s="12"/>
      <c r="D100" s="12"/>
      <c r="E100" s="12"/>
      <c r="F100" s="12"/>
      <c r="G100" t="str">
        <f>IF(CurriculumDetail!G1334 &gt; 0, CurriculumDetail!G1334, "")</f>
        <v/>
      </c>
      <c r="H100" t="str">
        <f>IF(CurriculumDetail!H1334 &gt; 0, CurriculumDetail!H1334, "")</f>
        <v/>
      </c>
      <c r="I100" t="str">
        <f>IF(CurriculumDetail!I1334 &gt; 0, CurriculumDetail!I1334, "")</f>
        <v/>
      </c>
      <c r="J100" t="str">
        <f>IF(CurriculumDetail!J1334 &gt; 0, CurriculumDetail!J1334, "")</f>
        <v/>
      </c>
      <c r="K100" t="str">
        <f>IF(CurriculumDetail!K1334 &gt; 0, CurriculumDetail!K1334, "")</f>
        <v/>
      </c>
      <c r="L100" t="str">
        <f>IF(CurriculumDetail!L1334 &gt; 0, CurriculumDetail!L1334, "")</f>
        <v/>
      </c>
      <c r="M100" t="str">
        <f>IF(CurriculumDetail!M1334 &gt; 0, CurriculumDetail!M1334, "")</f>
        <v/>
      </c>
      <c r="N100" t="str">
        <f>IF(CurriculumDetail!N1334 &gt; 0, CurriculumDetail!N1334, "")</f>
        <v/>
      </c>
      <c r="O100" t="str">
        <f>IF(CurriculumDetail!O1334 &gt; 0, CurriculumDetail!O1334, "")</f>
        <v/>
      </c>
      <c r="P100" t="str">
        <f>IF(CurriculumDetail!P1334 &gt; 0, CurriculumDetail!P1334, "")</f>
        <v/>
      </c>
      <c r="Q100" t="str">
        <f>IF(CurriculumDetail!Q1334 &gt; 0, CurriculumDetail!Q1334, "")</f>
        <v/>
      </c>
      <c r="R100" t="str">
        <f>IF(CurriculumDetail!R1334 &gt; 0, CurriculumDetail!R1334, "")</f>
        <v/>
      </c>
      <c r="S100" t="str">
        <f>IF(CurriculumDetail!S1334 &gt; 0, CurriculumDetail!S1334, "")</f>
        <v/>
      </c>
      <c r="T100" t="str">
        <f>IF(CurriculumDetail!T1334 &gt; 0, CurriculumDetail!T1334, "")</f>
        <v/>
      </c>
      <c r="U100" t="str">
        <f>IF(CurriculumDetail!U1334 &gt; 0, CurriculumDetail!U1334, "")</f>
        <v/>
      </c>
      <c r="V100" t="str">
        <f>IF(CurriculumDetail!V1334 &gt; 0, CurriculumDetail!V1334, "")</f>
        <v/>
      </c>
      <c r="W100" t="str">
        <f>IF(CurriculumDetail!W1334 &gt; 0, CurriculumDetail!W1334, "")</f>
        <v/>
      </c>
      <c r="X100" t="str">
        <f>IF(CurriculumDetail!X1334 &gt; 0, CurriculumDetail!X1334, "")</f>
        <v/>
      </c>
      <c r="Y100" t="str">
        <f>IF(CurriculumDetail!Y1334 &gt; 0, CurriculumDetail!Y1334, "")</f>
        <v/>
      </c>
      <c r="Z100" t="str">
        <f>IF(CurriculumDetail!Z1334 &gt; 0, CurriculumDetail!Z1334, "")</f>
        <v/>
      </c>
      <c r="AA100" t="str">
        <f>IF(CurriculumDetail!AA1334 &gt; 0, CurriculumDetail!AA1334, "")</f>
        <v/>
      </c>
      <c r="AB100" t="str">
        <f>IF(CurriculumDetail!AB1334 &gt; 0, CurriculumDetail!AB1334, "")</f>
        <v/>
      </c>
      <c r="AC100" t="str">
        <f>IF(CurriculumDetail!AC1334 &gt; 0, CurriculumDetail!AC1334, "")</f>
        <v/>
      </c>
      <c r="AD100" t="str">
        <f>IF(CurriculumDetail!AD1334 &gt; 0, CurriculumDetail!AD1334, "")</f>
        <v/>
      </c>
      <c r="AE100" t="str">
        <f>IF(CurriculumDetail!AE1334 &gt; 0, CurriculumDetail!AE1334, "")</f>
        <v/>
      </c>
      <c r="AF100" t="str">
        <f>IF(CurriculumDetail!AF1334 &gt; 0, CurriculumDetail!AF1334, "")</f>
        <v/>
      </c>
      <c r="AG100" t="str">
        <f>IF(CurriculumDetail!AG1334 &gt; 0, CurriculumDetail!AG1334, "")</f>
        <v/>
      </c>
      <c r="AH100" t="str">
        <f>IF(CurriculumDetail!AH1334 &gt; 0, CurriculumDetail!AH1334, "")</f>
        <v/>
      </c>
      <c r="AI100" t="str">
        <f>IF(CurriculumDetail!AI1334 &gt; 0, CurriculumDetail!AI1334, "")</f>
        <v/>
      </c>
      <c r="AJ100" t="str">
        <f>IF(CurriculumDetail!AJ1334 &gt; 0, CurriculumDetail!AJ1334, "")</f>
        <v/>
      </c>
    </row>
    <row r="101" spans="1:36" x14ac:dyDescent="0.2">
      <c r="A101" s="12" t="s">
        <v>201</v>
      </c>
      <c r="B101" s="12" t="s">
        <v>202</v>
      </c>
      <c r="C101" s="12">
        <v>1</v>
      </c>
      <c r="D101" s="12">
        <v>2</v>
      </c>
      <c r="E101" s="12">
        <f t="shared" ref="E101:E107" si="14">C101+ D101</f>
        <v>3</v>
      </c>
      <c r="F101" s="12">
        <f t="shared" ref="F101:F107" si="15">SUM(G101:AJ101)</f>
        <v>0</v>
      </c>
      <c r="G101" t="str">
        <f>IF(CurriculumDetail!G1340 &gt; 0, CurriculumDetail!G1340, "")</f>
        <v/>
      </c>
      <c r="H101" t="str">
        <f>IF(CurriculumDetail!H1340 &gt; 0, CurriculumDetail!H1340, "")</f>
        <v/>
      </c>
      <c r="I101" t="str">
        <f>IF(CurriculumDetail!I1340 &gt; 0, CurriculumDetail!I1340, "")</f>
        <v/>
      </c>
      <c r="J101" t="str">
        <f>IF(CurriculumDetail!J1340 &gt; 0, CurriculumDetail!J1340, "")</f>
        <v/>
      </c>
      <c r="K101" t="str">
        <f>IF(CurriculumDetail!K1340 &gt; 0, CurriculumDetail!K1340, "")</f>
        <v/>
      </c>
      <c r="L101" t="str">
        <f>IF(CurriculumDetail!L1340 &gt; 0, CurriculumDetail!L1340, "")</f>
        <v/>
      </c>
      <c r="M101" t="str">
        <f>IF(CurriculumDetail!M1340 &gt; 0, CurriculumDetail!M1340, "")</f>
        <v/>
      </c>
      <c r="N101" t="str">
        <f>IF(CurriculumDetail!N1340 &gt; 0, CurriculumDetail!N1340, "")</f>
        <v/>
      </c>
      <c r="O101" t="str">
        <f>IF(CurriculumDetail!O1340 &gt; 0, CurriculumDetail!O1340, "")</f>
        <v/>
      </c>
      <c r="P101" t="str">
        <f>IF(CurriculumDetail!P1340 &gt; 0, CurriculumDetail!P1340, "")</f>
        <v/>
      </c>
      <c r="Q101" t="str">
        <f>IF(CurriculumDetail!Q1340 &gt; 0, CurriculumDetail!Q1340, "")</f>
        <v/>
      </c>
      <c r="R101" t="str">
        <f>IF(CurriculumDetail!R1340 &gt; 0, CurriculumDetail!R1340, "")</f>
        <v/>
      </c>
      <c r="S101" t="str">
        <f>IF(CurriculumDetail!S1340 &gt; 0, CurriculumDetail!S1340, "")</f>
        <v/>
      </c>
      <c r="T101" t="str">
        <f>IF(CurriculumDetail!T1340 &gt; 0, CurriculumDetail!T1340, "")</f>
        <v/>
      </c>
      <c r="U101" t="str">
        <f>IF(CurriculumDetail!U1340 &gt; 0, CurriculumDetail!U1340, "")</f>
        <v/>
      </c>
      <c r="V101" t="str">
        <f>IF(CurriculumDetail!V1340 &gt; 0, CurriculumDetail!V1340, "")</f>
        <v/>
      </c>
      <c r="W101" t="str">
        <f>IF(CurriculumDetail!W1340 &gt; 0, CurriculumDetail!W1340, "")</f>
        <v/>
      </c>
      <c r="X101" t="str">
        <f>IF(CurriculumDetail!X1340 &gt; 0, CurriculumDetail!X1340, "")</f>
        <v/>
      </c>
      <c r="Y101" t="str">
        <f>IF(CurriculumDetail!Y1340 &gt; 0, CurriculumDetail!Y1340, "")</f>
        <v/>
      </c>
      <c r="Z101" t="str">
        <f>IF(CurriculumDetail!Z1340 &gt; 0, CurriculumDetail!Z1340, "")</f>
        <v/>
      </c>
      <c r="AA101" t="str">
        <f>IF(CurriculumDetail!AA1340 &gt; 0, CurriculumDetail!AA1340, "")</f>
        <v/>
      </c>
      <c r="AB101" t="str">
        <f>IF(CurriculumDetail!AB1340 &gt; 0, CurriculumDetail!AB1340, "")</f>
        <v/>
      </c>
      <c r="AC101" t="str">
        <f>IF(CurriculumDetail!AC1340 &gt; 0, CurriculumDetail!AC1340, "")</f>
        <v/>
      </c>
      <c r="AD101" t="str">
        <f>IF(CurriculumDetail!AD1340 &gt; 0, CurriculumDetail!AD1340, "")</f>
        <v/>
      </c>
      <c r="AE101" t="str">
        <f>IF(CurriculumDetail!AE1340 &gt; 0, CurriculumDetail!AE1340, "")</f>
        <v/>
      </c>
      <c r="AF101" t="str">
        <f>IF(CurriculumDetail!AF1340 &gt; 0, CurriculumDetail!AF1340, "")</f>
        <v/>
      </c>
      <c r="AG101" t="str">
        <f>IF(CurriculumDetail!AG1340 &gt; 0, CurriculumDetail!AG1340, "")</f>
        <v/>
      </c>
      <c r="AH101" t="str">
        <f>IF(CurriculumDetail!AH1340 &gt; 0, CurriculumDetail!AH1340, "")</f>
        <v/>
      </c>
      <c r="AI101" t="str">
        <f>IF(CurriculumDetail!AI1340 &gt; 0, CurriculumDetail!AI1340, "")</f>
        <v/>
      </c>
      <c r="AJ101" t="str">
        <f>IF(CurriculumDetail!AJ1340 &gt; 0, CurriculumDetail!AJ1340, "")</f>
        <v/>
      </c>
    </row>
    <row r="102" spans="1:36" x14ac:dyDescent="0.2">
      <c r="A102" s="12" t="s">
        <v>201</v>
      </c>
      <c r="B102" s="12" t="s">
        <v>203</v>
      </c>
      <c r="C102" s="12">
        <v>2</v>
      </c>
      <c r="D102" s="12">
        <v>0</v>
      </c>
      <c r="E102" s="12">
        <f t="shared" si="14"/>
        <v>2</v>
      </c>
      <c r="F102" s="12">
        <f t="shared" si="15"/>
        <v>0</v>
      </c>
      <c r="G102" t="str">
        <f>IF(CurriculumDetail!G1351 &gt; 0, CurriculumDetail!G1351, "")</f>
        <v/>
      </c>
      <c r="H102" t="str">
        <f>IF(CurriculumDetail!H1351 &gt; 0, CurriculumDetail!H1351, "")</f>
        <v/>
      </c>
      <c r="I102" t="str">
        <f>IF(CurriculumDetail!I1351 &gt; 0, CurriculumDetail!I1351, "")</f>
        <v/>
      </c>
      <c r="J102" t="str">
        <f>IF(CurriculumDetail!J1351 &gt; 0, CurriculumDetail!J1351, "")</f>
        <v/>
      </c>
      <c r="K102" t="str">
        <f>IF(CurriculumDetail!K1351 &gt; 0, CurriculumDetail!K1351, "")</f>
        <v/>
      </c>
      <c r="L102" t="str">
        <f>IF(CurriculumDetail!L1351 &gt; 0, CurriculumDetail!L1351, "")</f>
        <v/>
      </c>
      <c r="M102" t="str">
        <f>IF(CurriculumDetail!M1351 &gt; 0, CurriculumDetail!M1351, "")</f>
        <v/>
      </c>
      <c r="N102" t="str">
        <f>IF(CurriculumDetail!N1351 &gt; 0, CurriculumDetail!N1351, "")</f>
        <v/>
      </c>
      <c r="O102" t="str">
        <f>IF(CurriculumDetail!O1351 &gt; 0, CurriculumDetail!O1351, "")</f>
        <v/>
      </c>
      <c r="P102" t="str">
        <f>IF(CurriculumDetail!P1351 &gt; 0, CurriculumDetail!P1351, "")</f>
        <v/>
      </c>
      <c r="Q102" t="str">
        <f>IF(CurriculumDetail!Q1351 &gt; 0, CurriculumDetail!Q1351, "")</f>
        <v/>
      </c>
      <c r="R102" t="str">
        <f>IF(CurriculumDetail!R1351 &gt; 0, CurriculumDetail!R1351, "")</f>
        <v/>
      </c>
      <c r="S102" t="str">
        <f>IF(CurriculumDetail!S1351 &gt; 0, CurriculumDetail!S1351, "")</f>
        <v/>
      </c>
      <c r="T102" t="str">
        <f>IF(CurriculumDetail!T1351 &gt; 0, CurriculumDetail!T1351, "")</f>
        <v/>
      </c>
      <c r="U102" t="str">
        <f>IF(CurriculumDetail!U1351 &gt; 0, CurriculumDetail!U1351, "")</f>
        <v/>
      </c>
      <c r="V102" t="str">
        <f>IF(CurriculumDetail!V1351 &gt; 0, CurriculumDetail!V1351, "")</f>
        <v/>
      </c>
      <c r="W102" t="str">
        <f>IF(CurriculumDetail!W1351 &gt; 0, CurriculumDetail!W1351, "")</f>
        <v/>
      </c>
      <c r="X102" t="str">
        <f>IF(CurriculumDetail!X1351 &gt; 0, CurriculumDetail!X1351, "")</f>
        <v/>
      </c>
      <c r="Y102" t="str">
        <f>IF(CurriculumDetail!Y1351 &gt; 0, CurriculumDetail!Y1351, "")</f>
        <v/>
      </c>
      <c r="Z102" t="str">
        <f>IF(CurriculumDetail!Z1351 &gt; 0, CurriculumDetail!Z1351, "")</f>
        <v/>
      </c>
      <c r="AA102" t="str">
        <f>IF(CurriculumDetail!AA1351 &gt; 0, CurriculumDetail!AA1351, "")</f>
        <v/>
      </c>
      <c r="AB102" t="str">
        <f>IF(CurriculumDetail!AB1351 &gt; 0, CurriculumDetail!AB1351, "")</f>
        <v/>
      </c>
      <c r="AC102" t="str">
        <f>IF(CurriculumDetail!AC1351 &gt; 0, CurriculumDetail!AC1351, "")</f>
        <v/>
      </c>
      <c r="AD102" t="str">
        <f>IF(CurriculumDetail!AD1351 &gt; 0, CurriculumDetail!AD1351, "")</f>
        <v/>
      </c>
      <c r="AE102" t="str">
        <f>IF(CurriculumDetail!AE1351 &gt; 0, CurriculumDetail!AE1351, "")</f>
        <v/>
      </c>
      <c r="AF102" t="str">
        <f>IF(CurriculumDetail!AF1351 &gt; 0, CurriculumDetail!AF1351, "")</f>
        <v/>
      </c>
      <c r="AG102" t="str">
        <f>IF(CurriculumDetail!AG1351 &gt; 0, CurriculumDetail!AG1351, "")</f>
        <v/>
      </c>
      <c r="AH102" t="str">
        <f>IF(CurriculumDetail!AH1351 &gt; 0, CurriculumDetail!AH1351, "")</f>
        <v/>
      </c>
      <c r="AI102" t="str">
        <f>IF(CurriculumDetail!AI1351 &gt; 0, CurriculumDetail!AI1351, "")</f>
        <v/>
      </c>
      <c r="AJ102" t="str">
        <f>IF(CurriculumDetail!AJ1351 &gt; 0, CurriculumDetail!AJ1351, "")</f>
        <v/>
      </c>
    </row>
    <row r="103" spans="1:36" x14ac:dyDescent="0.2">
      <c r="A103" s="12" t="s">
        <v>201</v>
      </c>
      <c r="B103" s="12" t="s">
        <v>204</v>
      </c>
      <c r="C103" s="12">
        <v>2</v>
      </c>
      <c r="D103" s="12">
        <v>2</v>
      </c>
      <c r="E103" s="12">
        <f t="shared" si="14"/>
        <v>4</v>
      </c>
      <c r="F103" s="12">
        <f t="shared" si="15"/>
        <v>0</v>
      </c>
      <c r="G103" t="str">
        <f>IF(CurriculumDetail!G1358 &gt; 0, CurriculumDetail!G1358, "")</f>
        <v/>
      </c>
      <c r="H103" t="str">
        <f>IF(CurriculumDetail!H1358 &gt; 0, CurriculumDetail!H1358, "")</f>
        <v/>
      </c>
      <c r="I103" t="str">
        <f>IF(CurriculumDetail!I1358 &gt; 0, CurriculumDetail!I1358, "")</f>
        <v/>
      </c>
      <c r="J103" t="str">
        <f>IF(CurriculumDetail!J1358 &gt; 0, CurriculumDetail!J1358, "")</f>
        <v/>
      </c>
      <c r="K103" t="str">
        <f>IF(CurriculumDetail!K1358 &gt; 0, CurriculumDetail!K1358, "")</f>
        <v/>
      </c>
      <c r="L103" t="str">
        <f>IF(CurriculumDetail!L1358 &gt; 0, CurriculumDetail!L1358, "")</f>
        <v/>
      </c>
      <c r="M103" t="str">
        <f>IF(CurriculumDetail!M1358 &gt; 0, CurriculumDetail!M1358, "")</f>
        <v/>
      </c>
      <c r="N103" t="str">
        <f>IF(CurriculumDetail!N1358 &gt; 0, CurriculumDetail!N1358, "")</f>
        <v/>
      </c>
      <c r="O103" t="str">
        <f>IF(CurriculumDetail!O1358 &gt; 0, CurriculumDetail!O1358, "")</f>
        <v/>
      </c>
      <c r="P103" t="str">
        <f>IF(CurriculumDetail!P1358 &gt; 0, CurriculumDetail!P1358, "")</f>
        <v/>
      </c>
      <c r="Q103" t="str">
        <f>IF(CurriculumDetail!Q1358 &gt; 0, CurriculumDetail!Q1358, "")</f>
        <v/>
      </c>
      <c r="R103" t="str">
        <f>IF(CurriculumDetail!R1358 &gt; 0, CurriculumDetail!R1358, "")</f>
        <v/>
      </c>
      <c r="S103" t="str">
        <f>IF(CurriculumDetail!S1358 &gt; 0, CurriculumDetail!S1358, "")</f>
        <v/>
      </c>
      <c r="T103" t="str">
        <f>IF(CurriculumDetail!T1358 &gt; 0, CurriculumDetail!T1358, "")</f>
        <v/>
      </c>
      <c r="U103" t="str">
        <f>IF(CurriculumDetail!U1358 &gt; 0, CurriculumDetail!U1358, "")</f>
        <v/>
      </c>
      <c r="V103" t="str">
        <f>IF(CurriculumDetail!V1358 &gt; 0, CurriculumDetail!V1358, "")</f>
        <v/>
      </c>
      <c r="W103" t="str">
        <f>IF(CurriculumDetail!W1358 &gt; 0, CurriculumDetail!W1358, "")</f>
        <v/>
      </c>
      <c r="X103" t="str">
        <f>IF(CurriculumDetail!X1358 &gt; 0, CurriculumDetail!X1358, "")</f>
        <v/>
      </c>
      <c r="Y103" t="str">
        <f>IF(CurriculumDetail!Y1358 &gt; 0, CurriculumDetail!Y1358, "")</f>
        <v/>
      </c>
      <c r="Z103" t="str">
        <f>IF(CurriculumDetail!Z1358 &gt; 0, CurriculumDetail!Z1358, "")</f>
        <v/>
      </c>
      <c r="AA103" t="str">
        <f>IF(CurriculumDetail!AA1358 &gt; 0, CurriculumDetail!AA1358, "")</f>
        <v/>
      </c>
      <c r="AB103" t="str">
        <f>IF(CurriculumDetail!AB1358 &gt; 0, CurriculumDetail!AB1358, "")</f>
        <v/>
      </c>
      <c r="AC103" t="str">
        <f>IF(CurriculumDetail!AC1358 &gt; 0, CurriculumDetail!AC1358, "")</f>
        <v/>
      </c>
      <c r="AD103" t="str">
        <f>IF(CurriculumDetail!AD1358 &gt; 0, CurriculumDetail!AD1358, "")</f>
        <v/>
      </c>
      <c r="AE103" t="str">
        <f>IF(CurriculumDetail!AE1358 &gt; 0, CurriculumDetail!AE1358, "")</f>
        <v/>
      </c>
      <c r="AF103" t="str">
        <f>IF(CurriculumDetail!AF1358 &gt; 0, CurriculumDetail!AF1358, "")</f>
        <v/>
      </c>
      <c r="AG103" t="str">
        <f>IF(CurriculumDetail!AG1358 &gt; 0, CurriculumDetail!AG1358, "")</f>
        <v/>
      </c>
      <c r="AH103" t="str">
        <f>IF(CurriculumDetail!AH1358 &gt; 0, CurriculumDetail!AH1358, "")</f>
        <v/>
      </c>
      <c r="AI103" t="str">
        <f>IF(CurriculumDetail!AI1358 &gt; 0, CurriculumDetail!AI1358, "")</f>
        <v/>
      </c>
      <c r="AJ103" t="str">
        <f>IF(CurriculumDetail!AJ1358 &gt; 0, CurriculumDetail!AJ1358, "")</f>
        <v/>
      </c>
    </row>
    <row r="104" spans="1:36" x14ac:dyDescent="0.2">
      <c r="A104" s="12" t="s">
        <v>201</v>
      </c>
      <c r="B104" s="12" t="s">
        <v>205</v>
      </c>
      <c r="C104" s="12">
        <v>2</v>
      </c>
      <c r="D104" s="12">
        <v>0</v>
      </c>
      <c r="E104" s="12">
        <f t="shared" si="14"/>
        <v>2</v>
      </c>
      <c r="F104" s="12">
        <f t="shared" si="15"/>
        <v>0</v>
      </c>
      <c r="G104" t="str">
        <f>IF(CurriculumDetail!G1375 &gt; 0, CurriculumDetail!G1375, "")</f>
        <v/>
      </c>
      <c r="H104" t="str">
        <f>IF(CurriculumDetail!H1375 &gt; 0, CurriculumDetail!H1375, "")</f>
        <v/>
      </c>
      <c r="I104" t="str">
        <f>IF(CurriculumDetail!I1375 &gt; 0, CurriculumDetail!I1375, "")</f>
        <v/>
      </c>
      <c r="J104" t="str">
        <f>IF(CurriculumDetail!J1375 &gt; 0, CurriculumDetail!J1375, "")</f>
        <v/>
      </c>
      <c r="K104" t="str">
        <f>IF(CurriculumDetail!K1375 &gt; 0, CurriculumDetail!K1375, "")</f>
        <v/>
      </c>
      <c r="L104" t="str">
        <f>IF(CurriculumDetail!L1375 &gt; 0, CurriculumDetail!L1375, "")</f>
        <v/>
      </c>
      <c r="M104" t="str">
        <f>IF(CurriculumDetail!M1375 &gt; 0, CurriculumDetail!M1375, "")</f>
        <v/>
      </c>
      <c r="N104" t="str">
        <f>IF(CurriculumDetail!N1375 &gt; 0, CurriculumDetail!N1375, "")</f>
        <v/>
      </c>
      <c r="O104" t="str">
        <f>IF(CurriculumDetail!O1375 &gt; 0, CurriculumDetail!O1375, "")</f>
        <v/>
      </c>
      <c r="P104" t="str">
        <f>IF(CurriculumDetail!P1375 &gt; 0, CurriculumDetail!P1375, "")</f>
        <v/>
      </c>
      <c r="Q104" t="str">
        <f>IF(CurriculumDetail!Q1375 &gt; 0, CurriculumDetail!Q1375, "")</f>
        <v/>
      </c>
      <c r="R104" t="str">
        <f>IF(CurriculumDetail!R1375 &gt; 0, CurriculumDetail!R1375, "")</f>
        <v/>
      </c>
      <c r="S104" t="str">
        <f>IF(CurriculumDetail!S1375 &gt; 0, CurriculumDetail!S1375, "")</f>
        <v/>
      </c>
      <c r="T104" t="str">
        <f>IF(CurriculumDetail!T1375 &gt; 0, CurriculumDetail!T1375, "")</f>
        <v/>
      </c>
      <c r="U104" t="str">
        <f>IF(CurriculumDetail!U1375 &gt; 0, CurriculumDetail!U1375, "")</f>
        <v/>
      </c>
      <c r="V104" t="str">
        <f>IF(CurriculumDetail!V1375 &gt; 0, CurriculumDetail!V1375, "")</f>
        <v/>
      </c>
      <c r="W104" t="str">
        <f>IF(CurriculumDetail!W1375 &gt; 0, CurriculumDetail!W1375, "")</f>
        <v/>
      </c>
      <c r="X104" t="str">
        <f>IF(CurriculumDetail!X1375 &gt; 0, CurriculumDetail!X1375, "")</f>
        <v/>
      </c>
      <c r="Y104" t="str">
        <f>IF(CurriculumDetail!Y1375 &gt; 0, CurriculumDetail!Y1375, "")</f>
        <v/>
      </c>
      <c r="Z104" t="str">
        <f>IF(CurriculumDetail!Z1375 &gt; 0, CurriculumDetail!Z1375, "")</f>
        <v/>
      </c>
      <c r="AA104" t="str">
        <f>IF(CurriculumDetail!AA1375 &gt; 0, CurriculumDetail!AA1375, "")</f>
        <v/>
      </c>
      <c r="AB104" t="str">
        <f>IF(CurriculumDetail!AB1375 &gt; 0, CurriculumDetail!AB1375, "")</f>
        <v/>
      </c>
      <c r="AC104" t="str">
        <f>IF(CurriculumDetail!AC1375 &gt; 0, CurriculumDetail!AC1375, "")</f>
        <v/>
      </c>
      <c r="AD104" t="str">
        <f>IF(CurriculumDetail!AD1375 &gt; 0, CurriculumDetail!AD1375, "")</f>
        <v/>
      </c>
      <c r="AE104" t="str">
        <f>IF(CurriculumDetail!AE1375 &gt; 0, CurriculumDetail!AE1375, "")</f>
        <v/>
      </c>
      <c r="AF104" t="str">
        <f>IF(CurriculumDetail!AF1375 &gt; 0, CurriculumDetail!AF1375, "")</f>
        <v/>
      </c>
      <c r="AG104" t="str">
        <f>IF(CurriculumDetail!AG1375 &gt; 0, CurriculumDetail!AG1375, "")</f>
        <v/>
      </c>
      <c r="AH104" t="str">
        <f>IF(CurriculumDetail!AH1375 &gt; 0, CurriculumDetail!AH1375, "")</f>
        <v/>
      </c>
      <c r="AI104" t="str">
        <f>IF(CurriculumDetail!AI1375 &gt; 0, CurriculumDetail!AI1375, "")</f>
        <v/>
      </c>
      <c r="AJ104" t="str">
        <f>IF(CurriculumDetail!AJ1375 &gt; 0, CurriculumDetail!AJ1375, "")</f>
        <v/>
      </c>
    </row>
    <row r="105" spans="1:36" x14ac:dyDescent="0.2">
      <c r="A105" s="12" t="s">
        <v>201</v>
      </c>
      <c r="B105" s="12" t="s">
        <v>206</v>
      </c>
      <c r="C105" s="12">
        <v>2</v>
      </c>
      <c r="D105" s="12">
        <v>0</v>
      </c>
      <c r="E105" s="12">
        <f t="shared" si="14"/>
        <v>2</v>
      </c>
      <c r="F105" s="12">
        <f t="shared" si="15"/>
        <v>0</v>
      </c>
      <c r="G105" t="str">
        <f>IF(CurriculumDetail!G1389 &gt; 0, CurriculumDetail!G1389, "")</f>
        <v/>
      </c>
      <c r="H105" t="str">
        <f>IF(CurriculumDetail!H1389 &gt; 0, CurriculumDetail!H1389, "")</f>
        <v/>
      </c>
      <c r="I105" t="str">
        <f>IF(CurriculumDetail!I1389 &gt; 0, CurriculumDetail!I1389, "")</f>
        <v/>
      </c>
      <c r="J105" t="str">
        <f>IF(CurriculumDetail!J1389 &gt; 0, CurriculumDetail!J1389, "")</f>
        <v/>
      </c>
      <c r="K105" t="str">
        <f>IF(CurriculumDetail!K1389 &gt; 0, CurriculumDetail!K1389, "")</f>
        <v/>
      </c>
      <c r="L105" t="str">
        <f>IF(CurriculumDetail!L1389 &gt; 0, CurriculumDetail!L1389, "")</f>
        <v/>
      </c>
      <c r="M105" t="str">
        <f>IF(CurriculumDetail!M1389 &gt; 0, CurriculumDetail!M1389, "")</f>
        <v/>
      </c>
      <c r="N105" t="str">
        <f>IF(CurriculumDetail!N1389 &gt; 0, CurriculumDetail!N1389, "")</f>
        <v/>
      </c>
      <c r="O105" t="str">
        <f>IF(CurriculumDetail!O1389 &gt; 0, CurriculumDetail!O1389, "")</f>
        <v/>
      </c>
      <c r="P105" t="str">
        <f>IF(CurriculumDetail!P1389 &gt; 0, CurriculumDetail!P1389, "")</f>
        <v/>
      </c>
      <c r="Q105" t="str">
        <f>IF(CurriculumDetail!Q1389 &gt; 0, CurriculumDetail!Q1389, "")</f>
        <v/>
      </c>
      <c r="R105" t="str">
        <f>IF(CurriculumDetail!R1389 &gt; 0, CurriculumDetail!R1389, "")</f>
        <v/>
      </c>
      <c r="S105" t="str">
        <f>IF(CurriculumDetail!S1389 &gt; 0, CurriculumDetail!S1389, "")</f>
        <v/>
      </c>
      <c r="T105" t="str">
        <f>IF(CurriculumDetail!T1389 &gt; 0, CurriculumDetail!T1389, "")</f>
        <v/>
      </c>
      <c r="U105" t="str">
        <f>IF(CurriculumDetail!U1389 &gt; 0, CurriculumDetail!U1389, "")</f>
        <v/>
      </c>
      <c r="V105" t="str">
        <f>IF(CurriculumDetail!V1389 &gt; 0, CurriculumDetail!V1389, "")</f>
        <v/>
      </c>
      <c r="W105" t="str">
        <f>IF(CurriculumDetail!W1389 &gt; 0, CurriculumDetail!W1389, "")</f>
        <v/>
      </c>
      <c r="X105" t="str">
        <f>IF(CurriculumDetail!X1389 &gt; 0, CurriculumDetail!X1389, "")</f>
        <v/>
      </c>
      <c r="Y105" t="str">
        <f>IF(CurriculumDetail!Y1389 &gt; 0, CurriculumDetail!Y1389, "")</f>
        <v/>
      </c>
      <c r="Z105" t="str">
        <f>IF(CurriculumDetail!Z1389 &gt; 0, CurriculumDetail!Z1389, "")</f>
        <v/>
      </c>
      <c r="AA105" t="str">
        <f>IF(CurriculumDetail!AA1389 &gt; 0, CurriculumDetail!AA1389, "")</f>
        <v/>
      </c>
      <c r="AB105" t="str">
        <f>IF(CurriculumDetail!AB1389 &gt; 0, CurriculumDetail!AB1389, "")</f>
        <v/>
      </c>
      <c r="AC105" t="str">
        <f>IF(CurriculumDetail!AC1389 &gt; 0, CurriculumDetail!AC1389, "")</f>
        <v/>
      </c>
      <c r="AD105" t="str">
        <f>IF(CurriculumDetail!AD1389 &gt; 0, CurriculumDetail!AD1389, "")</f>
        <v/>
      </c>
      <c r="AE105" t="str">
        <f>IF(CurriculumDetail!AE1389 &gt; 0, CurriculumDetail!AE1389, "")</f>
        <v/>
      </c>
      <c r="AF105" t="str">
        <f>IF(CurriculumDetail!AF1389 &gt; 0, CurriculumDetail!AF1389, "")</f>
        <v/>
      </c>
      <c r="AG105" t="str">
        <f>IF(CurriculumDetail!AG1389 &gt; 0, CurriculumDetail!AG1389, "")</f>
        <v/>
      </c>
      <c r="AH105" t="str">
        <f>IF(CurriculumDetail!AH1389 &gt; 0, CurriculumDetail!AH1389, "")</f>
        <v/>
      </c>
      <c r="AI105" t="str">
        <f>IF(CurriculumDetail!AI1389 &gt; 0, CurriculumDetail!AI1389, "")</f>
        <v/>
      </c>
      <c r="AJ105" t="str">
        <f>IF(CurriculumDetail!AJ1389 &gt; 0, CurriculumDetail!AJ1389, "")</f>
        <v/>
      </c>
    </row>
    <row r="106" spans="1:36" x14ac:dyDescent="0.2">
      <c r="A106" s="12" t="s">
        <v>201</v>
      </c>
      <c r="B106" s="12" t="s">
        <v>207</v>
      </c>
      <c r="C106" s="12">
        <v>1</v>
      </c>
      <c r="D106" s="12">
        <v>0</v>
      </c>
      <c r="E106" s="12">
        <f t="shared" si="14"/>
        <v>1</v>
      </c>
      <c r="F106" s="12">
        <f t="shared" si="15"/>
        <v>0</v>
      </c>
      <c r="G106" t="str">
        <f>IF(CurriculumDetail!G1398 &gt; 0, CurriculumDetail!G1398, "")</f>
        <v/>
      </c>
      <c r="H106" t="str">
        <f>IF(CurriculumDetail!H1398 &gt; 0, CurriculumDetail!H1398, "")</f>
        <v/>
      </c>
      <c r="I106" t="str">
        <f>IF(CurriculumDetail!I1398 &gt; 0, CurriculumDetail!I1398, "")</f>
        <v/>
      </c>
      <c r="J106" t="str">
        <f>IF(CurriculumDetail!J1398 &gt; 0, CurriculumDetail!J1398, "")</f>
        <v/>
      </c>
      <c r="K106" t="str">
        <f>IF(CurriculumDetail!K1398 &gt; 0, CurriculumDetail!K1398, "")</f>
        <v/>
      </c>
      <c r="L106" t="str">
        <f>IF(CurriculumDetail!L1398 &gt; 0, CurriculumDetail!L1398, "")</f>
        <v/>
      </c>
      <c r="M106" t="str">
        <f>IF(CurriculumDetail!M1398 &gt; 0, CurriculumDetail!M1398, "")</f>
        <v/>
      </c>
      <c r="N106" t="str">
        <f>IF(CurriculumDetail!N1398 &gt; 0, CurriculumDetail!N1398, "")</f>
        <v/>
      </c>
      <c r="O106" t="str">
        <f>IF(CurriculumDetail!O1398 &gt; 0, CurriculumDetail!O1398, "")</f>
        <v/>
      </c>
      <c r="P106" t="str">
        <f>IF(CurriculumDetail!P1398 &gt; 0, CurriculumDetail!P1398, "")</f>
        <v/>
      </c>
      <c r="Q106" t="str">
        <f>IF(CurriculumDetail!Q1398 &gt; 0, CurriculumDetail!Q1398, "")</f>
        <v/>
      </c>
      <c r="R106" t="str">
        <f>IF(CurriculumDetail!R1398 &gt; 0, CurriculumDetail!R1398, "")</f>
        <v/>
      </c>
      <c r="S106" t="str">
        <f>IF(CurriculumDetail!S1398 &gt; 0, CurriculumDetail!S1398, "")</f>
        <v/>
      </c>
      <c r="T106" t="str">
        <f>IF(CurriculumDetail!T1398 &gt; 0, CurriculumDetail!T1398, "")</f>
        <v/>
      </c>
      <c r="U106" t="str">
        <f>IF(CurriculumDetail!U1398 &gt; 0, CurriculumDetail!U1398, "")</f>
        <v/>
      </c>
      <c r="V106" t="str">
        <f>IF(CurriculumDetail!V1398 &gt; 0, CurriculumDetail!V1398, "")</f>
        <v/>
      </c>
      <c r="W106" t="str">
        <f>IF(CurriculumDetail!W1398 &gt; 0, CurriculumDetail!W1398, "")</f>
        <v/>
      </c>
      <c r="X106" t="str">
        <f>IF(CurriculumDetail!X1398 &gt; 0, CurriculumDetail!X1398, "")</f>
        <v/>
      </c>
      <c r="Y106" t="str">
        <f>IF(CurriculumDetail!Y1398 &gt; 0, CurriculumDetail!Y1398, "")</f>
        <v/>
      </c>
      <c r="Z106" t="str">
        <f>IF(CurriculumDetail!Z1398 &gt; 0, CurriculumDetail!Z1398, "")</f>
        <v/>
      </c>
      <c r="AA106" t="str">
        <f>IF(CurriculumDetail!AA1398 &gt; 0, CurriculumDetail!AA1398, "")</f>
        <v/>
      </c>
      <c r="AB106" t="str">
        <f>IF(CurriculumDetail!AB1398 &gt; 0, CurriculumDetail!AB1398, "")</f>
        <v/>
      </c>
      <c r="AC106" t="str">
        <f>IF(CurriculumDetail!AC1398 &gt; 0, CurriculumDetail!AC1398, "")</f>
        <v/>
      </c>
      <c r="AD106" t="str">
        <f>IF(CurriculumDetail!AD1398 &gt; 0, CurriculumDetail!AD1398, "")</f>
        <v/>
      </c>
      <c r="AE106" t="str">
        <f>IF(CurriculumDetail!AE1398 &gt; 0, CurriculumDetail!AE1398, "")</f>
        <v/>
      </c>
      <c r="AF106" t="str">
        <f>IF(CurriculumDetail!AF1398 &gt; 0, CurriculumDetail!AF1398, "")</f>
        <v/>
      </c>
      <c r="AG106" t="str">
        <f>IF(CurriculumDetail!AG1398 &gt; 0, CurriculumDetail!AG1398, "")</f>
        <v/>
      </c>
      <c r="AH106" t="str">
        <f>IF(CurriculumDetail!AH1398 &gt; 0, CurriculumDetail!AH1398, "")</f>
        <v/>
      </c>
      <c r="AI106" t="str">
        <f>IF(CurriculumDetail!AI1398 &gt; 0, CurriculumDetail!AI1398, "")</f>
        <v/>
      </c>
      <c r="AJ106" t="str">
        <f>IF(CurriculumDetail!AJ1398 &gt; 0, CurriculumDetail!AJ1398, "")</f>
        <v/>
      </c>
    </row>
    <row r="107" spans="1:36" x14ac:dyDescent="0.2">
      <c r="A107" s="12" t="s">
        <v>201</v>
      </c>
      <c r="B107" s="12" t="s">
        <v>208</v>
      </c>
      <c r="C107" s="12">
        <v>1</v>
      </c>
      <c r="D107" s="12">
        <v>1</v>
      </c>
      <c r="E107" s="12">
        <f t="shared" si="14"/>
        <v>2</v>
      </c>
      <c r="F107" s="12">
        <f t="shared" si="15"/>
        <v>0</v>
      </c>
      <c r="G107" t="str">
        <f>IF(CurriculumDetail!G1410 &gt; 0, CurriculumDetail!G1410, "")</f>
        <v/>
      </c>
      <c r="H107" t="str">
        <f>IF(CurriculumDetail!H1410 &gt; 0, CurriculumDetail!H1410, "")</f>
        <v/>
      </c>
      <c r="I107" t="str">
        <f>IF(CurriculumDetail!I1410 &gt; 0, CurriculumDetail!I1410, "")</f>
        <v/>
      </c>
      <c r="J107" t="str">
        <f>IF(CurriculumDetail!J1410 &gt; 0, CurriculumDetail!J1410, "")</f>
        <v/>
      </c>
      <c r="K107" t="str">
        <f>IF(CurriculumDetail!K1410 &gt; 0, CurriculumDetail!K1410, "")</f>
        <v/>
      </c>
      <c r="L107" t="str">
        <f>IF(CurriculumDetail!L1410 &gt; 0, CurriculumDetail!L1410, "")</f>
        <v/>
      </c>
      <c r="M107" t="str">
        <f>IF(CurriculumDetail!M1410 &gt; 0, CurriculumDetail!M1410, "")</f>
        <v/>
      </c>
      <c r="N107" t="str">
        <f>IF(CurriculumDetail!N1410 &gt; 0, CurriculumDetail!N1410, "")</f>
        <v/>
      </c>
      <c r="O107" t="str">
        <f>IF(CurriculumDetail!O1410 &gt; 0, CurriculumDetail!O1410, "")</f>
        <v/>
      </c>
      <c r="P107" t="str">
        <f>IF(CurriculumDetail!P1410 &gt; 0, CurriculumDetail!P1410, "")</f>
        <v/>
      </c>
      <c r="Q107" t="str">
        <f>IF(CurriculumDetail!Q1410 &gt; 0, CurriculumDetail!Q1410, "")</f>
        <v/>
      </c>
      <c r="R107" t="str">
        <f>IF(CurriculumDetail!R1410 &gt; 0, CurriculumDetail!R1410, "")</f>
        <v/>
      </c>
      <c r="S107" t="str">
        <f>IF(CurriculumDetail!S1410 &gt; 0, CurriculumDetail!S1410, "")</f>
        <v/>
      </c>
      <c r="T107" t="str">
        <f>IF(CurriculumDetail!T1410 &gt; 0, CurriculumDetail!T1410, "")</f>
        <v/>
      </c>
      <c r="U107" t="str">
        <f>IF(CurriculumDetail!U1410 &gt; 0, CurriculumDetail!U1410, "")</f>
        <v/>
      </c>
      <c r="V107" t="str">
        <f>IF(CurriculumDetail!V1410 &gt; 0, CurriculumDetail!V1410, "")</f>
        <v/>
      </c>
      <c r="W107" t="str">
        <f>IF(CurriculumDetail!W1410 &gt; 0, CurriculumDetail!W1410, "")</f>
        <v/>
      </c>
      <c r="X107" t="str">
        <f>IF(CurriculumDetail!X1410 &gt; 0, CurriculumDetail!X1410, "")</f>
        <v/>
      </c>
      <c r="Y107" t="str">
        <f>IF(CurriculumDetail!Y1410 &gt; 0, CurriculumDetail!Y1410, "")</f>
        <v/>
      </c>
      <c r="Z107" t="str">
        <f>IF(CurriculumDetail!Z1410 &gt; 0, CurriculumDetail!Z1410, "")</f>
        <v/>
      </c>
      <c r="AA107" t="str">
        <f>IF(CurriculumDetail!AA1410 &gt; 0, CurriculumDetail!AA1410, "")</f>
        <v/>
      </c>
      <c r="AB107" t="str">
        <f>IF(CurriculumDetail!AB1410 &gt; 0, CurriculumDetail!AB1410, "")</f>
        <v/>
      </c>
      <c r="AC107" t="str">
        <f>IF(CurriculumDetail!AC1410 &gt; 0, CurriculumDetail!AC1410, "")</f>
        <v/>
      </c>
      <c r="AD107" t="str">
        <f>IF(CurriculumDetail!AD1410 &gt; 0, CurriculumDetail!AD1410, "")</f>
        <v/>
      </c>
      <c r="AE107" t="str">
        <f>IF(CurriculumDetail!AE1410 &gt; 0, CurriculumDetail!AE1410, "")</f>
        <v/>
      </c>
      <c r="AF107" t="str">
        <f>IF(CurriculumDetail!AF1410 &gt; 0, CurriculumDetail!AF1410, "")</f>
        <v/>
      </c>
      <c r="AG107" t="str">
        <f>IF(CurriculumDetail!AG1410 &gt; 0, CurriculumDetail!AG1410, "")</f>
        <v/>
      </c>
      <c r="AH107" t="str">
        <f>IF(CurriculumDetail!AH1410 &gt; 0, CurriculumDetail!AH1410, "")</f>
        <v/>
      </c>
      <c r="AI107" t="str">
        <f>IF(CurriculumDetail!AI1410 &gt; 0, CurriculumDetail!AI1410, "")</f>
        <v/>
      </c>
      <c r="AJ107" t="str">
        <f>IF(CurriculumDetail!AJ1410 &gt; 0, CurriculumDetail!AJ1410, "")</f>
        <v/>
      </c>
    </row>
    <row r="108" spans="1:36" x14ac:dyDescent="0.2">
      <c r="A108" s="12"/>
      <c r="B108" s="12"/>
      <c r="C108" s="12"/>
      <c r="D108" s="12"/>
      <c r="E108" s="12"/>
      <c r="F108" s="12"/>
      <c r="G108" t="str">
        <f>IF(CurriculumDetail!G1434 &gt; 0, CurriculumDetail!G1434, "")</f>
        <v/>
      </c>
      <c r="H108" t="str">
        <f>IF(CurriculumDetail!H1434 &gt; 0, CurriculumDetail!H1434, "")</f>
        <v/>
      </c>
      <c r="I108" t="str">
        <f>IF(CurriculumDetail!I1434 &gt; 0, CurriculumDetail!I1434, "")</f>
        <v/>
      </c>
      <c r="J108" t="str">
        <f>IF(CurriculumDetail!J1434 &gt; 0, CurriculumDetail!J1434, "")</f>
        <v/>
      </c>
      <c r="K108" t="str">
        <f>IF(CurriculumDetail!K1434 &gt; 0, CurriculumDetail!K1434, "")</f>
        <v/>
      </c>
      <c r="L108" t="str">
        <f>IF(CurriculumDetail!L1434 &gt; 0, CurriculumDetail!L1434, "")</f>
        <v/>
      </c>
      <c r="M108" t="str">
        <f>IF(CurriculumDetail!M1434 &gt; 0, CurriculumDetail!M1434, "")</f>
        <v/>
      </c>
      <c r="N108" t="str">
        <f>IF(CurriculumDetail!N1434 &gt; 0, CurriculumDetail!N1434, "")</f>
        <v/>
      </c>
      <c r="O108" t="str">
        <f>IF(CurriculumDetail!O1434 &gt; 0, CurriculumDetail!O1434, "")</f>
        <v/>
      </c>
      <c r="P108" t="str">
        <f>IF(CurriculumDetail!P1434 &gt; 0, CurriculumDetail!P1434, "")</f>
        <v/>
      </c>
      <c r="Q108" t="str">
        <f>IF(CurriculumDetail!Q1434 &gt; 0, CurriculumDetail!Q1434, "")</f>
        <v/>
      </c>
      <c r="R108" t="str">
        <f>IF(CurriculumDetail!R1434 &gt; 0, CurriculumDetail!R1434, "")</f>
        <v/>
      </c>
      <c r="S108" t="str">
        <f>IF(CurriculumDetail!S1434 &gt; 0, CurriculumDetail!S1434, "")</f>
        <v/>
      </c>
      <c r="T108" t="str">
        <f>IF(CurriculumDetail!T1434 &gt; 0, CurriculumDetail!T1434, "")</f>
        <v/>
      </c>
      <c r="U108" t="str">
        <f>IF(CurriculumDetail!U1434 &gt; 0, CurriculumDetail!U1434, "")</f>
        <v/>
      </c>
      <c r="V108" t="str">
        <f>IF(CurriculumDetail!V1434 &gt; 0, CurriculumDetail!V1434, "")</f>
        <v/>
      </c>
      <c r="W108" t="str">
        <f>IF(CurriculumDetail!W1434 &gt; 0, CurriculumDetail!W1434, "")</f>
        <v/>
      </c>
      <c r="X108" t="str">
        <f>IF(CurriculumDetail!X1434 &gt; 0, CurriculumDetail!X1434, "")</f>
        <v/>
      </c>
      <c r="Y108" t="str">
        <f>IF(CurriculumDetail!Y1434 &gt; 0, CurriculumDetail!Y1434, "")</f>
        <v/>
      </c>
      <c r="Z108" t="str">
        <f>IF(CurriculumDetail!Z1434 &gt; 0, CurriculumDetail!Z1434, "")</f>
        <v/>
      </c>
      <c r="AA108" t="str">
        <f>IF(CurriculumDetail!AA1434 &gt; 0, CurriculumDetail!AA1434, "")</f>
        <v/>
      </c>
      <c r="AB108" t="str">
        <f>IF(CurriculumDetail!AB1434 &gt; 0, CurriculumDetail!AB1434, "")</f>
        <v/>
      </c>
      <c r="AC108" t="str">
        <f>IF(CurriculumDetail!AC1434 &gt; 0, CurriculumDetail!AC1434, "")</f>
        <v/>
      </c>
      <c r="AD108" t="str">
        <f>IF(CurriculumDetail!AD1434 &gt; 0, CurriculumDetail!AD1434, "")</f>
        <v/>
      </c>
      <c r="AE108" t="str">
        <f>IF(CurriculumDetail!AE1434 &gt; 0, CurriculumDetail!AE1434, "")</f>
        <v/>
      </c>
      <c r="AF108" t="str">
        <f>IF(CurriculumDetail!AF1434 &gt; 0, CurriculumDetail!AF1434, "")</f>
        <v/>
      </c>
      <c r="AG108" t="str">
        <f>IF(CurriculumDetail!AG1434 &gt; 0, CurriculumDetail!AG1434, "")</f>
        <v/>
      </c>
      <c r="AH108" t="str">
        <f>IF(CurriculumDetail!AH1434 &gt; 0, CurriculumDetail!AH1434, "")</f>
        <v/>
      </c>
      <c r="AI108" t="str">
        <f>IF(CurriculumDetail!AI1434 &gt; 0, CurriculumDetail!AI1434, "")</f>
        <v/>
      </c>
      <c r="AJ108" t="str">
        <f>IF(CurriculumDetail!AJ1434 &gt; 0, CurriculumDetail!AJ1434, "")</f>
        <v/>
      </c>
    </row>
  </sheetData>
  <conditionalFormatting sqref="D1">
    <cfRule type="expression" dxfId="47" priority="2">
      <formula>1</formula>
    </cfRule>
  </conditionalFormatting>
  <conditionalFormatting sqref="D2">
    <cfRule type="expression" dxfId="46" priority="3">
      <formula>1</formula>
    </cfRule>
  </conditionalFormatting>
  <conditionalFormatting sqref="E1">
    <cfRule type="expression" dxfId="45" priority="4">
      <formula>1</formula>
    </cfRule>
  </conditionalFormatting>
  <conditionalFormatting sqref="E2">
    <cfRule type="expression" dxfId="44" priority="5">
      <formula>1</formula>
    </cfRule>
  </conditionalFormatting>
  <conditionalFormatting sqref="G6:AJ1450">
    <cfRule type="expression" dxfId="43" priority="6">
      <formula>AND(OR($C$2="ON",$C$2="on",$C$2="On"),LEN(TRIM($E6))&gt;0, $D$1 &gt; 0, G6/$E6 &gt;= $D$1 )</formula>
    </cfRule>
    <cfRule type="expression" dxfId="42" priority="7">
      <formula>AND(OR($C$2="ON",$C$2="on",$C$2="On"),LEN(TRIM($E6))&gt;0, $D$2 &gt; 0, G6/$E6 &gt;= $D$2 )</formula>
    </cfRule>
    <cfRule type="expression" dxfId="41" priority="8">
      <formula>AND(OR($C$2="ON",$C$2="on",$C$2="On"),LEN(TRIM($E6))&gt;0, $E$1 &gt; 0, G6/$E6 &gt;= $E$1 )</formula>
    </cfRule>
    <cfRule type="expression" dxfId="40" priority="9">
      <formula>AND(OR($C$2="ON",$C$2="on",$C$2="On"),LEN(TRIM($E6))&gt;0, $E$2 &gt; 0, G6/$E6 &gt;= $E$2 )</formula>
    </cfRule>
  </conditionalFormatting>
  <conditionalFormatting sqref="A6:F1450">
    <cfRule type="expression" dxfId="39" priority="10">
      <formula>AND(OR($C$2="ON",$C$2="on",$C$2="On"),LEN(TRIM($E6))&gt;0, $D$1 &gt; 0, $F6/$E6 &gt;= $D$1 )</formula>
    </cfRule>
    <cfRule type="expression" dxfId="38" priority="11">
      <formula>AND(OR($C$2="ON",$C$2="on",$C$2="On"),LEN(TRIM($E6))&gt;0, $D$2 &gt; 0, $F6/$E6 &gt;= $D$2 )</formula>
    </cfRule>
    <cfRule type="expression" dxfId="37" priority="12">
      <formula>AND(OR($C$2="ON",$C$2="on",$C$2="On"),LEN(TRIM($E6))&gt;0, $E$1 &gt; 0, $F6/$E6 &gt;= $E$1 )</formula>
    </cfRule>
    <cfRule type="expression" dxfId="36" priority="13">
      <formula>AND(OR($C$2="ON",$C$2="on",$C$2="On"),LEN(TRIM($E6))&gt;0, $E$2 &gt; 0, $F6/$E6 &gt;= $E$2 )</formula>
    </cfRule>
  </conditionalFormatting>
  <pageMargins left="0.7" right="0.7" top="0.75" bottom="0.75" header="0.51180555555555496" footer="0.51180555555555496"/>
  <pageSetup paperSize="0" scale="0" firstPageNumber="0" orientation="portrait" usePrinterDefaults="0" horizontalDpi="0" verticalDpi="0" copies="0"/>
  <drawing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J185"/>
  <sheetViews>
    <sheetView topLeftCell="A160" zoomScaleNormal="100" workbookViewId="0">
      <selection activeCell="D1" sqref="D1"/>
    </sheetView>
  </sheetViews>
  <sheetFormatPr defaultRowHeight="12.75" x14ac:dyDescent="0.2"/>
  <cols>
    <col min="2" max="2" width="27.7109375"/>
  </cols>
  <sheetData>
    <row r="1" spans="1:36" x14ac:dyDescent="0.2">
      <c r="C1" s="3"/>
      <c r="D1" s="11">
        <v>0.9</v>
      </c>
      <c r="E1" s="11">
        <v>0.5</v>
      </c>
    </row>
    <row r="2" spans="1:36" x14ac:dyDescent="0.2">
      <c r="C2" s="3" t="s">
        <v>20</v>
      </c>
      <c r="D2" s="11">
        <v>0.75</v>
      </c>
      <c r="E2" s="11">
        <v>0.25</v>
      </c>
    </row>
    <row r="3" spans="1:36" ht="282" x14ac:dyDescent="0.2">
      <c r="B3" s="2" t="s">
        <v>21</v>
      </c>
      <c r="C3" s="3"/>
      <c r="D3" s="3"/>
      <c r="E3" s="3"/>
      <c r="F3" s="4"/>
      <c r="G3" s="4" t="str">
        <f>IF(LEN(TRIM(CurriculumDetail!G3))&gt;0, CurriculumDetail!G3, "")</f>
        <v>CS 13011-12 COMPUTER SCIENCE I</v>
      </c>
      <c r="H3" s="4" t="str">
        <f>IF(LEN(TRIM(CurriculumDetail!H3))&gt;0, CurriculumDetail!H3, "")</f>
        <v>CS 13001 COMPUTER SCIENCE I</v>
      </c>
      <c r="I3" s="4" t="str">
        <f>IF(LEN(TRIM(CurriculumDetail!I3))&gt;0, CurriculumDetail!I3, "")</f>
        <v>CS 23022 Discrete Structures</v>
      </c>
      <c r="J3" s="4" t="str">
        <f>IF(LEN(TRIM(CurriculumDetail!J3))&gt;0, CurriculumDetail!J3, "")</f>
        <v>CS 33211 Operating Systems</v>
      </c>
      <c r="K3" s="4" t="str">
        <f>IF(LEN(TRIM(CurriculumDetail!K3))&gt;0, CurriculumDetail!K3, "")</f>
        <v>CS 35101 Comp Arch</v>
      </c>
      <c r="L3" s="4" t="str">
        <f>IF(LEN(TRIM(CurriculumDetail!L3))&gt;0, CurriculumDetail!L3, "")</f>
        <v>CS 35201 Computer Networks</v>
      </c>
      <c r="M3" s="4" t="str">
        <f>IF(LEN(TRIM(CurriculumDetail!M3))&gt;0, CurriculumDetail!M3, "")</f>
        <v>CS33901 Software Engineering</v>
      </c>
      <c r="N3" s="4" t="str">
        <f>IF(LEN(TRIM(CurriculumDetail!N3))&gt;0, CurriculumDetail!N3, "")</f>
        <v>CS 33007 Introduction to Database System Design</v>
      </c>
      <c r="O3" s="4" t="str">
        <f>IF(LEN(TRIM(CurriculumDetail!O3))&gt;0, CurriculumDetail!O3, "")</f>
        <v xml:space="preserve"> CS 33101 Structure of Programming Languages</v>
      </c>
      <c r="P3" s="4" t="str">
        <f>IF(LEN(TRIM(CurriculumDetail!P3))&gt;0, CurriculumDetail!P3, "")</f>
        <v>CS 44001</v>
      </c>
      <c r="Q3" s="4" t="str">
        <f>IF(LEN(TRIM(CurriculumDetail!Q3))&gt;0, CurriculumDetail!Q3, "")</f>
        <v>CS 46101/56101  DESIGN AND ANALYSIS OF ALGORITHMS</v>
      </c>
      <c r="R3" s="4" t="str">
        <f>IF(LEN(TRIM(CurriculumDetail!R3))&gt;0, CurriculumDetail!R3, "")</f>
        <v>CS 49901 Capstone Project</v>
      </c>
      <c r="S3" s="4" t="str">
        <f>IF(LEN(TRIM(CurriculumDetail!S3))&gt;0, CurriculumDetail!S3, "")</f>
        <v>CS23001 Data Structues</v>
      </c>
      <c r="T3" s="4" t="str">
        <f>IF(LEN(TRIM(CurriculumDetail!T3))&gt;0, CurriculumDetail!T3, "")</f>
        <v>Faculty Member Name</v>
      </c>
      <c r="U3" s="4" t="str">
        <f>IF(LEN(TRIM(CurriculumDetail!U3))&gt;0, CurriculumDetail!U3, "")</f>
        <v/>
      </c>
      <c r="V3" s="4" t="str">
        <f>IF(LEN(TRIM(CurriculumDetail!V3))&gt;0, CurriculumDetail!V3, "")</f>
        <v/>
      </c>
      <c r="W3" s="4" t="str">
        <f>IF(LEN(TRIM(CurriculumDetail!W3))&gt;0, CurriculumDetail!W3, "")</f>
        <v/>
      </c>
      <c r="X3" s="4" t="str">
        <f>IF(LEN(TRIM(CurriculumDetail!X3))&gt;0, CurriculumDetail!X3, "")</f>
        <v/>
      </c>
      <c r="Y3" s="4" t="str">
        <f>IF(LEN(TRIM(CurriculumDetail!Y3))&gt;0, CurriculumDetail!Y3, "")</f>
        <v/>
      </c>
      <c r="Z3" s="4" t="str">
        <f>IF(LEN(TRIM(CurriculumDetail!Z3))&gt;0, CurriculumDetail!Z3, "")</f>
        <v/>
      </c>
      <c r="AA3" s="4" t="str">
        <f>IF(LEN(TRIM(CurriculumDetail!AA3))&gt;0, CurriculumDetail!AA3, "")</f>
        <v/>
      </c>
      <c r="AB3" s="4" t="str">
        <f>IF(LEN(TRIM(CurriculumDetail!AB3))&gt;0, CurriculumDetail!AB3, "")</f>
        <v/>
      </c>
      <c r="AC3" s="4" t="str">
        <f>IF(LEN(TRIM(CurriculumDetail!AC3))&gt;0, CurriculumDetail!AC3, "")</f>
        <v/>
      </c>
      <c r="AD3" s="4" t="str">
        <f>IF(LEN(TRIM(CurriculumDetail!AD3))&gt;0, CurriculumDetail!AD3, "")</f>
        <v/>
      </c>
      <c r="AE3" s="4" t="str">
        <f>IF(LEN(TRIM(CurriculumDetail!AE3))&gt;0, CurriculumDetail!AE3, "")</f>
        <v/>
      </c>
      <c r="AF3" s="4" t="str">
        <f>IF(LEN(TRIM(CurriculumDetail!AF3))&gt;0, CurriculumDetail!AF3, "")</f>
        <v/>
      </c>
      <c r="AG3" s="4" t="str">
        <f>IF(LEN(TRIM(CurriculumDetail!AG3))&gt;0, CurriculumDetail!AG3, "")</f>
        <v/>
      </c>
      <c r="AH3" s="4" t="str">
        <f>IF(LEN(TRIM(CurriculumDetail!AH3))&gt;0, CurriculumDetail!AH3, "")</f>
        <v/>
      </c>
      <c r="AI3" s="4" t="str">
        <f>IF(LEN(TRIM(CurriculumDetail!AI3))&gt;0, CurriculumDetail!AI3, "")</f>
        <v/>
      </c>
      <c r="AJ3" s="4" t="str">
        <f>IF(LEN(TRIM(CurriculumDetail!AJ3))&gt;0, CurriculumDetail!AJ3, "")</f>
        <v/>
      </c>
    </row>
    <row r="4" spans="1:36" x14ac:dyDescent="0.2">
      <c r="A4" s="6"/>
      <c r="B4" s="6"/>
      <c r="C4" s="7"/>
      <c r="D4" s="7"/>
      <c r="E4" s="7"/>
      <c r="F4" s="6"/>
      <c r="G4" s="6"/>
      <c r="I4" s="6"/>
      <c r="K4" s="6"/>
      <c r="M4" s="6"/>
      <c r="O4" s="6"/>
      <c r="Q4" s="6"/>
      <c r="S4" s="6"/>
      <c r="U4" s="6"/>
      <c r="W4" s="6"/>
      <c r="Y4" s="6"/>
      <c r="Z4" s="6"/>
      <c r="AB4" s="6"/>
      <c r="AC4" s="6"/>
      <c r="AE4" s="6"/>
      <c r="AF4" s="6"/>
      <c r="AH4" s="6"/>
      <c r="AI4" s="6"/>
    </row>
    <row r="5" spans="1:36" x14ac:dyDescent="0.2">
      <c r="A5" s="6" t="s">
        <v>22</v>
      </c>
      <c r="B5" s="6" t="s">
        <v>23</v>
      </c>
      <c r="C5" s="6" t="s">
        <v>216</v>
      </c>
      <c r="D5" s="6" t="s">
        <v>217</v>
      </c>
      <c r="E5" s="6" t="s">
        <v>220</v>
      </c>
      <c r="F5" t="s">
        <v>221</v>
      </c>
    </row>
    <row r="6" spans="1:36" x14ac:dyDescent="0.2">
      <c r="A6" s="12" t="s">
        <v>27</v>
      </c>
      <c r="B6" s="12" t="s">
        <v>28</v>
      </c>
      <c r="C6" s="12">
        <v>2</v>
      </c>
      <c r="D6" s="12">
        <v>2</v>
      </c>
      <c r="E6" s="12">
        <f t="shared" ref="E6:E12" si="0">C6+ D6</f>
        <v>4</v>
      </c>
      <c r="F6" s="12">
        <f t="shared" ref="F6:F12" si="1">SUM(G6:AJ6)</f>
        <v>0</v>
      </c>
      <c r="G6" t="str">
        <f>IF(CurriculumDetail!G7 &gt; 0, CurriculumDetail!G7, "")</f>
        <v/>
      </c>
      <c r="H6" t="str">
        <f>IF(CurriculumDetail!H7 &gt; 0, CurriculumDetail!H7, "")</f>
        <v/>
      </c>
      <c r="I6" t="str">
        <f>IF(CurriculumDetail!I7 &gt; 0, CurriculumDetail!I7, "")</f>
        <v/>
      </c>
      <c r="J6" t="str">
        <f>IF(CurriculumDetail!J7 &gt; 0, CurriculumDetail!J7, "")</f>
        <v/>
      </c>
      <c r="K6" t="str">
        <f>IF(CurriculumDetail!K7 &gt; 0, CurriculumDetail!K7, "")</f>
        <v/>
      </c>
      <c r="L6" t="str">
        <f>IF(CurriculumDetail!L7 &gt; 0, CurriculumDetail!L7, "")</f>
        <v/>
      </c>
      <c r="M6" t="str">
        <f>IF(CurriculumDetail!M7 &gt; 0, CurriculumDetail!M7, "")</f>
        <v/>
      </c>
      <c r="N6" t="str">
        <f>IF(CurriculumDetail!N7 &gt; 0, CurriculumDetail!N7, "")</f>
        <v/>
      </c>
      <c r="O6" t="str">
        <f>IF(CurriculumDetail!O7 &gt; 0, CurriculumDetail!O7, "")</f>
        <v/>
      </c>
      <c r="P6" t="str">
        <f>IF(CurriculumDetail!P7 &gt; 0, CurriculumDetail!P7, "")</f>
        <v/>
      </c>
      <c r="Q6" t="str">
        <f>IF(CurriculumDetail!Q7 &gt; 0, CurriculumDetail!Q7, "")</f>
        <v/>
      </c>
      <c r="R6" t="str">
        <f>IF(CurriculumDetail!R7 &gt; 0, CurriculumDetail!R7, "")</f>
        <v/>
      </c>
      <c r="S6" t="str">
        <f>IF(CurriculumDetail!S7 &gt; 0, CurriculumDetail!S7, "")</f>
        <v/>
      </c>
      <c r="T6" t="str">
        <f>IF(CurriculumDetail!T7 &gt; 0, CurriculumDetail!T7, "")</f>
        <v/>
      </c>
      <c r="U6" t="str">
        <f>IF(CurriculumDetail!U7 &gt; 0, CurriculumDetail!U7, "")</f>
        <v/>
      </c>
      <c r="V6" t="str">
        <f>IF(CurriculumDetail!V7 &gt; 0, CurriculumDetail!V7, "")</f>
        <v/>
      </c>
      <c r="W6" t="str">
        <f>IF(CurriculumDetail!W7 &gt; 0, CurriculumDetail!W7, "")</f>
        <v/>
      </c>
      <c r="X6" t="str">
        <f>IF(CurriculumDetail!X7 &gt; 0, CurriculumDetail!X7, "")</f>
        <v/>
      </c>
      <c r="Y6" t="str">
        <f>IF(CurriculumDetail!Y7 &gt; 0, CurriculumDetail!Y7, "")</f>
        <v/>
      </c>
      <c r="Z6" t="str">
        <f>IF(CurriculumDetail!Z7 &gt; 0, CurriculumDetail!Z7, "")</f>
        <v/>
      </c>
      <c r="AA6" t="str">
        <f>IF(CurriculumDetail!AA7 &gt; 0, CurriculumDetail!AA7, "")</f>
        <v/>
      </c>
      <c r="AB6" t="str">
        <f>IF(CurriculumDetail!AB7 &gt; 0, CurriculumDetail!AB7, "")</f>
        <v/>
      </c>
      <c r="AC6" t="str">
        <f>IF(CurriculumDetail!AC7 &gt; 0, CurriculumDetail!AC7, "")</f>
        <v/>
      </c>
      <c r="AD6" t="str">
        <f>IF(CurriculumDetail!AD7 &gt; 0, CurriculumDetail!AD7, "")</f>
        <v/>
      </c>
      <c r="AE6" t="str">
        <f>IF(CurriculumDetail!AE7 &gt; 0, CurriculumDetail!AE7, "")</f>
        <v/>
      </c>
      <c r="AF6" t="str">
        <f>IF(CurriculumDetail!AF7 &gt; 0, CurriculumDetail!AF7, "")</f>
        <v/>
      </c>
      <c r="AG6" t="str">
        <f>IF(CurriculumDetail!AG7 &gt; 0, CurriculumDetail!AG7, "")</f>
        <v/>
      </c>
      <c r="AH6" t="str">
        <f>IF(CurriculumDetail!AH7 &gt; 0, CurriculumDetail!AH7, "")</f>
        <v/>
      </c>
      <c r="AI6" t="str">
        <f>IF(CurriculumDetail!AI7 &gt; 0, CurriculumDetail!AI7, "")</f>
        <v/>
      </c>
      <c r="AJ6" t="str">
        <f>IF(CurriculumDetail!AJ7 &gt; 0, CurriculumDetail!AJ7, "")</f>
        <v/>
      </c>
    </row>
    <row r="7" spans="1:36" x14ac:dyDescent="0.2">
      <c r="A7" s="12" t="s">
        <v>27</v>
      </c>
      <c r="B7" s="12" t="s">
        <v>218</v>
      </c>
      <c r="C7" s="12">
        <v>5</v>
      </c>
      <c r="D7" s="12">
        <v>1</v>
      </c>
      <c r="E7" s="12">
        <f t="shared" si="0"/>
        <v>6</v>
      </c>
      <c r="F7" s="12">
        <f t="shared" si="1"/>
        <v>0</v>
      </c>
      <c r="G7" t="str">
        <f>IF(CurriculumDetail!G21 &gt; 0, CurriculumDetail!G21, "")</f>
        <v/>
      </c>
      <c r="H7" t="str">
        <f>IF(CurriculumDetail!H21 &gt; 0, CurriculumDetail!H21, "")</f>
        <v/>
      </c>
      <c r="I7" t="str">
        <f>IF(CurriculumDetail!I21 &gt; 0, CurriculumDetail!I21, "")</f>
        <v/>
      </c>
      <c r="J7" t="str">
        <f>IF(CurriculumDetail!J21 &gt; 0, CurriculumDetail!J21, "")</f>
        <v/>
      </c>
      <c r="K7" t="str">
        <f>IF(CurriculumDetail!K21 &gt; 0, CurriculumDetail!K21, "")</f>
        <v/>
      </c>
      <c r="L7" t="str">
        <f>IF(CurriculumDetail!L21 &gt; 0, CurriculumDetail!L21, "")</f>
        <v/>
      </c>
      <c r="M7" t="str">
        <f>IF(CurriculumDetail!M21 &gt; 0, CurriculumDetail!M21, "")</f>
        <v/>
      </c>
      <c r="N7" t="str">
        <f>IF(CurriculumDetail!N21 &gt; 0, CurriculumDetail!N21, "")</f>
        <v/>
      </c>
      <c r="O7" t="str">
        <f>IF(CurriculumDetail!O21 &gt; 0, CurriculumDetail!O21, "")</f>
        <v/>
      </c>
      <c r="P7" t="str">
        <f>IF(CurriculumDetail!P21 &gt; 0, CurriculumDetail!P21, "")</f>
        <v/>
      </c>
      <c r="Q7" t="str">
        <f>IF(CurriculumDetail!Q21 &gt; 0, CurriculumDetail!Q21, "")</f>
        <v/>
      </c>
      <c r="R7" t="str">
        <f>IF(CurriculumDetail!R21 &gt; 0, CurriculumDetail!R21, "")</f>
        <v/>
      </c>
      <c r="S7" t="str">
        <f>IF(CurriculumDetail!S21 &gt; 0, CurriculumDetail!S21, "")</f>
        <v/>
      </c>
      <c r="T7" t="str">
        <f>IF(CurriculumDetail!T21 &gt; 0, CurriculumDetail!T21, "")</f>
        <v/>
      </c>
      <c r="U7" t="str">
        <f>IF(CurriculumDetail!U21 &gt; 0, CurriculumDetail!U21, "")</f>
        <v/>
      </c>
      <c r="V7" t="str">
        <f>IF(CurriculumDetail!V21 &gt; 0, CurriculumDetail!V21, "")</f>
        <v/>
      </c>
      <c r="W7" t="str">
        <f>IF(CurriculumDetail!W21 &gt; 0, CurriculumDetail!W21, "")</f>
        <v/>
      </c>
      <c r="X7" t="str">
        <f>IF(CurriculumDetail!X21 &gt; 0, CurriculumDetail!X21, "")</f>
        <v/>
      </c>
      <c r="Y7" t="str">
        <f>IF(CurriculumDetail!Y21 &gt; 0, CurriculumDetail!Y21, "")</f>
        <v/>
      </c>
      <c r="Z7" t="str">
        <f>IF(CurriculumDetail!Z21 &gt; 0, CurriculumDetail!Z21, "")</f>
        <v/>
      </c>
      <c r="AA7" t="str">
        <f>IF(CurriculumDetail!AA21 &gt; 0, CurriculumDetail!AA21, "")</f>
        <v/>
      </c>
      <c r="AB7" t="str">
        <f>IF(CurriculumDetail!AB21 &gt; 0, CurriculumDetail!AB21, "")</f>
        <v/>
      </c>
      <c r="AC7" t="str">
        <f>IF(CurriculumDetail!AC21 &gt; 0, CurriculumDetail!AC21, "")</f>
        <v/>
      </c>
      <c r="AD7" t="str">
        <f>IF(CurriculumDetail!AD21 &gt; 0, CurriculumDetail!AD21, "")</f>
        <v/>
      </c>
      <c r="AE7" t="str">
        <f>IF(CurriculumDetail!AE21 &gt; 0, CurriculumDetail!AE21, "")</f>
        <v/>
      </c>
      <c r="AF7" t="str">
        <f>IF(CurriculumDetail!AF21 &gt; 0, CurriculumDetail!AF21, "")</f>
        <v/>
      </c>
      <c r="AG7" t="str">
        <f>IF(CurriculumDetail!AG21 &gt; 0, CurriculumDetail!AG21, "")</f>
        <v/>
      </c>
      <c r="AH7" t="str">
        <f>IF(CurriculumDetail!AH21 &gt; 0, CurriculumDetail!AH21, "")</f>
        <v/>
      </c>
      <c r="AI7" t="str">
        <f>IF(CurriculumDetail!AI21 &gt; 0, CurriculumDetail!AI21, "")</f>
        <v/>
      </c>
      <c r="AJ7" t="str">
        <f>IF(CurriculumDetail!AJ21 &gt; 0, CurriculumDetail!AJ21, "")</f>
        <v/>
      </c>
    </row>
    <row r="8" spans="1:36" x14ac:dyDescent="0.2">
      <c r="A8" s="12" t="s">
        <v>27</v>
      </c>
      <c r="B8" s="12" t="s">
        <v>33</v>
      </c>
      <c r="C8" s="12">
        <v>9</v>
      </c>
      <c r="D8" s="12">
        <v>3</v>
      </c>
      <c r="E8" s="12">
        <f t="shared" si="0"/>
        <v>12</v>
      </c>
      <c r="F8" s="12">
        <f t="shared" si="1"/>
        <v>0</v>
      </c>
      <c r="G8" t="str">
        <f>IF(CurriculumDetail!G33 &gt; 0, CurriculumDetail!G33, "")</f>
        <v/>
      </c>
      <c r="H8" t="str">
        <f>IF(CurriculumDetail!H33 &gt; 0, CurriculumDetail!H33, "")</f>
        <v/>
      </c>
      <c r="I8" t="str">
        <f>IF(CurriculumDetail!I33 &gt; 0, CurriculumDetail!I33, "")</f>
        <v/>
      </c>
      <c r="J8" t="str">
        <f>IF(CurriculumDetail!J33 &gt; 0, CurriculumDetail!J33, "")</f>
        <v/>
      </c>
      <c r="K8" t="str">
        <f>IF(CurriculumDetail!K33 &gt; 0, CurriculumDetail!K33, "")</f>
        <v/>
      </c>
      <c r="L8" t="str">
        <f>IF(CurriculumDetail!L33 &gt; 0, CurriculumDetail!L33, "")</f>
        <v/>
      </c>
      <c r="M8" t="str">
        <f>IF(CurriculumDetail!M33 &gt; 0, CurriculumDetail!M33, "")</f>
        <v/>
      </c>
      <c r="N8" t="str">
        <f>IF(CurriculumDetail!N33 &gt; 0, CurriculumDetail!N33, "")</f>
        <v/>
      </c>
      <c r="O8" t="str">
        <f>IF(CurriculumDetail!O33 &gt; 0, CurriculumDetail!O33, "")</f>
        <v/>
      </c>
      <c r="P8" t="str">
        <f>IF(CurriculumDetail!P33 &gt; 0, CurriculumDetail!P33, "")</f>
        <v/>
      </c>
      <c r="Q8" t="str">
        <f>IF(CurriculumDetail!Q33 &gt; 0, CurriculumDetail!Q33, "")</f>
        <v/>
      </c>
      <c r="R8" t="str">
        <f>IF(CurriculumDetail!R33 &gt; 0, CurriculumDetail!R33, "")</f>
        <v/>
      </c>
      <c r="S8" t="str">
        <f>IF(CurriculumDetail!S33 &gt; 0, CurriculumDetail!S33, "")</f>
        <v/>
      </c>
      <c r="T8" t="str">
        <f>IF(CurriculumDetail!T33 &gt; 0, CurriculumDetail!T33, "")</f>
        <v/>
      </c>
      <c r="U8" t="str">
        <f>IF(CurriculumDetail!U33 &gt; 0, CurriculumDetail!U33, "")</f>
        <v/>
      </c>
      <c r="V8" t="str">
        <f>IF(CurriculumDetail!V33 &gt; 0, CurriculumDetail!V33, "")</f>
        <v/>
      </c>
      <c r="W8" t="str">
        <f>IF(CurriculumDetail!W33 &gt; 0, CurriculumDetail!W33, "")</f>
        <v/>
      </c>
      <c r="X8" t="str">
        <f>IF(CurriculumDetail!X33 &gt; 0, CurriculumDetail!X33, "")</f>
        <v/>
      </c>
      <c r="Y8" t="str">
        <f>IF(CurriculumDetail!Y33 &gt; 0, CurriculumDetail!Y33, "")</f>
        <v/>
      </c>
      <c r="Z8" t="str">
        <f>IF(CurriculumDetail!Z33 &gt; 0, CurriculumDetail!Z33, "")</f>
        <v/>
      </c>
      <c r="AA8" t="str">
        <f>IF(CurriculumDetail!AA33 &gt; 0, CurriculumDetail!AA33, "")</f>
        <v/>
      </c>
      <c r="AB8" t="str">
        <f>IF(CurriculumDetail!AB33 &gt; 0, CurriculumDetail!AB33, "")</f>
        <v/>
      </c>
      <c r="AC8" t="str">
        <f>IF(CurriculumDetail!AC33 &gt; 0, CurriculumDetail!AC33, "")</f>
        <v/>
      </c>
      <c r="AD8" t="str">
        <f>IF(CurriculumDetail!AD33 &gt; 0, CurriculumDetail!AD33, "")</f>
        <v/>
      </c>
      <c r="AE8" t="str">
        <f>IF(CurriculumDetail!AE33 &gt; 0, CurriculumDetail!AE33, "")</f>
        <v/>
      </c>
      <c r="AF8" t="str">
        <f>IF(CurriculumDetail!AF33 &gt; 0, CurriculumDetail!AF33, "")</f>
        <v/>
      </c>
      <c r="AG8" t="str">
        <f>IF(CurriculumDetail!AG33 &gt; 0, CurriculumDetail!AG33, "")</f>
        <v/>
      </c>
      <c r="AH8" t="str">
        <f>IF(CurriculumDetail!AH33 &gt; 0, CurriculumDetail!AH33, "")</f>
        <v/>
      </c>
      <c r="AI8" t="str">
        <f>IF(CurriculumDetail!AI33 &gt; 0, CurriculumDetail!AI33, "")</f>
        <v/>
      </c>
      <c r="AJ8" t="str">
        <f>IF(CurriculumDetail!AJ33 &gt; 0, CurriculumDetail!AJ33, "")</f>
        <v/>
      </c>
    </row>
    <row r="9" spans="1:36" x14ac:dyDescent="0.2">
      <c r="A9" s="12" t="s">
        <v>27</v>
      </c>
      <c r="B9" s="12" t="s">
        <v>34</v>
      </c>
      <c r="C9" s="12">
        <v>3</v>
      </c>
      <c r="D9" s="12">
        <v>3</v>
      </c>
      <c r="E9" s="12">
        <f t="shared" si="0"/>
        <v>6</v>
      </c>
      <c r="F9" s="12">
        <f t="shared" si="1"/>
        <v>0</v>
      </c>
      <c r="G9" t="str">
        <f>IF(CurriculumDetail!G47 &gt; 0, CurriculumDetail!G47, "")</f>
        <v/>
      </c>
      <c r="H9" t="str">
        <f>IF(CurriculumDetail!H47 &gt; 0, CurriculumDetail!H47, "")</f>
        <v/>
      </c>
      <c r="I9" t="str">
        <f>IF(CurriculumDetail!I47 &gt; 0, CurriculumDetail!I47, "")</f>
        <v/>
      </c>
      <c r="J9" t="str">
        <f>IF(CurriculumDetail!J47 &gt; 0, CurriculumDetail!J47, "")</f>
        <v/>
      </c>
      <c r="K9" t="str">
        <f>IF(CurriculumDetail!K47 &gt; 0, CurriculumDetail!K47, "")</f>
        <v/>
      </c>
      <c r="L9" t="str">
        <f>IF(CurriculumDetail!L47 &gt; 0, CurriculumDetail!L47, "")</f>
        <v/>
      </c>
      <c r="M9" t="str">
        <f>IF(CurriculumDetail!M47 &gt; 0, CurriculumDetail!M47, "")</f>
        <v/>
      </c>
      <c r="N9" t="str">
        <f>IF(CurriculumDetail!N47 &gt; 0, CurriculumDetail!N47, "")</f>
        <v/>
      </c>
      <c r="O9" t="str">
        <f>IF(CurriculumDetail!O47 &gt; 0, CurriculumDetail!O47, "")</f>
        <v/>
      </c>
      <c r="P9" t="str">
        <f>IF(CurriculumDetail!P47 &gt; 0, CurriculumDetail!P47, "")</f>
        <v/>
      </c>
      <c r="Q9" t="str">
        <f>IF(CurriculumDetail!Q47 &gt; 0, CurriculumDetail!Q47, "")</f>
        <v/>
      </c>
      <c r="R9" t="str">
        <f>IF(CurriculumDetail!R47 &gt; 0, CurriculumDetail!R47, "")</f>
        <v/>
      </c>
      <c r="S9" t="str">
        <f>IF(CurriculumDetail!S47 &gt; 0, CurriculumDetail!S47, "")</f>
        <v/>
      </c>
      <c r="T9" t="str">
        <f>IF(CurriculumDetail!T47 &gt; 0, CurriculumDetail!T47, "")</f>
        <v/>
      </c>
      <c r="U9" t="str">
        <f>IF(CurriculumDetail!U47 &gt; 0, CurriculumDetail!U47, "")</f>
        <v/>
      </c>
      <c r="V9" t="str">
        <f>IF(CurriculumDetail!V47 &gt; 0, CurriculumDetail!V47, "")</f>
        <v/>
      </c>
      <c r="W9" t="str">
        <f>IF(CurriculumDetail!W47 &gt; 0, CurriculumDetail!W47, "")</f>
        <v/>
      </c>
      <c r="X9" t="str">
        <f>IF(CurriculumDetail!X47 &gt; 0, CurriculumDetail!X47, "")</f>
        <v/>
      </c>
      <c r="Y9" t="str">
        <f>IF(CurriculumDetail!Y47 &gt; 0, CurriculumDetail!Y47, "")</f>
        <v/>
      </c>
      <c r="Z9" t="str">
        <f>IF(CurriculumDetail!Z47 &gt; 0, CurriculumDetail!Z47, "")</f>
        <v/>
      </c>
      <c r="AA9" t="str">
        <f>IF(CurriculumDetail!AA47 &gt; 0, CurriculumDetail!AA47, "")</f>
        <v/>
      </c>
      <c r="AB9" t="str">
        <f>IF(CurriculumDetail!AB47 &gt; 0, CurriculumDetail!AB47, "")</f>
        <v/>
      </c>
      <c r="AC9" t="str">
        <f>IF(CurriculumDetail!AC47 &gt; 0, CurriculumDetail!AC47, "")</f>
        <v/>
      </c>
      <c r="AD9" t="str">
        <f>IF(CurriculumDetail!AD47 &gt; 0, CurriculumDetail!AD47, "")</f>
        <v/>
      </c>
      <c r="AE9" t="str">
        <f>IF(CurriculumDetail!AE47 &gt; 0, CurriculumDetail!AE47, "")</f>
        <v/>
      </c>
      <c r="AF9" t="str">
        <f>IF(CurriculumDetail!AF47 &gt; 0, CurriculumDetail!AF47, "")</f>
        <v/>
      </c>
      <c r="AG9" t="str">
        <f>IF(CurriculumDetail!AG47 &gt; 0, CurriculumDetail!AG47, "")</f>
        <v/>
      </c>
      <c r="AH9" t="str">
        <f>IF(CurriculumDetail!AH47 &gt; 0, CurriculumDetail!AH47, "")</f>
        <v/>
      </c>
      <c r="AI9" t="str">
        <f>IF(CurriculumDetail!AI47 &gt; 0, CurriculumDetail!AI47, "")</f>
        <v/>
      </c>
      <c r="AJ9" t="str">
        <f>IF(CurriculumDetail!AJ47 &gt; 0, CurriculumDetail!AJ47, "")</f>
        <v/>
      </c>
    </row>
    <row r="10" spans="1:36" x14ac:dyDescent="0.2">
      <c r="A10" s="12" t="s">
        <v>27</v>
      </c>
      <c r="B10" s="12" t="s">
        <v>35</v>
      </c>
      <c r="C10" s="12">
        <v>0</v>
      </c>
      <c r="D10" s="12">
        <v>0</v>
      </c>
      <c r="E10" s="12">
        <f t="shared" si="0"/>
        <v>0</v>
      </c>
      <c r="F10" s="12">
        <f t="shared" si="1"/>
        <v>0</v>
      </c>
      <c r="G10" t="str">
        <f>IF(CurriculumDetail!G56 &gt; 0, CurriculumDetail!G56, "")</f>
        <v/>
      </c>
      <c r="H10" t="str">
        <f>IF(CurriculumDetail!H56 &gt; 0, CurriculumDetail!H56, "")</f>
        <v/>
      </c>
      <c r="I10" t="str">
        <f>IF(CurriculumDetail!I56 &gt; 0, CurriculumDetail!I56, "")</f>
        <v/>
      </c>
      <c r="J10" t="str">
        <f>IF(CurriculumDetail!J56 &gt; 0, CurriculumDetail!J56, "")</f>
        <v/>
      </c>
      <c r="K10" t="str">
        <f>IF(CurriculumDetail!K56 &gt; 0, CurriculumDetail!K56, "")</f>
        <v/>
      </c>
      <c r="L10" t="str">
        <f>IF(CurriculumDetail!L56 &gt; 0, CurriculumDetail!L56, "")</f>
        <v/>
      </c>
      <c r="M10" t="str">
        <f>IF(CurriculumDetail!M56 &gt; 0, CurriculumDetail!M56, "")</f>
        <v/>
      </c>
      <c r="N10" t="str">
        <f>IF(CurriculumDetail!N56 &gt; 0, CurriculumDetail!N56, "")</f>
        <v/>
      </c>
      <c r="O10" t="str">
        <f>IF(CurriculumDetail!O56 &gt; 0, CurriculumDetail!O56, "")</f>
        <v/>
      </c>
      <c r="P10" t="str">
        <f>IF(CurriculumDetail!P56 &gt; 0, CurriculumDetail!P56, "")</f>
        <v/>
      </c>
      <c r="Q10" t="str">
        <f>IF(CurriculumDetail!Q56 &gt; 0, CurriculumDetail!Q56, "")</f>
        <v/>
      </c>
      <c r="R10" t="str">
        <f>IF(CurriculumDetail!R56 &gt; 0, CurriculumDetail!R56, "")</f>
        <v/>
      </c>
      <c r="S10" t="str">
        <f>IF(CurriculumDetail!S56 &gt; 0, CurriculumDetail!S56, "")</f>
        <v/>
      </c>
      <c r="T10" t="str">
        <f>IF(CurriculumDetail!T56 &gt; 0, CurriculumDetail!T56, "")</f>
        <v/>
      </c>
      <c r="U10" t="str">
        <f>IF(CurriculumDetail!U56 &gt; 0, CurriculumDetail!U56, "")</f>
        <v/>
      </c>
      <c r="V10" t="str">
        <f>IF(CurriculumDetail!V56 &gt; 0, CurriculumDetail!V56, "")</f>
        <v/>
      </c>
      <c r="W10" t="str">
        <f>IF(CurriculumDetail!W56 &gt; 0, CurriculumDetail!W56, "")</f>
        <v/>
      </c>
      <c r="X10" t="str">
        <f>IF(CurriculumDetail!X56 &gt; 0, CurriculumDetail!X56, "")</f>
        <v/>
      </c>
      <c r="Y10" t="str">
        <f>IF(CurriculumDetail!Y56 &gt; 0, CurriculumDetail!Y56, "")</f>
        <v/>
      </c>
      <c r="Z10" t="str">
        <f>IF(CurriculumDetail!Z56 &gt; 0, CurriculumDetail!Z56, "")</f>
        <v/>
      </c>
      <c r="AA10" t="str">
        <f>IF(CurriculumDetail!AA56 &gt; 0, CurriculumDetail!AA56, "")</f>
        <v/>
      </c>
      <c r="AB10" t="str">
        <f>IF(CurriculumDetail!AB56 &gt; 0, CurriculumDetail!AB56, "")</f>
        <v/>
      </c>
      <c r="AC10" t="str">
        <f>IF(CurriculumDetail!AC56 &gt; 0, CurriculumDetail!AC56, "")</f>
        <v/>
      </c>
      <c r="AD10" t="str">
        <f>IF(CurriculumDetail!AD56 &gt; 0, CurriculumDetail!AD56, "")</f>
        <v/>
      </c>
      <c r="AE10" t="str">
        <f>IF(CurriculumDetail!AE56 &gt; 0, CurriculumDetail!AE56, "")</f>
        <v/>
      </c>
      <c r="AF10" t="str">
        <f>IF(CurriculumDetail!AF56 &gt; 0, CurriculumDetail!AF56, "")</f>
        <v/>
      </c>
      <c r="AG10" t="str">
        <f>IF(CurriculumDetail!AG56 &gt; 0, CurriculumDetail!AG56, "")</f>
        <v/>
      </c>
      <c r="AH10" t="str">
        <f>IF(CurriculumDetail!AH56 &gt; 0, CurriculumDetail!AH56, "")</f>
        <v/>
      </c>
      <c r="AI10" t="str">
        <f>IF(CurriculumDetail!AI56 &gt; 0, CurriculumDetail!AI56, "")</f>
        <v/>
      </c>
      <c r="AJ10" t="str">
        <f>IF(CurriculumDetail!AJ56 &gt; 0, CurriculumDetail!AJ56, "")</f>
        <v/>
      </c>
    </row>
    <row r="11" spans="1:36" x14ac:dyDescent="0.2">
      <c r="A11" s="12" t="s">
        <v>27</v>
      </c>
      <c r="B11" s="12" t="s">
        <v>36</v>
      </c>
      <c r="C11" s="12">
        <v>0</v>
      </c>
      <c r="D11" s="12">
        <v>0</v>
      </c>
      <c r="E11" s="12">
        <f t="shared" si="0"/>
        <v>0</v>
      </c>
      <c r="F11" s="12">
        <f t="shared" si="1"/>
        <v>0</v>
      </c>
      <c r="G11" t="str">
        <f>IF(CurriculumDetail!G63 &gt; 0, CurriculumDetail!G63, "")</f>
        <v/>
      </c>
      <c r="H11" t="str">
        <f>IF(CurriculumDetail!H63 &gt; 0, CurriculumDetail!H63, "")</f>
        <v/>
      </c>
      <c r="I11" t="str">
        <f>IF(CurriculumDetail!I63 &gt; 0, CurriculumDetail!I63, "")</f>
        <v/>
      </c>
      <c r="J11" t="str">
        <f>IF(CurriculumDetail!J63 &gt; 0, CurriculumDetail!J63, "")</f>
        <v/>
      </c>
      <c r="K11" t="str">
        <f>IF(CurriculumDetail!K63 &gt; 0, CurriculumDetail!K63, "")</f>
        <v/>
      </c>
      <c r="L11" t="str">
        <f>IF(CurriculumDetail!L63 &gt; 0, CurriculumDetail!L63, "")</f>
        <v/>
      </c>
      <c r="M11" t="str">
        <f>IF(CurriculumDetail!M63 &gt; 0, CurriculumDetail!M63, "")</f>
        <v/>
      </c>
      <c r="N11" t="str">
        <f>IF(CurriculumDetail!N63 &gt; 0, CurriculumDetail!N63, "")</f>
        <v/>
      </c>
      <c r="O11" t="str">
        <f>IF(CurriculumDetail!O63 &gt; 0, CurriculumDetail!O63, "")</f>
        <v/>
      </c>
      <c r="P11" t="str">
        <f>IF(CurriculumDetail!P63 &gt; 0, CurriculumDetail!P63, "")</f>
        <v/>
      </c>
      <c r="Q11" t="str">
        <f>IF(CurriculumDetail!Q63 &gt; 0, CurriculumDetail!Q63, "")</f>
        <v/>
      </c>
      <c r="R11" t="str">
        <f>IF(CurriculumDetail!R63 &gt; 0, CurriculumDetail!R63, "")</f>
        <v/>
      </c>
      <c r="S11" t="str">
        <f>IF(CurriculumDetail!S63 &gt; 0, CurriculumDetail!S63, "")</f>
        <v/>
      </c>
      <c r="T11" t="str">
        <f>IF(CurriculumDetail!T63 &gt; 0, CurriculumDetail!T63, "")</f>
        <v/>
      </c>
      <c r="U11" t="str">
        <f>IF(CurriculumDetail!U63 &gt; 0, CurriculumDetail!U63, "")</f>
        <v/>
      </c>
      <c r="V11" t="str">
        <f>IF(CurriculumDetail!V63 &gt; 0, CurriculumDetail!V63, "")</f>
        <v/>
      </c>
      <c r="W11" t="str">
        <f>IF(CurriculumDetail!W63 &gt; 0, CurriculumDetail!W63, "")</f>
        <v/>
      </c>
      <c r="X11" t="str">
        <f>IF(CurriculumDetail!X63 &gt; 0, CurriculumDetail!X63, "")</f>
        <v/>
      </c>
      <c r="Y11" t="str">
        <f>IF(CurriculumDetail!Y63 &gt; 0, CurriculumDetail!Y63, "")</f>
        <v/>
      </c>
      <c r="Z11" t="str">
        <f>IF(CurriculumDetail!Z63 &gt; 0, CurriculumDetail!Z63, "")</f>
        <v/>
      </c>
      <c r="AA11" t="str">
        <f>IF(CurriculumDetail!AA63 &gt; 0, CurriculumDetail!AA63, "")</f>
        <v/>
      </c>
      <c r="AB11" t="str">
        <f>IF(CurriculumDetail!AB63 &gt; 0, CurriculumDetail!AB63, "")</f>
        <v/>
      </c>
      <c r="AC11" t="str">
        <f>IF(CurriculumDetail!AC63 &gt; 0, CurriculumDetail!AC63, "")</f>
        <v/>
      </c>
      <c r="AD11" t="str">
        <f>IF(CurriculumDetail!AD63 &gt; 0, CurriculumDetail!AD63, "")</f>
        <v/>
      </c>
      <c r="AE11" t="str">
        <f>IF(CurriculumDetail!AE63 &gt; 0, CurriculumDetail!AE63, "")</f>
        <v/>
      </c>
      <c r="AF11" t="str">
        <f>IF(CurriculumDetail!AF63 &gt; 0, CurriculumDetail!AF63, "")</f>
        <v/>
      </c>
      <c r="AG11" t="str">
        <f>IF(CurriculumDetail!AG63 &gt; 0, CurriculumDetail!AG63, "")</f>
        <v/>
      </c>
      <c r="AH11" t="str">
        <f>IF(CurriculumDetail!AH63 &gt; 0, CurriculumDetail!AH63, "")</f>
        <v/>
      </c>
      <c r="AI11" t="str">
        <f>IF(CurriculumDetail!AI63 &gt; 0, CurriculumDetail!AI63, "")</f>
        <v/>
      </c>
      <c r="AJ11" t="str">
        <f>IF(CurriculumDetail!AJ63 &gt; 0, CurriculumDetail!AJ63, "")</f>
        <v/>
      </c>
    </row>
    <row r="12" spans="1:36" x14ac:dyDescent="0.2">
      <c r="A12" s="12" t="s">
        <v>27</v>
      </c>
      <c r="B12" s="12" t="s">
        <v>37</v>
      </c>
      <c r="C12" s="12">
        <v>0</v>
      </c>
      <c r="D12" s="12">
        <v>0</v>
      </c>
      <c r="E12" s="12">
        <f t="shared" si="0"/>
        <v>0</v>
      </c>
      <c r="F12" s="12">
        <f t="shared" si="1"/>
        <v>0</v>
      </c>
      <c r="G12" t="str">
        <f>IF(CurriculumDetail!G71 &gt; 0, CurriculumDetail!G71, "")</f>
        <v/>
      </c>
      <c r="H12" t="str">
        <f>IF(CurriculumDetail!H71 &gt; 0, CurriculumDetail!H71, "")</f>
        <v/>
      </c>
      <c r="I12" t="str">
        <f>IF(CurriculumDetail!I71 &gt; 0, CurriculumDetail!I71, "")</f>
        <v/>
      </c>
      <c r="J12" t="str">
        <f>IF(CurriculumDetail!J71 &gt; 0, CurriculumDetail!J71, "")</f>
        <v/>
      </c>
      <c r="K12" t="str">
        <f>IF(CurriculumDetail!K71 &gt; 0, CurriculumDetail!K71, "")</f>
        <v/>
      </c>
      <c r="L12" t="str">
        <f>IF(CurriculumDetail!L71 &gt; 0, CurriculumDetail!L71, "")</f>
        <v/>
      </c>
      <c r="M12" t="str">
        <f>IF(CurriculumDetail!M71 &gt; 0, CurriculumDetail!M71, "")</f>
        <v/>
      </c>
      <c r="N12" t="str">
        <f>IF(CurriculumDetail!N71 &gt; 0, CurriculumDetail!N71, "")</f>
        <v/>
      </c>
      <c r="O12" t="str">
        <f>IF(CurriculumDetail!O71 &gt; 0, CurriculumDetail!O71, "")</f>
        <v/>
      </c>
      <c r="P12" t="str">
        <f>IF(CurriculumDetail!P71 &gt; 0, CurriculumDetail!P71, "")</f>
        <v/>
      </c>
      <c r="Q12" t="str">
        <f>IF(CurriculumDetail!Q71 &gt; 0, CurriculumDetail!Q71, "")</f>
        <v/>
      </c>
      <c r="R12" t="str">
        <f>IF(CurriculumDetail!R71 &gt; 0, CurriculumDetail!R71, "")</f>
        <v/>
      </c>
      <c r="S12" t="str">
        <f>IF(CurriculumDetail!S71 &gt; 0, CurriculumDetail!S71, "")</f>
        <v/>
      </c>
      <c r="T12" t="str">
        <f>IF(CurriculumDetail!T71 &gt; 0, CurriculumDetail!T71, "")</f>
        <v/>
      </c>
      <c r="U12" t="str">
        <f>IF(CurriculumDetail!U71 &gt; 0, CurriculumDetail!U71, "")</f>
        <v/>
      </c>
      <c r="V12" t="str">
        <f>IF(CurriculumDetail!V71 &gt; 0, CurriculumDetail!V71, "")</f>
        <v/>
      </c>
      <c r="W12" t="str">
        <f>IF(CurriculumDetail!W71 &gt; 0, CurriculumDetail!W71, "")</f>
        <v/>
      </c>
      <c r="X12" t="str">
        <f>IF(CurriculumDetail!X71 &gt; 0, CurriculumDetail!X71, "")</f>
        <v/>
      </c>
      <c r="Y12" t="str">
        <f>IF(CurriculumDetail!Y71 &gt; 0, CurriculumDetail!Y71, "")</f>
        <v/>
      </c>
      <c r="Z12" t="str">
        <f>IF(CurriculumDetail!Z71 &gt; 0, CurriculumDetail!Z71, "")</f>
        <v/>
      </c>
      <c r="AA12" t="str">
        <f>IF(CurriculumDetail!AA71 &gt; 0, CurriculumDetail!AA71, "")</f>
        <v/>
      </c>
      <c r="AB12" t="str">
        <f>IF(CurriculumDetail!AB71 &gt; 0, CurriculumDetail!AB71, "")</f>
        <v/>
      </c>
      <c r="AC12" t="str">
        <f>IF(CurriculumDetail!AC71 &gt; 0, CurriculumDetail!AC71, "")</f>
        <v/>
      </c>
      <c r="AD12" t="str">
        <f>IF(CurriculumDetail!AD71 &gt; 0, CurriculumDetail!AD71, "")</f>
        <v/>
      </c>
      <c r="AE12" t="str">
        <f>IF(CurriculumDetail!AE71 &gt; 0, CurriculumDetail!AE71, "")</f>
        <v/>
      </c>
      <c r="AF12" t="str">
        <f>IF(CurriculumDetail!AF71 &gt; 0, CurriculumDetail!AF71, "")</f>
        <v/>
      </c>
      <c r="AG12" t="str">
        <f>IF(CurriculumDetail!AG71 &gt; 0, CurriculumDetail!AG71, "")</f>
        <v/>
      </c>
      <c r="AH12" t="str">
        <f>IF(CurriculumDetail!AH71 &gt; 0, CurriculumDetail!AH71, "")</f>
        <v/>
      </c>
      <c r="AI12" t="str">
        <f>IF(CurriculumDetail!AI71 &gt; 0, CurriculumDetail!AI71, "")</f>
        <v/>
      </c>
      <c r="AJ12" t="str">
        <f>IF(CurriculumDetail!AJ71 &gt; 0, CurriculumDetail!AJ71, "")</f>
        <v/>
      </c>
    </row>
    <row r="14" spans="1:36" x14ac:dyDescent="0.2">
      <c r="A14" s="12" t="s">
        <v>38</v>
      </c>
      <c r="B14" s="12" t="s">
        <v>39</v>
      </c>
      <c r="C14" s="12">
        <v>0</v>
      </c>
      <c r="D14" s="12">
        <v>3</v>
      </c>
      <c r="E14" s="12">
        <f t="shared" ref="E14:E21" si="2">C14+ D14</f>
        <v>3</v>
      </c>
      <c r="F14" s="12">
        <f t="shared" ref="F14:F21" si="3">SUM(G14:AJ14)</f>
        <v>0</v>
      </c>
      <c r="G14" t="str">
        <f>IF(CurriculumDetail!G76 &gt; 0, CurriculumDetail!G76, "")</f>
        <v/>
      </c>
      <c r="H14" t="str">
        <f>IF(CurriculumDetail!H76 &gt; 0, CurriculumDetail!H76, "")</f>
        <v/>
      </c>
      <c r="I14" t="str">
        <f>IF(CurriculumDetail!I76 &gt; 0, CurriculumDetail!I76, "")</f>
        <v/>
      </c>
      <c r="J14" t="str">
        <f>IF(CurriculumDetail!J76 &gt; 0, CurriculumDetail!J76, "")</f>
        <v/>
      </c>
      <c r="K14" t="str">
        <f>IF(CurriculumDetail!K76 &gt; 0, CurriculumDetail!K76, "")</f>
        <v/>
      </c>
      <c r="L14" t="str">
        <f>IF(CurriculumDetail!L76 &gt; 0, CurriculumDetail!L76, "")</f>
        <v/>
      </c>
      <c r="M14" t="str">
        <f>IF(CurriculumDetail!M76 &gt; 0, CurriculumDetail!M76, "")</f>
        <v/>
      </c>
      <c r="N14" t="str">
        <f>IF(CurriculumDetail!N76 &gt; 0, CurriculumDetail!N76, "")</f>
        <v/>
      </c>
      <c r="O14" t="str">
        <f>IF(CurriculumDetail!O76 &gt; 0, CurriculumDetail!O76, "")</f>
        <v/>
      </c>
      <c r="P14" t="str">
        <f>IF(CurriculumDetail!P76 &gt; 0, CurriculumDetail!P76, "")</f>
        <v/>
      </c>
      <c r="Q14" t="str">
        <f>IF(CurriculumDetail!Q76 &gt; 0, CurriculumDetail!Q76, "")</f>
        <v/>
      </c>
      <c r="R14" t="str">
        <f>IF(CurriculumDetail!R76 &gt; 0, CurriculumDetail!R76, "")</f>
        <v/>
      </c>
      <c r="S14" t="str">
        <f>IF(CurriculumDetail!S76 &gt; 0, CurriculumDetail!S76, "")</f>
        <v/>
      </c>
      <c r="T14" t="str">
        <f>IF(CurriculumDetail!T76 &gt; 0, CurriculumDetail!T76, "")</f>
        <v/>
      </c>
      <c r="U14" t="str">
        <f>IF(CurriculumDetail!U76 &gt; 0, CurriculumDetail!U76, "")</f>
        <v/>
      </c>
      <c r="V14" t="str">
        <f>IF(CurriculumDetail!V76 &gt; 0, CurriculumDetail!V76, "")</f>
        <v/>
      </c>
      <c r="W14" t="str">
        <f>IF(CurriculumDetail!W76 &gt; 0, CurriculumDetail!W76, "")</f>
        <v/>
      </c>
      <c r="X14" t="str">
        <f>IF(CurriculumDetail!X76 &gt; 0, CurriculumDetail!X76, "")</f>
        <v/>
      </c>
      <c r="Y14" t="str">
        <f>IF(CurriculumDetail!Y76 &gt; 0, CurriculumDetail!Y76, "")</f>
        <v/>
      </c>
      <c r="Z14" t="str">
        <f>IF(CurriculumDetail!Z76 &gt; 0, CurriculumDetail!Z76, "")</f>
        <v/>
      </c>
      <c r="AA14" t="str">
        <f>IF(CurriculumDetail!AA76 &gt; 0, CurriculumDetail!AA76, "")</f>
        <v/>
      </c>
      <c r="AB14" t="str">
        <f>IF(CurriculumDetail!AB76 &gt; 0, CurriculumDetail!AB76, "")</f>
        <v/>
      </c>
      <c r="AC14" t="str">
        <f>IF(CurriculumDetail!AC76 &gt; 0, CurriculumDetail!AC76, "")</f>
        <v/>
      </c>
      <c r="AD14" t="str">
        <f>IF(CurriculumDetail!AD76 &gt; 0, CurriculumDetail!AD76, "")</f>
        <v/>
      </c>
      <c r="AE14" t="str">
        <f>IF(CurriculumDetail!AE76 &gt; 0, CurriculumDetail!AE76, "")</f>
        <v/>
      </c>
      <c r="AF14" t="str">
        <f>IF(CurriculumDetail!AF76 &gt; 0, CurriculumDetail!AF76, "")</f>
        <v/>
      </c>
      <c r="AG14" t="str">
        <f>IF(CurriculumDetail!AG76 &gt; 0, CurriculumDetail!AG76, "")</f>
        <v/>
      </c>
      <c r="AH14" t="str">
        <f>IF(CurriculumDetail!AH76 &gt; 0, CurriculumDetail!AH76, "")</f>
        <v/>
      </c>
      <c r="AI14" t="str">
        <f>IF(CurriculumDetail!AI76 &gt; 0, CurriculumDetail!AI76, "")</f>
        <v/>
      </c>
      <c r="AJ14" t="str">
        <f>IF(CurriculumDetail!AJ76 &gt; 0, CurriculumDetail!AJ76, "")</f>
        <v/>
      </c>
    </row>
    <row r="15" spans="1:36" x14ac:dyDescent="0.2">
      <c r="A15" s="12" t="s">
        <v>38</v>
      </c>
      <c r="B15" s="12" t="s">
        <v>40</v>
      </c>
      <c r="C15" s="12">
        <v>0</v>
      </c>
      <c r="D15" s="12">
        <v>3</v>
      </c>
      <c r="E15" s="12">
        <f t="shared" si="2"/>
        <v>3</v>
      </c>
      <c r="F15" s="12">
        <f t="shared" si="3"/>
        <v>0</v>
      </c>
      <c r="G15" t="str">
        <f>IF(CurriculumDetail!G85 &gt; 0, CurriculumDetail!G85, "")</f>
        <v/>
      </c>
      <c r="H15" t="str">
        <f>IF(CurriculumDetail!H85 &gt; 0, CurriculumDetail!H85, "")</f>
        <v/>
      </c>
      <c r="I15" t="str">
        <f>IF(CurriculumDetail!I85 &gt; 0, CurriculumDetail!I85, "")</f>
        <v/>
      </c>
      <c r="J15" t="str">
        <f>IF(CurriculumDetail!J85 &gt; 0, CurriculumDetail!J85, "")</f>
        <v/>
      </c>
      <c r="K15" t="str">
        <f>IF(CurriculumDetail!K85 &gt; 0, CurriculumDetail!K85, "")</f>
        <v/>
      </c>
      <c r="L15" t="str">
        <f>IF(CurriculumDetail!L85 &gt; 0, CurriculumDetail!L85, "")</f>
        <v/>
      </c>
      <c r="M15" t="str">
        <f>IF(CurriculumDetail!M85 &gt; 0, CurriculumDetail!M85, "")</f>
        <v/>
      </c>
      <c r="N15" t="str">
        <f>IF(CurriculumDetail!N85 &gt; 0, CurriculumDetail!N85, "")</f>
        <v/>
      </c>
      <c r="O15" t="str">
        <f>IF(CurriculumDetail!O85 &gt; 0, CurriculumDetail!O85, "")</f>
        <v/>
      </c>
      <c r="P15" t="str">
        <f>IF(CurriculumDetail!P85 &gt; 0, CurriculumDetail!P85, "")</f>
        <v/>
      </c>
      <c r="Q15" t="str">
        <f>IF(CurriculumDetail!Q85 &gt; 0, CurriculumDetail!Q85, "")</f>
        <v/>
      </c>
      <c r="R15" t="str">
        <f>IF(CurriculumDetail!R85 &gt; 0, CurriculumDetail!R85, "")</f>
        <v/>
      </c>
      <c r="S15" t="str">
        <f>IF(CurriculumDetail!S85 &gt; 0, CurriculumDetail!S85, "")</f>
        <v/>
      </c>
      <c r="T15" t="str">
        <f>IF(CurriculumDetail!T85 &gt; 0, CurriculumDetail!T85, "")</f>
        <v/>
      </c>
      <c r="U15" t="str">
        <f>IF(CurriculumDetail!U85 &gt; 0, CurriculumDetail!U85, "")</f>
        <v/>
      </c>
      <c r="V15" t="str">
        <f>IF(CurriculumDetail!V85 &gt; 0, CurriculumDetail!V85, "")</f>
        <v/>
      </c>
      <c r="W15" t="str">
        <f>IF(CurriculumDetail!W85 &gt; 0, CurriculumDetail!W85, "")</f>
        <v/>
      </c>
      <c r="X15" t="str">
        <f>IF(CurriculumDetail!X85 &gt; 0, CurriculumDetail!X85, "")</f>
        <v/>
      </c>
      <c r="Y15" t="str">
        <f>IF(CurriculumDetail!Y85 &gt; 0, CurriculumDetail!Y85, "")</f>
        <v/>
      </c>
      <c r="Z15" t="str">
        <f>IF(CurriculumDetail!Z85 &gt; 0, CurriculumDetail!Z85, "")</f>
        <v/>
      </c>
      <c r="AA15" t="str">
        <f>IF(CurriculumDetail!AA85 &gt; 0, CurriculumDetail!AA85, "")</f>
        <v/>
      </c>
      <c r="AB15" t="str">
        <f>IF(CurriculumDetail!AB85 &gt; 0, CurriculumDetail!AB85, "")</f>
        <v/>
      </c>
      <c r="AC15" t="str">
        <f>IF(CurriculumDetail!AC85 &gt; 0, CurriculumDetail!AC85, "")</f>
        <v/>
      </c>
      <c r="AD15" t="str">
        <f>IF(CurriculumDetail!AD85 &gt; 0, CurriculumDetail!AD85, "")</f>
        <v/>
      </c>
      <c r="AE15" t="str">
        <f>IF(CurriculumDetail!AE85 &gt; 0, CurriculumDetail!AE85, "")</f>
        <v/>
      </c>
      <c r="AF15" t="str">
        <f>IF(CurriculumDetail!AF85 &gt; 0, CurriculumDetail!AF85, "")</f>
        <v/>
      </c>
      <c r="AG15" t="str">
        <f>IF(CurriculumDetail!AG85 &gt; 0, CurriculumDetail!AG85, "")</f>
        <v/>
      </c>
      <c r="AH15" t="str">
        <f>IF(CurriculumDetail!AH85 &gt; 0, CurriculumDetail!AH85, "")</f>
        <v/>
      </c>
      <c r="AI15" t="str">
        <f>IF(CurriculumDetail!AI85 &gt; 0, CurriculumDetail!AI85, "")</f>
        <v/>
      </c>
      <c r="AJ15" t="str">
        <f>IF(CurriculumDetail!AJ85 &gt; 0, CurriculumDetail!AJ85, "")</f>
        <v/>
      </c>
    </row>
    <row r="16" spans="1:36" x14ac:dyDescent="0.2">
      <c r="A16" s="12" t="s">
        <v>38</v>
      </c>
      <c r="B16" s="12" t="s">
        <v>41</v>
      </c>
      <c r="C16" s="12">
        <v>0</v>
      </c>
      <c r="D16" s="12">
        <v>6</v>
      </c>
      <c r="E16" s="12">
        <f t="shared" si="2"/>
        <v>6</v>
      </c>
      <c r="F16" s="12">
        <f t="shared" si="3"/>
        <v>0</v>
      </c>
      <c r="G16" t="str">
        <f>IF(CurriculumDetail!G94 &gt; 0, CurriculumDetail!G94, "")</f>
        <v/>
      </c>
      <c r="H16" t="str">
        <f>IF(CurriculumDetail!H94 &gt; 0, CurriculumDetail!H94, "")</f>
        <v/>
      </c>
      <c r="I16" t="str">
        <f>IF(CurriculumDetail!I94 &gt; 0, CurriculumDetail!I94, "")</f>
        <v/>
      </c>
      <c r="J16" t="str">
        <f>IF(CurriculumDetail!J94 &gt; 0, CurriculumDetail!J94, "")</f>
        <v/>
      </c>
      <c r="K16" t="str">
        <f>IF(CurriculumDetail!K94 &gt; 0, CurriculumDetail!K94, "")</f>
        <v/>
      </c>
      <c r="L16" t="str">
        <f>IF(CurriculumDetail!L94 &gt; 0, CurriculumDetail!L94, "")</f>
        <v/>
      </c>
      <c r="M16" t="str">
        <f>IF(CurriculumDetail!M94 &gt; 0, CurriculumDetail!M94, "")</f>
        <v/>
      </c>
      <c r="N16" t="str">
        <f>IF(CurriculumDetail!N94 &gt; 0, CurriculumDetail!N94, "")</f>
        <v/>
      </c>
      <c r="O16" t="str">
        <f>IF(CurriculumDetail!O94 &gt; 0, CurriculumDetail!O94, "")</f>
        <v/>
      </c>
      <c r="P16" t="str">
        <f>IF(CurriculumDetail!P94 &gt; 0, CurriculumDetail!P94, "")</f>
        <v/>
      </c>
      <c r="Q16" t="str">
        <f>IF(CurriculumDetail!Q94 &gt; 0, CurriculumDetail!Q94, "")</f>
        <v/>
      </c>
      <c r="R16" t="str">
        <f>IF(CurriculumDetail!R94 &gt; 0, CurriculumDetail!R94, "")</f>
        <v/>
      </c>
      <c r="S16" t="str">
        <f>IF(CurriculumDetail!S94 &gt; 0, CurriculumDetail!S94, "")</f>
        <v/>
      </c>
      <c r="T16" t="str">
        <f>IF(CurriculumDetail!T94 &gt; 0, CurriculumDetail!T94, "")</f>
        <v/>
      </c>
      <c r="U16" t="str">
        <f>IF(CurriculumDetail!U94 &gt; 0, CurriculumDetail!U94, "")</f>
        <v/>
      </c>
      <c r="V16" t="str">
        <f>IF(CurriculumDetail!V94 &gt; 0, CurriculumDetail!V94, "")</f>
        <v/>
      </c>
      <c r="W16" t="str">
        <f>IF(CurriculumDetail!W94 &gt; 0, CurriculumDetail!W94, "")</f>
        <v/>
      </c>
      <c r="X16" t="str">
        <f>IF(CurriculumDetail!X94 &gt; 0, CurriculumDetail!X94, "")</f>
        <v/>
      </c>
      <c r="Y16" t="str">
        <f>IF(CurriculumDetail!Y94 &gt; 0, CurriculumDetail!Y94, "")</f>
        <v/>
      </c>
      <c r="Z16" t="str">
        <f>IF(CurriculumDetail!Z94 &gt; 0, CurriculumDetail!Z94, "")</f>
        <v/>
      </c>
      <c r="AA16" t="str">
        <f>IF(CurriculumDetail!AA94 &gt; 0, CurriculumDetail!AA94, "")</f>
        <v/>
      </c>
      <c r="AB16" t="str">
        <f>IF(CurriculumDetail!AB94 &gt; 0, CurriculumDetail!AB94, "")</f>
        <v/>
      </c>
      <c r="AC16" t="str">
        <f>IF(CurriculumDetail!AC94 &gt; 0, CurriculumDetail!AC94, "")</f>
        <v/>
      </c>
      <c r="AD16" t="str">
        <f>IF(CurriculumDetail!AD94 &gt; 0, CurriculumDetail!AD94, "")</f>
        <v/>
      </c>
      <c r="AE16" t="str">
        <f>IF(CurriculumDetail!AE94 &gt; 0, CurriculumDetail!AE94, "")</f>
        <v/>
      </c>
      <c r="AF16" t="str">
        <f>IF(CurriculumDetail!AF94 &gt; 0, CurriculumDetail!AF94, "")</f>
        <v/>
      </c>
      <c r="AG16" t="str">
        <f>IF(CurriculumDetail!AG94 &gt; 0, CurriculumDetail!AG94, "")</f>
        <v/>
      </c>
      <c r="AH16" t="str">
        <f>IF(CurriculumDetail!AH94 &gt; 0, CurriculumDetail!AH94, "")</f>
        <v/>
      </c>
      <c r="AI16" t="str">
        <f>IF(CurriculumDetail!AI94 &gt; 0, CurriculumDetail!AI94, "")</f>
        <v/>
      </c>
      <c r="AJ16" t="str">
        <f>IF(CurriculumDetail!AJ94 &gt; 0, CurriculumDetail!AJ94, "")</f>
        <v/>
      </c>
    </row>
    <row r="17" spans="1:36" x14ac:dyDescent="0.2">
      <c r="A17" s="12" t="s">
        <v>38</v>
      </c>
      <c r="B17" s="12" t="s">
        <v>42</v>
      </c>
      <c r="C17" s="12">
        <v>0</v>
      </c>
      <c r="D17" s="12">
        <v>3</v>
      </c>
      <c r="E17" s="12">
        <f t="shared" si="2"/>
        <v>3</v>
      </c>
      <c r="F17" s="12">
        <f t="shared" si="3"/>
        <v>0</v>
      </c>
      <c r="G17" t="str">
        <f>IF(CurriculumDetail!G106 &gt; 0, CurriculumDetail!G106, "")</f>
        <v/>
      </c>
      <c r="H17" t="str">
        <f>IF(CurriculumDetail!H106 &gt; 0, CurriculumDetail!H106, "")</f>
        <v/>
      </c>
      <c r="I17" t="str">
        <f>IF(CurriculumDetail!I106 &gt; 0, CurriculumDetail!I106, "")</f>
        <v/>
      </c>
      <c r="J17" t="str">
        <f>IF(CurriculumDetail!J106 &gt; 0, CurriculumDetail!J106, "")</f>
        <v/>
      </c>
      <c r="K17" t="str">
        <f>IF(CurriculumDetail!K106 &gt; 0, CurriculumDetail!K106, "")</f>
        <v/>
      </c>
      <c r="L17" t="str">
        <f>IF(CurriculumDetail!L106 &gt; 0, CurriculumDetail!L106, "")</f>
        <v/>
      </c>
      <c r="M17" t="str">
        <f>IF(CurriculumDetail!M106 &gt; 0, CurriculumDetail!M106, "")</f>
        <v/>
      </c>
      <c r="N17" t="str">
        <f>IF(CurriculumDetail!N106 &gt; 0, CurriculumDetail!N106, "")</f>
        <v/>
      </c>
      <c r="O17" t="str">
        <f>IF(CurriculumDetail!O106 &gt; 0, CurriculumDetail!O106, "")</f>
        <v/>
      </c>
      <c r="P17" t="str">
        <f>IF(CurriculumDetail!P106 &gt; 0, CurriculumDetail!P106, "")</f>
        <v/>
      </c>
      <c r="Q17" t="str">
        <f>IF(CurriculumDetail!Q106 &gt; 0, CurriculumDetail!Q106, "")</f>
        <v/>
      </c>
      <c r="R17" t="str">
        <f>IF(CurriculumDetail!R106 &gt; 0, CurriculumDetail!R106, "")</f>
        <v/>
      </c>
      <c r="S17" t="str">
        <f>IF(CurriculumDetail!S106 &gt; 0, CurriculumDetail!S106, "")</f>
        <v/>
      </c>
      <c r="T17" t="str">
        <f>IF(CurriculumDetail!T106 &gt; 0, CurriculumDetail!T106, "")</f>
        <v/>
      </c>
      <c r="U17" t="str">
        <f>IF(CurriculumDetail!U106 &gt; 0, CurriculumDetail!U106, "")</f>
        <v/>
      </c>
      <c r="V17" t="str">
        <f>IF(CurriculumDetail!V106 &gt; 0, CurriculumDetail!V106, "")</f>
        <v/>
      </c>
      <c r="W17" t="str">
        <f>IF(CurriculumDetail!W106 &gt; 0, CurriculumDetail!W106, "")</f>
        <v/>
      </c>
      <c r="X17" t="str">
        <f>IF(CurriculumDetail!X106 &gt; 0, CurriculumDetail!X106, "")</f>
        <v/>
      </c>
      <c r="Y17" t="str">
        <f>IF(CurriculumDetail!Y106 &gt; 0, CurriculumDetail!Y106, "")</f>
        <v/>
      </c>
      <c r="Z17" t="str">
        <f>IF(CurriculumDetail!Z106 &gt; 0, CurriculumDetail!Z106, "")</f>
        <v/>
      </c>
      <c r="AA17" t="str">
        <f>IF(CurriculumDetail!AA106 &gt; 0, CurriculumDetail!AA106, "")</f>
        <v/>
      </c>
      <c r="AB17" t="str">
        <f>IF(CurriculumDetail!AB106 &gt; 0, CurriculumDetail!AB106, "")</f>
        <v/>
      </c>
      <c r="AC17" t="str">
        <f>IF(CurriculumDetail!AC106 &gt; 0, CurriculumDetail!AC106, "")</f>
        <v/>
      </c>
      <c r="AD17" t="str">
        <f>IF(CurriculumDetail!AD106 &gt; 0, CurriculumDetail!AD106, "")</f>
        <v/>
      </c>
      <c r="AE17" t="str">
        <f>IF(CurriculumDetail!AE106 &gt; 0, CurriculumDetail!AE106, "")</f>
        <v/>
      </c>
      <c r="AF17" t="str">
        <f>IF(CurriculumDetail!AF106 &gt; 0, CurriculumDetail!AF106, "")</f>
        <v/>
      </c>
      <c r="AG17" t="str">
        <f>IF(CurriculumDetail!AG106 &gt; 0, CurriculumDetail!AG106, "")</f>
        <v/>
      </c>
      <c r="AH17" t="str">
        <f>IF(CurriculumDetail!AH106 &gt; 0, CurriculumDetail!AH106, "")</f>
        <v/>
      </c>
      <c r="AI17" t="str">
        <f>IF(CurriculumDetail!AI106 &gt; 0, CurriculumDetail!AI106, "")</f>
        <v/>
      </c>
      <c r="AJ17" t="str">
        <f>IF(CurriculumDetail!AJ106 &gt; 0, CurriculumDetail!AJ106, "")</f>
        <v/>
      </c>
    </row>
    <row r="18" spans="1:36" x14ac:dyDescent="0.2">
      <c r="A18" s="12" t="s">
        <v>38</v>
      </c>
      <c r="B18" s="12" t="s">
        <v>43</v>
      </c>
      <c r="C18" s="12">
        <v>0</v>
      </c>
      <c r="D18" s="12">
        <v>1</v>
      </c>
      <c r="E18" s="12">
        <f t="shared" si="2"/>
        <v>1</v>
      </c>
      <c r="F18" s="12">
        <f t="shared" si="3"/>
        <v>0</v>
      </c>
      <c r="G18" t="str">
        <f>IF(CurriculumDetail!G114 &gt; 0, CurriculumDetail!G114, "")</f>
        <v/>
      </c>
      <c r="H18" t="str">
        <f>IF(CurriculumDetail!H114 &gt; 0, CurriculumDetail!H114, "")</f>
        <v/>
      </c>
      <c r="I18" t="str">
        <f>IF(CurriculumDetail!I114 &gt; 0, CurriculumDetail!I114, "")</f>
        <v/>
      </c>
      <c r="J18" t="str">
        <f>IF(CurriculumDetail!J114 &gt; 0, CurriculumDetail!J114, "")</f>
        <v/>
      </c>
      <c r="K18" t="str">
        <f>IF(CurriculumDetail!K114 &gt; 0, CurriculumDetail!K114, "")</f>
        <v/>
      </c>
      <c r="L18" t="str">
        <f>IF(CurriculumDetail!L114 &gt; 0, CurriculumDetail!L114, "")</f>
        <v/>
      </c>
      <c r="M18" t="str">
        <f>IF(CurriculumDetail!M114 &gt; 0, CurriculumDetail!M114, "")</f>
        <v/>
      </c>
      <c r="N18" t="str">
        <f>IF(CurriculumDetail!N114 &gt; 0, CurriculumDetail!N114, "")</f>
        <v/>
      </c>
      <c r="O18" t="str">
        <f>IF(CurriculumDetail!O114 &gt; 0, CurriculumDetail!O114, "")</f>
        <v/>
      </c>
      <c r="P18" t="str">
        <f>IF(CurriculumDetail!P114 &gt; 0, CurriculumDetail!P114, "")</f>
        <v/>
      </c>
      <c r="Q18" t="str">
        <f>IF(CurriculumDetail!Q114 &gt; 0, CurriculumDetail!Q114, "")</f>
        <v/>
      </c>
      <c r="R18" t="str">
        <f>IF(CurriculumDetail!R114 &gt; 0, CurriculumDetail!R114, "")</f>
        <v/>
      </c>
      <c r="S18" t="str">
        <f>IF(CurriculumDetail!S114 &gt; 0, CurriculumDetail!S114, "")</f>
        <v/>
      </c>
      <c r="T18" t="str">
        <f>IF(CurriculumDetail!T114 &gt; 0, CurriculumDetail!T114, "")</f>
        <v/>
      </c>
      <c r="U18" t="str">
        <f>IF(CurriculumDetail!U114 &gt; 0, CurriculumDetail!U114, "")</f>
        <v/>
      </c>
      <c r="V18" t="str">
        <f>IF(CurriculumDetail!V114 &gt; 0, CurriculumDetail!V114, "")</f>
        <v/>
      </c>
      <c r="W18" t="str">
        <f>IF(CurriculumDetail!W114 &gt; 0, CurriculumDetail!W114, "")</f>
        <v/>
      </c>
      <c r="X18" t="str">
        <f>IF(CurriculumDetail!X114 &gt; 0, CurriculumDetail!X114, "")</f>
        <v/>
      </c>
      <c r="Y18" t="str">
        <f>IF(CurriculumDetail!Y114 &gt; 0, CurriculumDetail!Y114, "")</f>
        <v/>
      </c>
      <c r="Z18" t="str">
        <f>IF(CurriculumDetail!Z114 &gt; 0, CurriculumDetail!Z114, "")</f>
        <v/>
      </c>
      <c r="AA18" t="str">
        <f>IF(CurriculumDetail!AA114 &gt; 0, CurriculumDetail!AA114, "")</f>
        <v/>
      </c>
      <c r="AB18" t="str">
        <f>IF(CurriculumDetail!AB114 &gt; 0, CurriculumDetail!AB114, "")</f>
        <v/>
      </c>
      <c r="AC18" t="str">
        <f>IF(CurriculumDetail!AC114 &gt; 0, CurriculumDetail!AC114, "")</f>
        <v/>
      </c>
      <c r="AD18" t="str">
        <f>IF(CurriculumDetail!AD114 &gt; 0, CurriculumDetail!AD114, "")</f>
        <v/>
      </c>
      <c r="AE18" t="str">
        <f>IF(CurriculumDetail!AE114 &gt; 0, CurriculumDetail!AE114, "")</f>
        <v/>
      </c>
      <c r="AF18" t="str">
        <f>IF(CurriculumDetail!AF114 &gt; 0, CurriculumDetail!AF114, "")</f>
        <v/>
      </c>
      <c r="AG18" t="str">
        <f>IF(CurriculumDetail!AG114 &gt; 0, CurriculumDetail!AG114, "")</f>
        <v/>
      </c>
      <c r="AH18" t="str">
        <f>IF(CurriculumDetail!AH114 &gt; 0, CurriculumDetail!AH114, "")</f>
        <v/>
      </c>
      <c r="AI18" t="str">
        <f>IF(CurriculumDetail!AI114 &gt; 0, CurriculumDetail!AI114, "")</f>
        <v/>
      </c>
      <c r="AJ18" t="str">
        <f>IF(CurriculumDetail!AJ114 &gt; 0, CurriculumDetail!AJ114, "")</f>
        <v/>
      </c>
    </row>
    <row r="19" spans="1:36" x14ac:dyDescent="0.2">
      <c r="A19" s="12" t="s">
        <v>38</v>
      </c>
      <c r="B19" s="12" t="s">
        <v>44</v>
      </c>
      <c r="C19" s="12">
        <v>0</v>
      </c>
      <c r="D19" s="12">
        <v>0</v>
      </c>
      <c r="E19" s="12">
        <f t="shared" si="2"/>
        <v>0</v>
      </c>
      <c r="F19" s="12">
        <f t="shared" si="3"/>
        <v>0</v>
      </c>
      <c r="G19" t="str">
        <f>IF(CurriculumDetail!G122 &gt; 0, CurriculumDetail!G122, "")</f>
        <v/>
      </c>
      <c r="H19" t="str">
        <f>IF(CurriculumDetail!H122 &gt; 0, CurriculumDetail!H122, "")</f>
        <v/>
      </c>
      <c r="I19" t="str">
        <f>IF(CurriculumDetail!I122 &gt; 0, CurriculumDetail!I122, "")</f>
        <v/>
      </c>
      <c r="J19" t="str">
        <f>IF(CurriculumDetail!J122 &gt; 0, CurriculumDetail!J122, "")</f>
        <v/>
      </c>
      <c r="K19" t="str">
        <f>IF(CurriculumDetail!K122 &gt; 0, CurriculumDetail!K122, "")</f>
        <v/>
      </c>
      <c r="L19" t="str">
        <f>IF(CurriculumDetail!L122 &gt; 0, CurriculumDetail!L122, "")</f>
        <v/>
      </c>
      <c r="M19" t="str">
        <f>IF(CurriculumDetail!M122 &gt; 0, CurriculumDetail!M122, "")</f>
        <v/>
      </c>
      <c r="N19" t="str">
        <f>IF(CurriculumDetail!N122 &gt; 0, CurriculumDetail!N122, "")</f>
        <v/>
      </c>
      <c r="O19" t="str">
        <f>IF(CurriculumDetail!O122 &gt; 0, CurriculumDetail!O122, "")</f>
        <v/>
      </c>
      <c r="P19" t="str">
        <f>IF(CurriculumDetail!P122 &gt; 0, CurriculumDetail!P122, "")</f>
        <v/>
      </c>
      <c r="Q19" t="str">
        <f>IF(CurriculumDetail!Q122 &gt; 0, CurriculumDetail!Q122, "")</f>
        <v/>
      </c>
      <c r="R19" t="str">
        <f>IF(CurriculumDetail!R122 &gt; 0, CurriculumDetail!R122, "")</f>
        <v/>
      </c>
      <c r="S19" t="str">
        <f>IF(CurriculumDetail!S122 &gt; 0, CurriculumDetail!S122, "")</f>
        <v/>
      </c>
      <c r="T19" t="str">
        <f>IF(CurriculumDetail!T122 &gt; 0, CurriculumDetail!T122, "")</f>
        <v/>
      </c>
      <c r="U19" t="str">
        <f>IF(CurriculumDetail!U122 &gt; 0, CurriculumDetail!U122, "")</f>
        <v/>
      </c>
      <c r="V19" t="str">
        <f>IF(CurriculumDetail!V122 &gt; 0, CurriculumDetail!V122, "")</f>
        <v/>
      </c>
      <c r="W19" t="str">
        <f>IF(CurriculumDetail!W122 &gt; 0, CurriculumDetail!W122, "")</f>
        <v/>
      </c>
      <c r="X19" t="str">
        <f>IF(CurriculumDetail!X122 &gt; 0, CurriculumDetail!X122, "")</f>
        <v/>
      </c>
      <c r="Y19" t="str">
        <f>IF(CurriculumDetail!Y122 &gt; 0, CurriculumDetail!Y122, "")</f>
        <v/>
      </c>
      <c r="Z19" t="str">
        <f>IF(CurriculumDetail!Z122 &gt; 0, CurriculumDetail!Z122, "")</f>
        <v/>
      </c>
      <c r="AA19" t="str">
        <f>IF(CurriculumDetail!AA122 &gt; 0, CurriculumDetail!AA122, "")</f>
        <v/>
      </c>
      <c r="AB19" t="str">
        <f>IF(CurriculumDetail!AB122 &gt; 0, CurriculumDetail!AB122, "")</f>
        <v/>
      </c>
      <c r="AC19" t="str">
        <f>IF(CurriculumDetail!AC122 &gt; 0, CurriculumDetail!AC122, "")</f>
        <v/>
      </c>
      <c r="AD19" t="str">
        <f>IF(CurriculumDetail!AD122 &gt; 0, CurriculumDetail!AD122, "")</f>
        <v/>
      </c>
      <c r="AE19" t="str">
        <f>IF(CurriculumDetail!AE122 &gt; 0, CurriculumDetail!AE122, "")</f>
        <v/>
      </c>
      <c r="AF19" t="str">
        <f>IF(CurriculumDetail!AF122 &gt; 0, CurriculumDetail!AF122, "")</f>
        <v/>
      </c>
      <c r="AG19" t="str">
        <f>IF(CurriculumDetail!AG122 &gt; 0, CurriculumDetail!AG122, "")</f>
        <v/>
      </c>
      <c r="AH19" t="str">
        <f>IF(CurriculumDetail!AH122 &gt; 0, CurriculumDetail!AH122, "")</f>
        <v/>
      </c>
      <c r="AI19" t="str">
        <f>IF(CurriculumDetail!AI122 &gt; 0, CurriculumDetail!AI122, "")</f>
        <v/>
      </c>
      <c r="AJ19" t="str">
        <f>IF(CurriculumDetail!AJ122 &gt; 0, CurriculumDetail!AJ122, "")</f>
        <v/>
      </c>
    </row>
    <row r="20" spans="1:36" x14ac:dyDescent="0.2">
      <c r="A20" s="12" t="s">
        <v>38</v>
      </c>
      <c r="B20" s="12" t="s">
        <v>45</v>
      </c>
      <c r="C20" s="12">
        <v>0</v>
      </c>
      <c r="D20" s="12">
        <v>0</v>
      </c>
      <c r="E20" s="12">
        <f t="shared" si="2"/>
        <v>0</v>
      </c>
      <c r="F20" s="12">
        <f t="shared" si="3"/>
        <v>0</v>
      </c>
      <c r="G20" t="str">
        <f>IF(CurriculumDetail!G129 &gt; 0, CurriculumDetail!G129, "")</f>
        <v/>
      </c>
      <c r="H20" t="str">
        <f>IF(CurriculumDetail!H129 &gt; 0, CurriculumDetail!H129, "")</f>
        <v/>
      </c>
      <c r="I20" t="str">
        <f>IF(CurriculumDetail!I129 &gt; 0, CurriculumDetail!I129, "")</f>
        <v/>
      </c>
      <c r="J20" t="str">
        <f>IF(CurriculumDetail!J129 &gt; 0, CurriculumDetail!J129, "")</f>
        <v/>
      </c>
      <c r="K20" t="str">
        <f>IF(CurriculumDetail!K129 &gt; 0, CurriculumDetail!K129, "")</f>
        <v/>
      </c>
      <c r="L20" t="str">
        <f>IF(CurriculumDetail!L129 &gt; 0, CurriculumDetail!L129, "")</f>
        <v/>
      </c>
      <c r="M20" t="str">
        <f>IF(CurriculumDetail!M129 &gt; 0, CurriculumDetail!M129, "")</f>
        <v/>
      </c>
      <c r="N20" t="str">
        <f>IF(CurriculumDetail!N129 &gt; 0, CurriculumDetail!N129, "")</f>
        <v/>
      </c>
      <c r="O20" t="str">
        <f>IF(CurriculumDetail!O129 &gt; 0, CurriculumDetail!O129, "")</f>
        <v/>
      </c>
      <c r="P20" t="str">
        <f>IF(CurriculumDetail!P129 &gt; 0, CurriculumDetail!P129, "")</f>
        <v/>
      </c>
      <c r="Q20" t="str">
        <f>IF(CurriculumDetail!Q129 &gt; 0, CurriculumDetail!Q129, "")</f>
        <v/>
      </c>
      <c r="R20" t="str">
        <f>IF(CurriculumDetail!R129 &gt; 0, CurriculumDetail!R129, "")</f>
        <v/>
      </c>
      <c r="S20" t="str">
        <f>IF(CurriculumDetail!S129 &gt; 0, CurriculumDetail!S129, "")</f>
        <v/>
      </c>
      <c r="T20" t="str">
        <f>IF(CurriculumDetail!T129 &gt; 0, CurriculumDetail!T129, "")</f>
        <v/>
      </c>
      <c r="U20" t="str">
        <f>IF(CurriculumDetail!U129 &gt; 0, CurriculumDetail!U129, "")</f>
        <v/>
      </c>
      <c r="V20" t="str">
        <f>IF(CurriculumDetail!V129 &gt; 0, CurriculumDetail!V129, "")</f>
        <v/>
      </c>
      <c r="W20" t="str">
        <f>IF(CurriculumDetail!W129 &gt; 0, CurriculumDetail!W129, "")</f>
        <v/>
      </c>
      <c r="X20" t="str">
        <f>IF(CurriculumDetail!X129 &gt; 0, CurriculumDetail!X129, "")</f>
        <v/>
      </c>
      <c r="Y20" t="str">
        <f>IF(CurriculumDetail!Y129 &gt; 0, CurriculumDetail!Y129, "")</f>
        <v/>
      </c>
      <c r="Z20" t="str">
        <f>IF(CurriculumDetail!Z129 &gt; 0, CurriculumDetail!Z129, "")</f>
        <v/>
      </c>
      <c r="AA20" t="str">
        <f>IF(CurriculumDetail!AA129 &gt; 0, CurriculumDetail!AA129, "")</f>
        <v/>
      </c>
      <c r="AB20" t="str">
        <f>IF(CurriculumDetail!AB129 &gt; 0, CurriculumDetail!AB129, "")</f>
        <v/>
      </c>
      <c r="AC20" t="str">
        <f>IF(CurriculumDetail!AC129 &gt; 0, CurriculumDetail!AC129, "")</f>
        <v/>
      </c>
      <c r="AD20" t="str">
        <f>IF(CurriculumDetail!AD129 &gt; 0, CurriculumDetail!AD129, "")</f>
        <v/>
      </c>
      <c r="AE20" t="str">
        <f>IF(CurriculumDetail!AE129 &gt; 0, CurriculumDetail!AE129, "")</f>
        <v/>
      </c>
      <c r="AF20" t="str">
        <f>IF(CurriculumDetail!AF129 &gt; 0, CurriculumDetail!AF129, "")</f>
        <v/>
      </c>
      <c r="AG20" t="str">
        <f>IF(CurriculumDetail!AG129 &gt; 0, CurriculumDetail!AG129, "")</f>
        <v/>
      </c>
      <c r="AH20" t="str">
        <f>IF(CurriculumDetail!AH129 &gt; 0, CurriculumDetail!AH129, "")</f>
        <v/>
      </c>
      <c r="AI20" t="str">
        <f>IF(CurriculumDetail!AI129 &gt; 0, CurriculumDetail!AI129, "")</f>
        <v/>
      </c>
      <c r="AJ20" t="str">
        <f>IF(CurriculumDetail!AJ129 &gt; 0, CurriculumDetail!AJ129, "")</f>
        <v/>
      </c>
    </row>
    <row r="21" spans="1:36" x14ac:dyDescent="0.2">
      <c r="A21" s="12" t="s">
        <v>38</v>
      </c>
      <c r="B21" s="12" t="s">
        <v>46</v>
      </c>
      <c r="C21" s="12">
        <v>0</v>
      </c>
      <c r="D21" s="12">
        <v>0</v>
      </c>
      <c r="E21" s="12">
        <f t="shared" si="2"/>
        <v>0</v>
      </c>
      <c r="F21" s="12">
        <f t="shared" si="3"/>
        <v>0</v>
      </c>
      <c r="G21" t="str">
        <f>IF(CurriculumDetail!G136 &gt; 0, CurriculumDetail!G136, "")</f>
        <v/>
      </c>
      <c r="H21" t="str">
        <f>IF(CurriculumDetail!H136 &gt; 0, CurriculumDetail!H136, "")</f>
        <v/>
      </c>
      <c r="I21" t="str">
        <f>IF(CurriculumDetail!I136 &gt; 0, CurriculumDetail!I136, "")</f>
        <v/>
      </c>
      <c r="J21" t="str">
        <f>IF(CurriculumDetail!J136 &gt; 0, CurriculumDetail!J136, "")</f>
        <v/>
      </c>
      <c r="K21" t="str">
        <f>IF(CurriculumDetail!K136 &gt; 0, CurriculumDetail!K136, "")</f>
        <v/>
      </c>
      <c r="L21" t="str">
        <f>IF(CurriculumDetail!L136 &gt; 0, CurriculumDetail!L136, "")</f>
        <v/>
      </c>
      <c r="M21" t="str">
        <f>IF(CurriculumDetail!M136 &gt; 0, CurriculumDetail!M136, "")</f>
        <v/>
      </c>
      <c r="N21" t="str">
        <f>IF(CurriculumDetail!N136 &gt; 0, CurriculumDetail!N136, "")</f>
        <v/>
      </c>
      <c r="O21" t="str">
        <f>IF(CurriculumDetail!O136 &gt; 0, CurriculumDetail!O136, "")</f>
        <v/>
      </c>
      <c r="P21" t="str">
        <f>IF(CurriculumDetail!P136 &gt; 0, CurriculumDetail!P136, "")</f>
        <v/>
      </c>
      <c r="Q21" t="str">
        <f>IF(CurriculumDetail!Q136 &gt; 0, CurriculumDetail!Q136, "")</f>
        <v/>
      </c>
      <c r="R21" t="str">
        <f>IF(CurriculumDetail!R136 &gt; 0, CurriculumDetail!R136, "")</f>
        <v/>
      </c>
      <c r="S21" t="str">
        <f>IF(CurriculumDetail!S136 &gt; 0, CurriculumDetail!S136, "")</f>
        <v/>
      </c>
      <c r="T21" t="str">
        <f>IF(CurriculumDetail!T136 &gt; 0, CurriculumDetail!T136, "")</f>
        <v/>
      </c>
      <c r="U21" t="str">
        <f>IF(CurriculumDetail!U136 &gt; 0, CurriculumDetail!U136, "")</f>
        <v/>
      </c>
      <c r="V21" t="str">
        <f>IF(CurriculumDetail!V136 &gt; 0, CurriculumDetail!V136, "")</f>
        <v/>
      </c>
      <c r="W21" t="str">
        <f>IF(CurriculumDetail!W136 &gt; 0, CurriculumDetail!W136, "")</f>
        <v/>
      </c>
      <c r="X21" t="str">
        <f>IF(CurriculumDetail!X136 &gt; 0, CurriculumDetail!X136, "")</f>
        <v/>
      </c>
      <c r="Y21" t="str">
        <f>IF(CurriculumDetail!Y136 &gt; 0, CurriculumDetail!Y136, "")</f>
        <v/>
      </c>
      <c r="Z21" t="str">
        <f>IF(CurriculumDetail!Z136 &gt; 0, CurriculumDetail!Z136, "")</f>
        <v/>
      </c>
      <c r="AA21" t="str">
        <f>IF(CurriculumDetail!AA136 &gt; 0, CurriculumDetail!AA136, "")</f>
        <v/>
      </c>
      <c r="AB21" t="str">
        <f>IF(CurriculumDetail!AB136 &gt; 0, CurriculumDetail!AB136, "")</f>
        <v/>
      </c>
      <c r="AC21" t="str">
        <f>IF(CurriculumDetail!AC136 &gt; 0, CurriculumDetail!AC136, "")</f>
        <v/>
      </c>
      <c r="AD21" t="str">
        <f>IF(CurriculumDetail!AD136 &gt; 0, CurriculumDetail!AD136, "")</f>
        <v/>
      </c>
      <c r="AE21" t="str">
        <f>IF(CurriculumDetail!AE136 &gt; 0, CurriculumDetail!AE136, "")</f>
        <v/>
      </c>
      <c r="AF21" t="str">
        <f>IF(CurriculumDetail!AF136 &gt; 0, CurriculumDetail!AF136, "")</f>
        <v/>
      </c>
      <c r="AG21" t="str">
        <f>IF(CurriculumDetail!AG136 &gt; 0, CurriculumDetail!AG136, "")</f>
        <v/>
      </c>
      <c r="AH21" t="str">
        <f>IF(CurriculumDetail!AH136 &gt; 0, CurriculumDetail!AH136, "")</f>
        <v/>
      </c>
      <c r="AI21" t="str">
        <f>IF(CurriculumDetail!AI136 &gt; 0, CurriculumDetail!AI136, "")</f>
        <v/>
      </c>
      <c r="AJ21" t="str">
        <f>IF(CurriculumDetail!AJ136 &gt; 0, CurriculumDetail!AJ136, "")</f>
        <v/>
      </c>
    </row>
    <row r="23" spans="1:36" x14ac:dyDescent="0.2">
      <c r="A23" s="12" t="s">
        <v>47</v>
      </c>
      <c r="B23" s="12" t="s">
        <v>48</v>
      </c>
      <c r="C23" s="12">
        <v>1</v>
      </c>
      <c r="D23" s="12">
        <v>0</v>
      </c>
      <c r="E23" s="12">
        <f t="shared" ref="E23:E28" si="4">C23+ D23</f>
        <v>1</v>
      </c>
      <c r="F23" s="12">
        <f t="shared" ref="F23:F28" si="5">SUM(G23:AJ23)</f>
        <v>0</v>
      </c>
      <c r="G23" t="str">
        <f>IF(CurriculumDetail!G144 &gt; 0, CurriculumDetail!G144, "")</f>
        <v/>
      </c>
      <c r="H23" t="str">
        <f>IF(CurriculumDetail!H144 &gt; 0, CurriculumDetail!H144, "")</f>
        <v/>
      </c>
      <c r="I23" t="str">
        <f>IF(CurriculumDetail!I144 &gt; 0, CurriculumDetail!I144, "")</f>
        <v/>
      </c>
      <c r="J23" t="str">
        <f>IF(CurriculumDetail!J144 &gt; 0, CurriculumDetail!J144, "")</f>
        <v/>
      </c>
      <c r="K23" t="str">
        <f>IF(CurriculumDetail!K144 &gt; 0, CurriculumDetail!K144, "")</f>
        <v/>
      </c>
      <c r="L23" t="str">
        <f>IF(CurriculumDetail!L144 &gt; 0, CurriculumDetail!L144, "")</f>
        <v/>
      </c>
      <c r="M23" t="str">
        <f>IF(CurriculumDetail!M144 &gt; 0, CurriculumDetail!M144, "")</f>
        <v/>
      </c>
      <c r="N23" t="str">
        <f>IF(CurriculumDetail!N144 &gt; 0, CurriculumDetail!N144, "")</f>
        <v/>
      </c>
      <c r="O23" t="str">
        <f>IF(CurriculumDetail!O144 &gt; 0, CurriculumDetail!O144, "")</f>
        <v/>
      </c>
      <c r="P23" t="str">
        <f>IF(CurriculumDetail!P144 &gt; 0, CurriculumDetail!P144, "")</f>
        <v/>
      </c>
      <c r="Q23" t="str">
        <f>IF(CurriculumDetail!Q144 &gt; 0, CurriculumDetail!Q144, "")</f>
        <v/>
      </c>
      <c r="R23" t="str">
        <f>IF(CurriculumDetail!R144 &gt; 0, CurriculumDetail!R144, "")</f>
        <v/>
      </c>
      <c r="S23" t="str">
        <f>IF(CurriculumDetail!S144 &gt; 0, CurriculumDetail!S144, "")</f>
        <v/>
      </c>
      <c r="T23" t="str">
        <f>IF(CurriculumDetail!T144 &gt; 0, CurriculumDetail!T144, "")</f>
        <v/>
      </c>
      <c r="U23" t="str">
        <f>IF(CurriculumDetail!U144 &gt; 0, CurriculumDetail!U144, "")</f>
        <v/>
      </c>
      <c r="V23" t="str">
        <f>IF(CurriculumDetail!V144 &gt; 0, CurriculumDetail!V144, "")</f>
        <v/>
      </c>
      <c r="W23" t="str">
        <f>IF(CurriculumDetail!W144 &gt; 0, CurriculumDetail!W144, "")</f>
        <v/>
      </c>
      <c r="X23" t="str">
        <f>IF(CurriculumDetail!X144 &gt; 0, CurriculumDetail!X144, "")</f>
        <v/>
      </c>
      <c r="Y23" t="str">
        <f>IF(CurriculumDetail!Y144 &gt; 0, CurriculumDetail!Y144, "")</f>
        <v/>
      </c>
      <c r="Z23" t="str">
        <f>IF(CurriculumDetail!Z144 &gt; 0, CurriculumDetail!Z144, "")</f>
        <v/>
      </c>
      <c r="AA23" t="str">
        <f>IF(CurriculumDetail!AA144 &gt; 0, CurriculumDetail!AA144, "")</f>
        <v/>
      </c>
      <c r="AB23" t="str">
        <f>IF(CurriculumDetail!AB144 &gt; 0, CurriculumDetail!AB144, "")</f>
        <v/>
      </c>
      <c r="AC23" t="str">
        <f>IF(CurriculumDetail!AC144 &gt; 0, CurriculumDetail!AC144, "")</f>
        <v/>
      </c>
      <c r="AD23" t="str">
        <f>IF(CurriculumDetail!AD144 &gt; 0, CurriculumDetail!AD144, "")</f>
        <v/>
      </c>
      <c r="AE23" t="str">
        <f>IF(CurriculumDetail!AE144 &gt; 0, CurriculumDetail!AE144, "")</f>
        <v/>
      </c>
      <c r="AF23" t="str">
        <f>IF(CurriculumDetail!AF144 &gt; 0, CurriculumDetail!AF144, "")</f>
        <v/>
      </c>
      <c r="AG23" t="str">
        <f>IF(CurriculumDetail!AG144 &gt; 0, CurriculumDetail!AG144, "")</f>
        <v/>
      </c>
      <c r="AH23" t="str">
        <f>IF(CurriculumDetail!AH144 &gt; 0, CurriculumDetail!AH144, "")</f>
        <v/>
      </c>
      <c r="AI23" t="str">
        <f>IF(CurriculumDetail!AI144 &gt; 0, CurriculumDetail!AI144, "")</f>
        <v/>
      </c>
      <c r="AJ23" t="str">
        <f>IF(CurriculumDetail!AJ144 &gt; 0, CurriculumDetail!AJ144, "")</f>
        <v/>
      </c>
    </row>
    <row r="24" spans="1:36" x14ac:dyDescent="0.2">
      <c r="A24" s="12" t="s">
        <v>47</v>
      </c>
      <c r="B24" s="12" t="s">
        <v>49</v>
      </c>
      <c r="C24" s="12">
        <v>0</v>
      </c>
      <c r="D24" s="12">
        <v>0</v>
      </c>
      <c r="E24" s="12">
        <f t="shared" si="4"/>
        <v>0</v>
      </c>
      <c r="F24" s="12">
        <f t="shared" si="5"/>
        <v>0</v>
      </c>
      <c r="G24" t="str">
        <f>IF(CurriculumDetail!G152 &gt; 0, CurriculumDetail!G152, "")</f>
        <v/>
      </c>
      <c r="H24" t="str">
        <f>IF(CurriculumDetail!H152 &gt; 0, CurriculumDetail!H152, "")</f>
        <v/>
      </c>
      <c r="I24" t="str">
        <f>IF(CurriculumDetail!I152 &gt; 0, CurriculumDetail!I152, "")</f>
        <v/>
      </c>
      <c r="J24" t="str">
        <f>IF(CurriculumDetail!J152 &gt; 0, CurriculumDetail!J152, "")</f>
        <v/>
      </c>
      <c r="K24" t="str">
        <f>IF(CurriculumDetail!K152 &gt; 0, CurriculumDetail!K152, "")</f>
        <v/>
      </c>
      <c r="L24" t="str">
        <f>IF(CurriculumDetail!L152 &gt; 0, CurriculumDetail!L152, "")</f>
        <v/>
      </c>
      <c r="M24" t="str">
        <f>IF(CurriculumDetail!M152 &gt; 0, CurriculumDetail!M152, "")</f>
        <v/>
      </c>
      <c r="N24" t="str">
        <f>IF(CurriculumDetail!N152 &gt; 0, CurriculumDetail!N152, "")</f>
        <v/>
      </c>
      <c r="O24" t="str">
        <f>IF(CurriculumDetail!O152 &gt; 0, CurriculumDetail!O152, "")</f>
        <v/>
      </c>
      <c r="P24" t="str">
        <f>IF(CurriculumDetail!P152 &gt; 0, CurriculumDetail!P152, "")</f>
        <v/>
      </c>
      <c r="Q24" t="str">
        <f>IF(CurriculumDetail!Q152 &gt; 0, CurriculumDetail!Q152, "")</f>
        <v/>
      </c>
      <c r="R24" t="str">
        <f>IF(CurriculumDetail!R152 &gt; 0, CurriculumDetail!R152, "")</f>
        <v/>
      </c>
      <c r="S24" t="str">
        <f>IF(CurriculumDetail!S152 &gt; 0, CurriculumDetail!S152, "")</f>
        <v/>
      </c>
      <c r="T24" t="str">
        <f>IF(CurriculumDetail!T152 &gt; 0, CurriculumDetail!T152, "")</f>
        <v/>
      </c>
      <c r="U24" t="str">
        <f>IF(CurriculumDetail!U152 &gt; 0, CurriculumDetail!U152, "")</f>
        <v/>
      </c>
      <c r="V24" t="str">
        <f>IF(CurriculumDetail!V152 &gt; 0, CurriculumDetail!V152, "")</f>
        <v/>
      </c>
      <c r="W24" t="str">
        <f>IF(CurriculumDetail!W152 &gt; 0, CurriculumDetail!W152, "")</f>
        <v/>
      </c>
      <c r="X24" t="str">
        <f>IF(CurriculumDetail!X152 &gt; 0, CurriculumDetail!X152, "")</f>
        <v/>
      </c>
      <c r="Y24" t="str">
        <f>IF(CurriculumDetail!Y152 &gt; 0, CurriculumDetail!Y152, "")</f>
        <v/>
      </c>
      <c r="Z24" t="str">
        <f>IF(CurriculumDetail!Z152 &gt; 0, CurriculumDetail!Z152, "")</f>
        <v/>
      </c>
      <c r="AA24" t="str">
        <f>IF(CurriculumDetail!AA152 &gt; 0, CurriculumDetail!AA152, "")</f>
        <v/>
      </c>
      <c r="AB24" t="str">
        <f>IF(CurriculumDetail!AB152 &gt; 0, CurriculumDetail!AB152, "")</f>
        <v/>
      </c>
      <c r="AC24" t="str">
        <f>IF(CurriculumDetail!AC152 &gt; 0, CurriculumDetail!AC152, "")</f>
        <v/>
      </c>
      <c r="AD24" t="str">
        <f>IF(CurriculumDetail!AD152 &gt; 0, CurriculumDetail!AD152, "")</f>
        <v/>
      </c>
      <c r="AE24" t="str">
        <f>IF(CurriculumDetail!AE152 &gt; 0, CurriculumDetail!AE152, "")</f>
        <v/>
      </c>
      <c r="AF24" t="str">
        <f>IF(CurriculumDetail!AF152 &gt; 0, CurriculumDetail!AF152, "")</f>
        <v/>
      </c>
      <c r="AG24" t="str">
        <f>IF(CurriculumDetail!AG152 &gt; 0, CurriculumDetail!AG152, "")</f>
        <v/>
      </c>
      <c r="AH24" t="str">
        <f>IF(CurriculumDetail!AH152 &gt; 0, CurriculumDetail!AH152, "")</f>
        <v/>
      </c>
      <c r="AI24" t="str">
        <f>IF(CurriculumDetail!AI152 &gt; 0, CurriculumDetail!AI152, "")</f>
        <v/>
      </c>
      <c r="AJ24" t="str">
        <f>IF(CurriculumDetail!AJ152 &gt; 0, CurriculumDetail!AJ152, "")</f>
        <v/>
      </c>
    </row>
    <row r="25" spans="1:36" x14ac:dyDescent="0.2">
      <c r="A25" s="12" t="s">
        <v>47</v>
      </c>
      <c r="B25" s="12" t="s">
        <v>50</v>
      </c>
      <c r="C25" s="12">
        <v>0</v>
      </c>
      <c r="D25" s="12">
        <v>0</v>
      </c>
      <c r="E25" s="12">
        <f t="shared" si="4"/>
        <v>0</v>
      </c>
      <c r="F25" s="12">
        <f t="shared" si="5"/>
        <v>0</v>
      </c>
      <c r="G25" t="str">
        <f>IF(CurriculumDetail!G164 &gt; 0, CurriculumDetail!G164, "")</f>
        <v/>
      </c>
      <c r="H25" t="str">
        <f>IF(CurriculumDetail!H164 &gt; 0, CurriculumDetail!H164, "")</f>
        <v/>
      </c>
      <c r="I25" t="str">
        <f>IF(CurriculumDetail!I164 &gt; 0, CurriculumDetail!I164, "")</f>
        <v/>
      </c>
      <c r="J25" t="str">
        <f>IF(CurriculumDetail!J164 &gt; 0, CurriculumDetail!J164, "")</f>
        <v/>
      </c>
      <c r="K25" t="str">
        <f>IF(CurriculumDetail!K164 &gt; 0, CurriculumDetail!K164, "")</f>
        <v/>
      </c>
      <c r="L25" t="str">
        <f>IF(CurriculumDetail!L164 &gt; 0, CurriculumDetail!L164, "")</f>
        <v/>
      </c>
      <c r="M25" t="str">
        <f>IF(CurriculumDetail!M164 &gt; 0, CurriculumDetail!M164, "")</f>
        <v/>
      </c>
      <c r="N25" t="str">
        <f>IF(CurriculumDetail!N164 &gt; 0, CurriculumDetail!N164, "")</f>
        <v/>
      </c>
      <c r="O25" t="str">
        <f>IF(CurriculumDetail!O164 &gt; 0, CurriculumDetail!O164, "")</f>
        <v/>
      </c>
      <c r="P25" t="str">
        <f>IF(CurriculumDetail!P164 &gt; 0, CurriculumDetail!P164, "")</f>
        <v/>
      </c>
      <c r="Q25" t="str">
        <f>IF(CurriculumDetail!Q164 &gt; 0, CurriculumDetail!Q164, "")</f>
        <v/>
      </c>
      <c r="R25" t="str">
        <f>IF(CurriculumDetail!R164 &gt; 0, CurriculumDetail!R164, "")</f>
        <v/>
      </c>
      <c r="S25" t="str">
        <f>IF(CurriculumDetail!S164 &gt; 0, CurriculumDetail!S164, "")</f>
        <v/>
      </c>
      <c r="T25" t="str">
        <f>IF(CurriculumDetail!T164 &gt; 0, CurriculumDetail!T164, "")</f>
        <v/>
      </c>
      <c r="U25" t="str">
        <f>IF(CurriculumDetail!U164 &gt; 0, CurriculumDetail!U164, "")</f>
        <v/>
      </c>
      <c r="V25" t="str">
        <f>IF(CurriculumDetail!V164 &gt; 0, CurriculumDetail!V164, "")</f>
        <v/>
      </c>
      <c r="W25" t="str">
        <f>IF(CurriculumDetail!W164 &gt; 0, CurriculumDetail!W164, "")</f>
        <v/>
      </c>
      <c r="X25" t="str">
        <f>IF(CurriculumDetail!X164 &gt; 0, CurriculumDetail!X164, "")</f>
        <v/>
      </c>
      <c r="Y25" t="str">
        <f>IF(CurriculumDetail!Y164 &gt; 0, CurriculumDetail!Y164, "")</f>
        <v/>
      </c>
      <c r="Z25" t="str">
        <f>IF(CurriculumDetail!Z164 &gt; 0, CurriculumDetail!Z164, "")</f>
        <v/>
      </c>
      <c r="AA25" t="str">
        <f>IF(CurriculumDetail!AA164 &gt; 0, CurriculumDetail!AA164, "")</f>
        <v/>
      </c>
      <c r="AB25" t="str">
        <f>IF(CurriculumDetail!AB164 &gt; 0, CurriculumDetail!AB164, "")</f>
        <v/>
      </c>
      <c r="AC25" t="str">
        <f>IF(CurriculumDetail!AC164 &gt; 0, CurriculumDetail!AC164, "")</f>
        <v/>
      </c>
      <c r="AD25" t="str">
        <f>IF(CurriculumDetail!AD164 &gt; 0, CurriculumDetail!AD164, "")</f>
        <v/>
      </c>
      <c r="AE25" t="str">
        <f>IF(CurriculumDetail!AE164 &gt; 0, CurriculumDetail!AE164, "")</f>
        <v/>
      </c>
      <c r="AF25" t="str">
        <f>IF(CurriculumDetail!AF164 &gt; 0, CurriculumDetail!AF164, "")</f>
        <v/>
      </c>
      <c r="AG25" t="str">
        <f>IF(CurriculumDetail!AG164 &gt; 0, CurriculumDetail!AG164, "")</f>
        <v/>
      </c>
      <c r="AH25" t="str">
        <f>IF(CurriculumDetail!AH164 &gt; 0, CurriculumDetail!AH164, "")</f>
        <v/>
      </c>
      <c r="AI25" t="str">
        <f>IF(CurriculumDetail!AI164 &gt; 0, CurriculumDetail!AI164, "")</f>
        <v/>
      </c>
      <c r="AJ25" t="str">
        <f>IF(CurriculumDetail!AJ164 &gt; 0, CurriculumDetail!AJ164, "")</f>
        <v/>
      </c>
    </row>
    <row r="26" spans="1:36" x14ac:dyDescent="0.2">
      <c r="A26" s="12" t="s">
        <v>47</v>
      </c>
      <c r="B26" s="12" t="s">
        <v>51</v>
      </c>
      <c r="C26" s="12">
        <v>0</v>
      </c>
      <c r="D26" s="12">
        <v>0</v>
      </c>
      <c r="E26" s="12">
        <f t="shared" si="4"/>
        <v>0</v>
      </c>
      <c r="F26" s="12">
        <f t="shared" si="5"/>
        <v>0</v>
      </c>
      <c r="G26" t="str">
        <f>IF(CurriculumDetail!G178 &gt; 0, CurriculumDetail!G178, "")</f>
        <v/>
      </c>
      <c r="H26" t="str">
        <f>IF(CurriculumDetail!H178 &gt; 0, CurriculumDetail!H178, "")</f>
        <v/>
      </c>
      <c r="I26" t="str">
        <f>IF(CurriculumDetail!I178 &gt; 0, CurriculumDetail!I178, "")</f>
        <v/>
      </c>
      <c r="J26" t="str">
        <f>IF(CurriculumDetail!J178 &gt; 0, CurriculumDetail!J178, "")</f>
        <v/>
      </c>
      <c r="K26" t="str">
        <f>IF(CurriculumDetail!K178 &gt; 0, CurriculumDetail!K178, "")</f>
        <v/>
      </c>
      <c r="L26" t="str">
        <f>IF(CurriculumDetail!L178 &gt; 0, CurriculumDetail!L178, "")</f>
        <v/>
      </c>
      <c r="M26" t="str">
        <f>IF(CurriculumDetail!M178 &gt; 0, CurriculumDetail!M178, "")</f>
        <v/>
      </c>
      <c r="N26" t="str">
        <f>IF(CurriculumDetail!N178 &gt; 0, CurriculumDetail!N178, "")</f>
        <v/>
      </c>
      <c r="O26" t="str">
        <f>IF(CurriculumDetail!O178 &gt; 0, CurriculumDetail!O178, "")</f>
        <v/>
      </c>
      <c r="P26" t="str">
        <f>IF(CurriculumDetail!P178 &gt; 0, CurriculumDetail!P178, "")</f>
        <v/>
      </c>
      <c r="Q26" t="str">
        <f>IF(CurriculumDetail!Q178 &gt; 0, CurriculumDetail!Q178, "")</f>
        <v/>
      </c>
      <c r="R26" t="str">
        <f>IF(CurriculumDetail!R178 &gt; 0, CurriculumDetail!R178, "")</f>
        <v/>
      </c>
      <c r="S26" t="str">
        <f>IF(CurriculumDetail!S178 &gt; 0, CurriculumDetail!S178, "")</f>
        <v/>
      </c>
      <c r="T26" t="str">
        <f>IF(CurriculumDetail!T178 &gt; 0, CurriculumDetail!T178, "")</f>
        <v/>
      </c>
      <c r="U26" t="str">
        <f>IF(CurriculumDetail!U178 &gt; 0, CurriculumDetail!U178, "")</f>
        <v/>
      </c>
      <c r="V26" t="str">
        <f>IF(CurriculumDetail!V178 &gt; 0, CurriculumDetail!V178, "")</f>
        <v/>
      </c>
      <c r="W26" t="str">
        <f>IF(CurriculumDetail!W178 &gt; 0, CurriculumDetail!W178, "")</f>
        <v/>
      </c>
      <c r="X26" t="str">
        <f>IF(CurriculumDetail!X178 &gt; 0, CurriculumDetail!X178, "")</f>
        <v/>
      </c>
      <c r="Y26" t="str">
        <f>IF(CurriculumDetail!Y178 &gt; 0, CurriculumDetail!Y178, "")</f>
        <v/>
      </c>
      <c r="Z26" t="str">
        <f>IF(CurriculumDetail!Z178 &gt; 0, CurriculumDetail!Z178, "")</f>
        <v/>
      </c>
      <c r="AA26" t="str">
        <f>IF(CurriculumDetail!AA178 &gt; 0, CurriculumDetail!AA178, "")</f>
        <v/>
      </c>
      <c r="AB26" t="str">
        <f>IF(CurriculumDetail!AB178 &gt; 0, CurriculumDetail!AB178, "")</f>
        <v/>
      </c>
      <c r="AC26" t="str">
        <f>IF(CurriculumDetail!AC178 &gt; 0, CurriculumDetail!AC178, "")</f>
        <v/>
      </c>
      <c r="AD26" t="str">
        <f>IF(CurriculumDetail!AD178 &gt; 0, CurriculumDetail!AD178, "")</f>
        <v/>
      </c>
      <c r="AE26" t="str">
        <f>IF(CurriculumDetail!AE178 &gt; 0, CurriculumDetail!AE178, "")</f>
        <v/>
      </c>
      <c r="AF26" t="str">
        <f>IF(CurriculumDetail!AF178 &gt; 0, CurriculumDetail!AF178, "")</f>
        <v/>
      </c>
      <c r="AG26" t="str">
        <f>IF(CurriculumDetail!AG178 &gt; 0, CurriculumDetail!AG178, "")</f>
        <v/>
      </c>
      <c r="AH26" t="str">
        <f>IF(CurriculumDetail!AH178 &gt; 0, CurriculumDetail!AH178, "")</f>
        <v/>
      </c>
      <c r="AI26" t="str">
        <f>IF(CurriculumDetail!AI178 &gt; 0, CurriculumDetail!AI178, "")</f>
        <v/>
      </c>
      <c r="AJ26" t="str">
        <f>IF(CurriculumDetail!AJ178 &gt; 0, CurriculumDetail!AJ178, "")</f>
        <v/>
      </c>
    </row>
    <row r="27" spans="1:36" x14ac:dyDescent="0.2">
      <c r="A27" s="12" t="s">
        <v>47</v>
      </c>
      <c r="B27" s="12" t="s">
        <v>52</v>
      </c>
      <c r="C27" s="12">
        <v>0</v>
      </c>
      <c r="D27" s="12">
        <v>0</v>
      </c>
      <c r="E27" s="12">
        <f t="shared" si="4"/>
        <v>0</v>
      </c>
      <c r="F27" s="12">
        <f t="shared" si="5"/>
        <v>0</v>
      </c>
      <c r="G27" t="str">
        <f>IF(CurriculumDetail!G186 &gt; 0, CurriculumDetail!G186, "")</f>
        <v/>
      </c>
      <c r="H27" t="str">
        <f>IF(CurriculumDetail!H186 &gt; 0, CurriculumDetail!H186, "")</f>
        <v/>
      </c>
      <c r="I27" t="str">
        <f>IF(CurriculumDetail!I186 &gt; 0, CurriculumDetail!I186, "")</f>
        <v/>
      </c>
      <c r="J27" t="str">
        <f>IF(CurriculumDetail!J186 &gt; 0, CurriculumDetail!J186, "")</f>
        <v/>
      </c>
      <c r="K27" t="str">
        <f>IF(CurriculumDetail!K186 &gt; 0, CurriculumDetail!K186, "")</f>
        <v/>
      </c>
      <c r="L27" t="str">
        <f>IF(CurriculumDetail!L186 &gt; 0, CurriculumDetail!L186, "")</f>
        <v/>
      </c>
      <c r="M27" t="str">
        <f>IF(CurriculumDetail!M186 &gt; 0, CurriculumDetail!M186, "")</f>
        <v/>
      </c>
      <c r="N27" t="str">
        <f>IF(CurriculumDetail!N186 &gt; 0, CurriculumDetail!N186, "")</f>
        <v/>
      </c>
      <c r="O27" t="str">
        <f>IF(CurriculumDetail!O186 &gt; 0, CurriculumDetail!O186, "")</f>
        <v/>
      </c>
      <c r="P27" t="str">
        <f>IF(CurriculumDetail!P186 &gt; 0, CurriculumDetail!P186, "")</f>
        <v/>
      </c>
      <c r="Q27" t="str">
        <f>IF(CurriculumDetail!Q186 &gt; 0, CurriculumDetail!Q186, "")</f>
        <v/>
      </c>
      <c r="R27" t="str">
        <f>IF(CurriculumDetail!R186 &gt; 0, CurriculumDetail!R186, "")</f>
        <v/>
      </c>
      <c r="S27" t="str">
        <f>IF(CurriculumDetail!S186 &gt; 0, CurriculumDetail!S186, "")</f>
        <v/>
      </c>
      <c r="T27" t="str">
        <f>IF(CurriculumDetail!T186 &gt; 0, CurriculumDetail!T186, "")</f>
        <v/>
      </c>
      <c r="U27" t="str">
        <f>IF(CurriculumDetail!U186 &gt; 0, CurriculumDetail!U186, "")</f>
        <v/>
      </c>
      <c r="V27" t="str">
        <f>IF(CurriculumDetail!V186 &gt; 0, CurriculumDetail!V186, "")</f>
        <v/>
      </c>
      <c r="W27" t="str">
        <f>IF(CurriculumDetail!W186 &gt; 0, CurriculumDetail!W186, "")</f>
        <v/>
      </c>
      <c r="X27" t="str">
        <f>IF(CurriculumDetail!X186 &gt; 0, CurriculumDetail!X186, "")</f>
        <v/>
      </c>
      <c r="Y27" t="str">
        <f>IF(CurriculumDetail!Y186 &gt; 0, CurriculumDetail!Y186, "")</f>
        <v/>
      </c>
      <c r="Z27" t="str">
        <f>IF(CurriculumDetail!Z186 &gt; 0, CurriculumDetail!Z186, "")</f>
        <v/>
      </c>
      <c r="AA27" t="str">
        <f>IF(CurriculumDetail!AA186 &gt; 0, CurriculumDetail!AA186, "")</f>
        <v/>
      </c>
      <c r="AB27" t="str">
        <f>IF(CurriculumDetail!AB186 &gt; 0, CurriculumDetail!AB186, "")</f>
        <v/>
      </c>
      <c r="AC27" t="str">
        <f>IF(CurriculumDetail!AC186 &gt; 0, CurriculumDetail!AC186, "")</f>
        <v/>
      </c>
      <c r="AD27" t="str">
        <f>IF(CurriculumDetail!AD186 &gt; 0, CurriculumDetail!AD186, "")</f>
        <v/>
      </c>
      <c r="AE27" t="str">
        <f>IF(CurriculumDetail!AE186 &gt; 0, CurriculumDetail!AE186, "")</f>
        <v/>
      </c>
      <c r="AF27" t="str">
        <f>IF(CurriculumDetail!AF186 &gt; 0, CurriculumDetail!AF186, "")</f>
        <v/>
      </c>
      <c r="AG27" t="str">
        <f>IF(CurriculumDetail!AG186 &gt; 0, CurriculumDetail!AG186, "")</f>
        <v/>
      </c>
      <c r="AH27" t="str">
        <f>IF(CurriculumDetail!AH186 &gt; 0, CurriculumDetail!AH186, "")</f>
        <v/>
      </c>
      <c r="AI27" t="str">
        <f>IF(CurriculumDetail!AI186 &gt; 0, CurriculumDetail!AI186, "")</f>
        <v/>
      </c>
      <c r="AJ27" t="str">
        <f>IF(CurriculumDetail!AJ186 &gt; 0, CurriculumDetail!AJ186, "")</f>
        <v/>
      </c>
    </row>
    <row r="28" spans="1:36" x14ac:dyDescent="0.2">
      <c r="A28" s="12" t="s">
        <v>47</v>
      </c>
      <c r="B28" s="12" t="s">
        <v>53</v>
      </c>
      <c r="C28" s="12">
        <v>0</v>
      </c>
      <c r="D28" s="12">
        <v>0</v>
      </c>
      <c r="E28" s="12">
        <f t="shared" si="4"/>
        <v>0</v>
      </c>
      <c r="F28" s="12">
        <f t="shared" si="5"/>
        <v>0</v>
      </c>
      <c r="G28" t="str">
        <f>IF(CurriculumDetail!G195 &gt; 0, CurriculumDetail!G195, "")</f>
        <v/>
      </c>
      <c r="H28" t="str">
        <f>IF(CurriculumDetail!H195 &gt; 0, CurriculumDetail!H195, "")</f>
        <v/>
      </c>
      <c r="I28" t="str">
        <f>IF(CurriculumDetail!I195 &gt; 0, CurriculumDetail!I195, "")</f>
        <v/>
      </c>
      <c r="J28" t="str">
        <f>IF(CurriculumDetail!J195 &gt; 0, CurriculumDetail!J195, "")</f>
        <v/>
      </c>
      <c r="K28" t="str">
        <f>IF(CurriculumDetail!K195 &gt; 0, CurriculumDetail!K195, "")</f>
        <v/>
      </c>
      <c r="L28" t="str">
        <f>IF(CurriculumDetail!L195 &gt; 0, CurriculumDetail!L195, "")</f>
        <v/>
      </c>
      <c r="M28" t="str">
        <f>IF(CurriculumDetail!M195 &gt; 0, CurriculumDetail!M195, "")</f>
        <v/>
      </c>
      <c r="N28" t="str">
        <f>IF(CurriculumDetail!N195 &gt; 0, CurriculumDetail!N195, "")</f>
        <v/>
      </c>
      <c r="O28" t="str">
        <f>IF(CurriculumDetail!O195 &gt; 0, CurriculumDetail!O195, "")</f>
        <v/>
      </c>
      <c r="P28" t="str">
        <f>IF(CurriculumDetail!P195 &gt; 0, CurriculumDetail!P195, "")</f>
        <v/>
      </c>
      <c r="Q28" t="str">
        <f>IF(CurriculumDetail!Q195 &gt; 0, CurriculumDetail!Q195, "")</f>
        <v/>
      </c>
      <c r="R28" t="str">
        <f>IF(CurriculumDetail!R195 &gt; 0, CurriculumDetail!R195, "")</f>
        <v/>
      </c>
      <c r="S28" t="str">
        <f>IF(CurriculumDetail!S195 &gt; 0, CurriculumDetail!S195, "")</f>
        <v/>
      </c>
      <c r="T28" t="str">
        <f>IF(CurriculumDetail!T195 &gt; 0, CurriculumDetail!T195, "")</f>
        <v/>
      </c>
      <c r="U28" t="str">
        <f>IF(CurriculumDetail!U195 &gt; 0, CurriculumDetail!U195, "")</f>
        <v/>
      </c>
      <c r="V28" t="str">
        <f>IF(CurriculumDetail!V195 &gt; 0, CurriculumDetail!V195, "")</f>
        <v/>
      </c>
      <c r="W28" t="str">
        <f>IF(CurriculumDetail!W195 &gt; 0, CurriculumDetail!W195, "")</f>
        <v/>
      </c>
      <c r="X28" t="str">
        <f>IF(CurriculumDetail!X195 &gt; 0, CurriculumDetail!X195, "")</f>
        <v/>
      </c>
      <c r="Y28" t="str">
        <f>IF(CurriculumDetail!Y195 &gt; 0, CurriculumDetail!Y195, "")</f>
        <v/>
      </c>
      <c r="Z28" t="str">
        <f>IF(CurriculumDetail!Z195 &gt; 0, CurriculumDetail!Z195, "")</f>
        <v/>
      </c>
      <c r="AA28" t="str">
        <f>IF(CurriculumDetail!AA195 &gt; 0, CurriculumDetail!AA195, "")</f>
        <v/>
      </c>
      <c r="AB28" t="str">
        <f>IF(CurriculumDetail!AB195 &gt; 0, CurriculumDetail!AB195, "")</f>
        <v/>
      </c>
      <c r="AC28" t="str">
        <f>IF(CurriculumDetail!AC195 &gt; 0, CurriculumDetail!AC195, "")</f>
        <v/>
      </c>
      <c r="AD28" t="str">
        <f>IF(CurriculumDetail!AD195 &gt; 0, CurriculumDetail!AD195, "")</f>
        <v/>
      </c>
      <c r="AE28" t="str">
        <f>IF(CurriculumDetail!AE195 &gt; 0, CurriculumDetail!AE195, "")</f>
        <v/>
      </c>
      <c r="AF28" t="str">
        <f>IF(CurriculumDetail!AF195 &gt; 0, CurriculumDetail!AF195, "")</f>
        <v/>
      </c>
      <c r="AG28" t="str">
        <f>IF(CurriculumDetail!AG195 &gt; 0, CurriculumDetail!AG195, "")</f>
        <v/>
      </c>
      <c r="AH28" t="str">
        <f>IF(CurriculumDetail!AH195 &gt; 0, CurriculumDetail!AH195, "")</f>
        <v/>
      </c>
      <c r="AI28" t="str">
        <f>IF(CurriculumDetail!AI195 &gt; 0, CurriculumDetail!AI195, "")</f>
        <v/>
      </c>
      <c r="AJ28" t="str">
        <f>IF(CurriculumDetail!AJ195 &gt; 0, CurriculumDetail!AJ195, "")</f>
        <v/>
      </c>
    </row>
    <row r="30" spans="1:36" x14ac:dyDescent="0.2">
      <c r="A30" s="12" t="s">
        <v>54</v>
      </c>
      <c r="B30" s="12" t="s">
        <v>55</v>
      </c>
      <c r="C30" s="12">
        <v>4</v>
      </c>
      <c r="D30" s="12">
        <v>0</v>
      </c>
      <c r="E30" s="12">
        <f t="shared" ref="E30:E35" si="6">C30+ D30</f>
        <v>4</v>
      </c>
      <c r="F30" s="12">
        <f t="shared" ref="F30:F35" si="7">SUM(G30:AJ30)</f>
        <v>0</v>
      </c>
      <c r="G30" t="str">
        <f>IF(CurriculumDetail!G201 &gt; 0, CurriculumDetail!G201, "")</f>
        <v/>
      </c>
      <c r="H30" t="str">
        <f>IF(CurriculumDetail!H201 &gt; 0, CurriculumDetail!H201, "")</f>
        <v/>
      </c>
      <c r="I30" t="str">
        <f>IF(CurriculumDetail!I201 &gt; 0, CurriculumDetail!I201, "")</f>
        <v/>
      </c>
      <c r="J30" t="str">
        <f>IF(CurriculumDetail!J201 &gt; 0, CurriculumDetail!J201, "")</f>
        <v/>
      </c>
      <c r="K30" t="str">
        <f>IF(CurriculumDetail!K201 &gt; 0, CurriculumDetail!K201, "")</f>
        <v/>
      </c>
      <c r="L30" t="str">
        <f>IF(CurriculumDetail!L201 &gt; 0, CurriculumDetail!L201, "")</f>
        <v/>
      </c>
      <c r="M30" t="str">
        <f>IF(CurriculumDetail!M201 &gt; 0, CurriculumDetail!M201, "")</f>
        <v/>
      </c>
      <c r="N30" t="str">
        <f>IF(CurriculumDetail!N201 &gt; 0, CurriculumDetail!N201, "")</f>
        <v/>
      </c>
      <c r="O30" t="str">
        <f>IF(CurriculumDetail!O201 &gt; 0, CurriculumDetail!O201, "")</f>
        <v/>
      </c>
      <c r="P30" t="str">
        <f>IF(CurriculumDetail!P201 &gt; 0, CurriculumDetail!P201, "")</f>
        <v/>
      </c>
      <c r="Q30" t="str">
        <f>IF(CurriculumDetail!Q201 &gt; 0, CurriculumDetail!Q201, "")</f>
        <v/>
      </c>
      <c r="R30" t="str">
        <f>IF(CurriculumDetail!R201 &gt; 0, CurriculumDetail!R201, "")</f>
        <v/>
      </c>
      <c r="S30" t="str">
        <f>IF(CurriculumDetail!S201 &gt; 0, CurriculumDetail!S201, "")</f>
        <v/>
      </c>
      <c r="T30" t="str">
        <f>IF(CurriculumDetail!T201 &gt; 0, CurriculumDetail!T201, "")</f>
        <v/>
      </c>
      <c r="U30" t="str">
        <f>IF(CurriculumDetail!U201 &gt; 0, CurriculumDetail!U201, "")</f>
        <v/>
      </c>
      <c r="V30" t="str">
        <f>IF(CurriculumDetail!V201 &gt; 0, CurriculumDetail!V201, "")</f>
        <v/>
      </c>
      <c r="W30" t="str">
        <f>IF(CurriculumDetail!W201 &gt; 0, CurriculumDetail!W201, "")</f>
        <v/>
      </c>
      <c r="X30" t="str">
        <f>IF(CurriculumDetail!X201 &gt; 0, CurriculumDetail!X201, "")</f>
        <v/>
      </c>
      <c r="Y30" t="str">
        <f>IF(CurriculumDetail!Y201 &gt; 0, CurriculumDetail!Y201, "")</f>
        <v/>
      </c>
      <c r="Z30" t="str">
        <f>IF(CurriculumDetail!Z201 &gt; 0, CurriculumDetail!Z201, "")</f>
        <v/>
      </c>
      <c r="AA30" t="str">
        <f>IF(CurriculumDetail!AA201 &gt; 0, CurriculumDetail!AA201, "")</f>
        <v/>
      </c>
      <c r="AB30" t="str">
        <f>IF(CurriculumDetail!AB201 &gt; 0, CurriculumDetail!AB201, "")</f>
        <v/>
      </c>
      <c r="AC30" t="str">
        <f>IF(CurriculumDetail!AC201 &gt; 0, CurriculumDetail!AC201, "")</f>
        <v/>
      </c>
      <c r="AD30" t="str">
        <f>IF(CurriculumDetail!AD201 &gt; 0, CurriculumDetail!AD201, "")</f>
        <v/>
      </c>
      <c r="AE30" t="str">
        <f>IF(CurriculumDetail!AE201 &gt; 0, CurriculumDetail!AE201, "")</f>
        <v/>
      </c>
      <c r="AF30" t="str">
        <f>IF(CurriculumDetail!AF201 &gt; 0, CurriculumDetail!AF201, "")</f>
        <v/>
      </c>
      <c r="AG30" t="str">
        <f>IF(CurriculumDetail!AG201 &gt; 0, CurriculumDetail!AG201, "")</f>
        <v/>
      </c>
      <c r="AH30" t="str">
        <f>IF(CurriculumDetail!AH201 &gt; 0, CurriculumDetail!AH201, "")</f>
        <v/>
      </c>
      <c r="AI30" t="str">
        <f>IF(CurriculumDetail!AI201 &gt; 0, CurriculumDetail!AI201, "")</f>
        <v/>
      </c>
      <c r="AJ30" t="str">
        <f>IF(CurriculumDetail!AJ201 &gt; 0, CurriculumDetail!AJ201, "")</f>
        <v/>
      </c>
    </row>
    <row r="31" spans="1:36" x14ac:dyDescent="0.2">
      <c r="A31" s="12" t="s">
        <v>54</v>
      </c>
      <c r="B31" s="12" t="s">
        <v>56</v>
      </c>
      <c r="C31" s="12">
        <v>9</v>
      </c>
      <c r="D31" s="12">
        <v>0</v>
      </c>
      <c r="E31" s="12">
        <f t="shared" si="6"/>
        <v>9</v>
      </c>
      <c r="F31" s="12">
        <f t="shared" si="7"/>
        <v>0</v>
      </c>
      <c r="G31" t="str">
        <f>IF(CurriculumDetail!G206 &gt; 0, CurriculumDetail!G206, "")</f>
        <v/>
      </c>
      <c r="H31" t="str">
        <f>IF(CurriculumDetail!H206 &gt; 0, CurriculumDetail!H206, "")</f>
        <v/>
      </c>
      <c r="I31" t="str">
        <f>IF(CurriculumDetail!I206 &gt; 0, CurriculumDetail!I206, "")</f>
        <v/>
      </c>
      <c r="J31" t="str">
        <f>IF(CurriculumDetail!J206 &gt; 0, CurriculumDetail!J206, "")</f>
        <v/>
      </c>
      <c r="K31" t="str">
        <f>IF(CurriculumDetail!K206 &gt; 0, CurriculumDetail!K206, "")</f>
        <v/>
      </c>
      <c r="L31" t="str">
        <f>IF(CurriculumDetail!L206 &gt; 0, CurriculumDetail!L206, "")</f>
        <v/>
      </c>
      <c r="M31" t="str">
        <f>IF(CurriculumDetail!M206 &gt; 0, CurriculumDetail!M206, "")</f>
        <v/>
      </c>
      <c r="N31" t="str">
        <f>IF(CurriculumDetail!N206 &gt; 0, CurriculumDetail!N206, "")</f>
        <v/>
      </c>
      <c r="O31" t="str">
        <f>IF(CurriculumDetail!O206 &gt; 0, CurriculumDetail!O206, "")</f>
        <v/>
      </c>
      <c r="P31" t="str">
        <f>IF(CurriculumDetail!P206 &gt; 0, CurriculumDetail!P206, "")</f>
        <v/>
      </c>
      <c r="Q31" t="str">
        <f>IF(CurriculumDetail!Q206 &gt; 0, CurriculumDetail!Q206, "")</f>
        <v/>
      </c>
      <c r="R31" t="str">
        <f>IF(CurriculumDetail!R206 &gt; 0, CurriculumDetail!R206, "")</f>
        <v/>
      </c>
      <c r="S31" t="str">
        <f>IF(CurriculumDetail!S206 &gt; 0, CurriculumDetail!S206, "")</f>
        <v/>
      </c>
      <c r="T31" t="str">
        <f>IF(CurriculumDetail!T206 &gt; 0, CurriculumDetail!T206, "")</f>
        <v/>
      </c>
      <c r="U31" t="str">
        <f>IF(CurriculumDetail!U206 &gt; 0, CurriculumDetail!U206, "")</f>
        <v/>
      </c>
      <c r="V31" t="str">
        <f>IF(CurriculumDetail!V206 &gt; 0, CurriculumDetail!V206, "")</f>
        <v/>
      </c>
      <c r="W31" t="str">
        <f>IF(CurriculumDetail!W206 &gt; 0, CurriculumDetail!W206, "")</f>
        <v/>
      </c>
      <c r="X31" t="str">
        <f>IF(CurriculumDetail!X206 &gt; 0, CurriculumDetail!X206, "")</f>
        <v/>
      </c>
      <c r="Y31" t="str">
        <f>IF(CurriculumDetail!Y206 &gt; 0, CurriculumDetail!Y206, "")</f>
        <v/>
      </c>
      <c r="Z31" t="str">
        <f>IF(CurriculumDetail!Z206 &gt; 0, CurriculumDetail!Z206, "")</f>
        <v/>
      </c>
      <c r="AA31" t="str">
        <f>IF(CurriculumDetail!AA206 &gt; 0, CurriculumDetail!AA206, "")</f>
        <v/>
      </c>
      <c r="AB31" t="str">
        <f>IF(CurriculumDetail!AB206 &gt; 0, CurriculumDetail!AB206, "")</f>
        <v/>
      </c>
      <c r="AC31" t="str">
        <f>IF(CurriculumDetail!AC206 &gt; 0, CurriculumDetail!AC206, "")</f>
        <v/>
      </c>
      <c r="AD31" t="str">
        <f>IF(CurriculumDetail!AD206 &gt; 0, CurriculumDetail!AD206, "")</f>
        <v/>
      </c>
      <c r="AE31" t="str">
        <f>IF(CurriculumDetail!AE206 &gt; 0, CurriculumDetail!AE206, "")</f>
        <v/>
      </c>
      <c r="AF31" t="str">
        <f>IF(CurriculumDetail!AF206 &gt; 0, CurriculumDetail!AF206, "")</f>
        <v/>
      </c>
      <c r="AG31" t="str">
        <f>IF(CurriculumDetail!AG206 &gt; 0, CurriculumDetail!AG206, "")</f>
        <v/>
      </c>
      <c r="AH31" t="str">
        <f>IF(CurriculumDetail!AH206 &gt; 0, CurriculumDetail!AH206, "")</f>
        <v/>
      </c>
      <c r="AI31" t="str">
        <f>IF(CurriculumDetail!AI206 &gt; 0, CurriculumDetail!AI206, "")</f>
        <v/>
      </c>
      <c r="AJ31" t="str">
        <f>IF(CurriculumDetail!AJ206 &gt; 0, CurriculumDetail!AJ206, "")</f>
        <v/>
      </c>
    </row>
    <row r="32" spans="1:36" x14ac:dyDescent="0.2">
      <c r="A32" s="12" t="s">
        <v>54</v>
      </c>
      <c r="B32" s="12" t="s">
        <v>57</v>
      </c>
      <c r="C32" s="12">
        <v>10</v>
      </c>
      <c r="D32" s="12">
        <v>1</v>
      </c>
      <c r="E32" s="12">
        <f t="shared" si="6"/>
        <v>11</v>
      </c>
      <c r="F32" s="12">
        <f t="shared" si="7"/>
        <v>0</v>
      </c>
      <c r="G32" t="str">
        <f>IF(CurriculumDetail!G214 &gt; 0, CurriculumDetail!G214, "")</f>
        <v/>
      </c>
      <c r="H32" t="str">
        <f>IF(CurriculumDetail!H214 &gt; 0, CurriculumDetail!H214, "")</f>
        <v/>
      </c>
      <c r="I32" t="str">
        <f>IF(CurriculumDetail!I214 &gt; 0, CurriculumDetail!I214, "")</f>
        <v/>
      </c>
      <c r="J32" t="str">
        <f>IF(CurriculumDetail!J214 &gt; 0, CurriculumDetail!J214, "")</f>
        <v/>
      </c>
      <c r="K32" t="str">
        <f>IF(CurriculumDetail!K214 &gt; 0, CurriculumDetail!K214, "")</f>
        <v/>
      </c>
      <c r="L32" t="str">
        <f>IF(CurriculumDetail!L214 &gt; 0, CurriculumDetail!L214, "")</f>
        <v/>
      </c>
      <c r="M32" t="str">
        <f>IF(CurriculumDetail!M214 &gt; 0, CurriculumDetail!M214, "")</f>
        <v/>
      </c>
      <c r="N32" t="str">
        <f>IF(CurriculumDetail!N214 &gt; 0, CurriculumDetail!N214, "")</f>
        <v/>
      </c>
      <c r="O32" t="str">
        <f>IF(CurriculumDetail!O214 &gt; 0, CurriculumDetail!O214, "")</f>
        <v/>
      </c>
      <c r="P32" t="str">
        <f>IF(CurriculumDetail!P214 &gt; 0, CurriculumDetail!P214, "")</f>
        <v/>
      </c>
      <c r="Q32" t="str">
        <f>IF(CurriculumDetail!Q214 &gt; 0, CurriculumDetail!Q214, "")</f>
        <v/>
      </c>
      <c r="R32" t="str">
        <f>IF(CurriculumDetail!R214 &gt; 0, CurriculumDetail!R214, "")</f>
        <v/>
      </c>
      <c r="S32" t="str">
        <f>IF(CurriculumDetail!S214 &gt; 0, CurriculumDetail!S214, "")</f>
        <v/>
      </c>
      <c r="T32" t="str">
        <f>IF(CurriculumDetail!T214 &gt; 0, CurriculumDetail!T214, "")</f>
        <v/>
      </c>
      <c r="U32" t="str">
        <f>IF(CurriculumDetail!U214 &gt; 0, CurriculumDetail!U214, "")</f>
        <v/>
      </c>
      <c r="V32" t="str">
        <f>IF(CurriculumDetail!V214 &gt; 0, CurriculumDetail!V214, "")</f>
        <v/>
      </c>
      <c r="W32" t="str">
        <f>IF(CurriculumDetail!W214 &gt; 0, CurriculumDetail!W214, "")</f>
        <v/>
      </c>
      <c r="X32" t="str">
        <f>IF(CurriculumDetail!X214 &gt; 0, CurriculumDetail!X214, "")</f>
        <v/>
      </c>
      <c r="Y32" t="str">
        <f>IF(CurriculumDetail!Y214 &gt; 0, CurriculumDetail!Y214, "")</f>
        <v/>
      </c>
      <c r="Z32" t="str">
        <f>IF(CurriculumDetail!Z214 &gt; 0, CurriculumDetail!Z214, "")</f>
        <v/>
      </c>
      <c r="AA32" t="str">
        <f>IF(CurriculumDetail!AA214 &gt; 0, CurriculumDetail!AA214, "")</f>
        <v/>
      </c>
      <c r="AB32" t="str">
        <f>IF(CurriculumDetail!AB214 &gt; 0, CurriculumDetail!AB214, "")</f>
        <v/>
      </c>
      <c r="AC32" t="str">
        <f>IF(CurriculumDetail!AC214 &gt; 0, CurriculumDetail!AC214, "")</f>
        <v/>
      </c>
      <c r="AD32" t="str">
        <f>IF(CurriculumDetail!AD214 &gt; 0, CurriculumDetail!AD214, "")</f>
        <v/>
      </c>
      <c r="AE32" t="str">
        <f>IF(CurriculumDetail!AE214 &gt; 0, CurriculumDetail!AE214, "")</f>
        <v/>
      </c>
      <c r="AF32" t="str">
        <f>IF(CurriculumDetail!AF214 &gt; 0, CurriculumDetail!AF214, "")</f>
        <v/>
      </c>
      <c r="AG32" t="str">
        <f>IF(CurriculumDetail!AG214 &gt; 0, CurriculumDetail!AG214, "")</f>
        <v/>
      </c>
      <c r="AH32" t="str">
        <f>IF(CurriculumDetail!AH214 &gt; 0, CurriculumDetail!AH214, "")</f>
        <v/>
      </c>
      <c r="AI32" t="str">
        <f>IF(CurriculumDetail!AI214 &gt; 0, CurriculumDetail!AI214, "")</f>
        <v/>
      </c>
      <c r="AJ32" t="str">
        <f>IF(CurriculumDetail!AJ214 &gt; 0, CurriculumDetail!AJ214, "")</f>
        <v/>
      </c>
    </row>
    <row r="33" spans="1:36" x14ac:dyDescent="0.2">
      <c r="A33" s="12" t="s">
        <v>54</v>
      </c>
      <c r="B33" s="12" t="s">
        <v>58</v>
      </c>
      <c r="C33" s="12">
        <v>5</v>
      </c>
      <c r="D33" s="12">
        <v>0</v>
      </c>
      <c r="E33" s="12">
        <f t="shared" si="6"/>
        <v>5</v>
      </c>
      <c r="F33" s="12">
        <f t="shared" si="7"/>
        <v>0</v>
      </c>
      <c r="G33" t="str">
        <f>IF(CurriculumDetail!G223 &gt; 0, CurriculumDetail!G223, "")</f>
        <v/>
      </c>
      <c r="H33" t="str">
        <f>IF(CurriculumDetail!H223 &gt; 0, CurriculumDetail!H223, "")</f>
        <v/>
      </c>
      <c r="I33" t="str">
        <f>IF(CurriculumDetail!I223 &gt; 0, CurriculumDetail!I223, "")</f>
        <v/>
      </c>
      <c r="J33" t="str">
        <f>IF(CurriculumDetail!J223 &gt; 0, CurriculumDetail!J223, "")</f>
        <v/>
      </c>
      <c r="K33" t="str">
        <f>IF(CurriculumDetail!K223 &gt; 0, CurriculumDetail!K223, "")</f>
        <v/>
      </c>
      <c r="L33" t="str">
        <f>IF(CurriculumDetail!L223 &gt; 0, CurriculumDetail!L223, "")</f>
        <v/>
      </c>
      <c r="M33" t="str">
        <f>IF(CurriculumDetail!M223 &gt; 0, CurriculumDetail!M223, "")</f>
        <v/>
      </c>
      <c r="N33" t="str">
        <f>IF(CurriculumDetail!N223 &gt; 0, CurriculumDetail!N223, "")</f>
        <v/>
      </c>
      <c r="O33" t="str">
        <f>IF(CurriculumDetail!O223 &gt; 0, CurriculumDetail!O223, "")</f>
        <v/>
      </c>
      <c r="P33" t="str">
        <f>IF(CurriculumDetail!P223 &gt; 0, CurriculumDetail!P223, "")</f>
        <v/>
      </c>
      <c r="Q33" t="str">
        <f>IF(CurriculumDetail!Q223 &gt; 0, CurriculumDetail!Q223, "")</f>
        <v/>
      </c>
      <c r="R33" t="str">
        <f>IF(CurriculumDetail!R223 &gt; 0, CurriculumDetail!R223, "")</f>
        <v/>
      </c>
      <c r="S33" t="str">
        <f>IF(CurriculumDetail!S223 &gt; 0, CurriculumDetail!S223, "")</f>
        <v/>
      </c>
      <c r="T33" t="str">
        <f>IF(CurriculumDetail!T223 &gt; 0, CurriculumDetail!T223, "")</f>
        <v/>
      </c>
      <c r="U33" t="str">
        <f>IF(CurriculumDetail!U223 &gt; 0, CurriculumDetail!U223, "")</f>
        <v/>
      </c>
      <c r="V33" t="str">
        <f>IF(CurriculumDetail!V223 &gt; 0, CurriculumDetail!V223, "")</f>
        <v/>
      </c>
      <c r="W33" t="str">
        <f>IF(CurriculumDetail!W223 &gt; 0, CurriculumDetail!W223, "")</f>
        <v/>
      </c>
      <c r="X33" t="str">
        <f>IF(CurriculumDetail!X223 &gt; 0, CurriculumDetail!X223, "")</f>
        <v/>
      </c>
      <c r="Y33" t="str">
        <f>IF(CurriculumDetail!Y223 &gt; 0, CurriculumDetail!Y223, "")</f>
        <v/>
      </c>
      <c r="Z33" t="str">
        <f>IF(CurriculumDetail!Z223 &gt; 0, CurriculumDetail!Z223, "")</f>
        <v/>
      </c>
      <c r="AA33" t="str">
        <f>IF(CurriculumDetail!AA223 &gt; 0, CurriculumDetail!AA223, "")</f>
        <v/>
      </c>
      <c r="AB33" t="str">
        <f>IF(CurriculumDetail!AB223 &gt; 0, CurriculumDetail!AB223, "")</f>
        <v/>
      </c>
      <c r="AC33" t="str">
        <f>IF(CurriculumDetail!AC223 &gt; 0, CurriculumDetail!AC223, "")</f>
        <v/>
      </c>
      <c r="AD33" t="str">
        <f>IF(CurriculumDetail!AD223 &gt; 0, CurriculumDetail!AD223, "")</f>
        <v/>
      </c>
      <c r="AE33" t="str">
        <f>IF(CurriculumDetail!AE223 &gt; 0, CurriculumDetail!AE223, "")</f>
        <v/>
      </c>
      <c r="AF33" t="str">
        <f>IF(CurriculumDetail!AF223 &gt; 0, CurriculumDetail!AF223, "")</f>
        <v/>
      </c>
      <c r="AG33" t="str">
        <f>IF(CurriculumDetail!AG223 &gt; 0, CurriculumDetail!AG223, "")</f>
        <v/>
      </c>
      <c r="AH33" t="str">
        <f>IF(CurriculumDetail!AH223 &gt; 0, CurriculumDetail!AH223, "")</f>
        <v/>
      </c>
      <c r="AI33" t="str">
        <f>IF(CurriculumDetail!AI223 &gt; 0, CurriculumDetail!AI223, "")</f>
        <v/>
      </c>
      <c r="AJ33" t="str">
        <f>IF(CurriculumDetail!AJ223 &gt; 0, CurriculumDetail!AJ223, "")</f>
        <v/>
      </c>
    </row>
    <row r="34" spans="1:36" x14ac:dyDescent="0.2">
      <c r="A34" s="12" t="s">
        <v>54</v>
      </c>
      <c r="B34" s="12" t="s">
        <v>59</v>
      </c>
      <c r="C34" s="12">
        <v>3</v>
      </c>
      <c r="D34" s="12">
        <v>1</v>
      </c>
      <c r="E34" s="12">
        <f t="shared" si="6"/>
        <v>4</v>
      </c>
      <c r="F34" s="12">
        <f t="shared" si="7"/>
        <v>0</v>
      </c>
      <c r="G34" t="str">
        <f>IF(CurriculumDetail!G232 &gt; 0, CurriculumDetail!G232, "")</f>
        <v/>
      </c>
      <c r="H34" t="str">
        <f>IF(CurriculumDetail!H232 &gt; 0, CurriculumDetail!H232, "")</f>
        <v/>
      </c>
      <c r="I34" t="str">
        <f>IF(CurriculumDetail!I232 &gt; 0, CurriculumDetail!I232, "")</f>
        <v/>
      </c>
      <c r="J34" t="str">
        <f>IF(CurriculumDetail!J232 &gt; 0, CurriculumDetail!J232, "")</f>
        <v/>
      </c>
      <c r="K34" t="str">
        <f>IF(CurriculumDetail!K232 &gt; 0, CurriculumDetail!K232, "")</f>
        <v/>
      </c>
      <c r="L34" t="str">
        <f>IF(CurriculumDetail!L232 &gt; 0, CurriculumDetail!L232, "")</f>
        <v/>
      </c>
      <c r="M34" t="str">
        <f>IF(CurriculumDetail!M232 &gt; 0, CurriculumDetail!M232, "")</f>
        <v/>
      </c>
      <c r="N34" t="str">
        <f>IF(CurriculumDetail!N232 &gt; 0, CurriculumDetail!N232, "")</f>
        <v/>
      </c>
      <c r="O34" t="str">
        <f>IF(CurriculumDetail!O232 &gt; 0, CurriculumDetail!O232, "")</f>
        <v/>
      </c>
      <c r="P34" t="str">
        <f>IF(CurriculumDetail!P232 &gt; 0, CurriculumDetail!P232, "")</f>
        <v/>
      </c>
      <c r="Q34" t="str">
        <f>IF(CurriculumDetail!Q232 &gt; 0, CurriculumDetail!Q232, "")</f>
        <v/>
      </c>
      <c r="R34" t="str">
        <f>IF(CurriculumDetail!R232 &gt; 0, CurriculumDetail!R232, "")</f>
        <v/>
      </c>
      <c r="S34" t="str">
        <f>IF(CurriculumDetail!S232 &gt; 0, CurriculumDetail!S232, "")</f>
        <v/>
      </c>
      <c r="T34" t="str">
        <f>IF(CurriculumDetail!T232 &gt; 0, CurriculumDetail!T232, "")</f>
        <v/>
      </c>
      <c r="U34" t="str">
        <f>IF(CurriculumDetail!U232 &gt; 0, CurriculumDetail!U232, "")</f>
        <v/>
      </c>
      <c r="V34" t="str">
        <f>IF(CurriculumDetail!V232 &gt; 0, CurriculumDetail!V232, "")</f>
        <v/>
      </c>
      <c r="W34" t="str">
        <f>IF(CurriculumDetail!W232 &gt; 0, CurriculumDetail!W232, "")</f>
        <v/>
      </c>
      <c r="X34" t="str">
        <f>IF(CurriculumDetail!X232 &gt; 0, CurriculumDetail!X232, "")</f>
        <v/>
      </c>
      <c r="Y34" t="str">
        <f>IF(CurriculumDetail!Y232 &gt; 0, CurriculumDetail!Y232, "")</f>
        <v/>
      </c>
      <c r="Z34" t="str">
        <f>IF(CurriculumDetail!Z232 &gt; 0, CurriculumDetail!Z232, "")</f>
        <v/>
      </c>
      <c r="AA34" t="str">
        <f>IF(CurriculumDetail!AA232 &gt; 0, CurriculumDetail!AA232, "")</f>
        <v/>
      </c>
      <c r="AB34" t="str">
        <f>IF(CurriculumDetail!AB232 &gt; 0, CurriculumDetail!AB232, "")</f>
        <v/>
      </c>
      <c r="AC34" t="str">
        <f>IF(CurriculumDetail!AC232 &gt; 0, CurriculumDetail!AC232, "")</f>
        <v/>
      </c>
      <c r="AD34" t="str">
        <f>IF(CurriculumDetail!AD232 &gt; 0, CurriculumDetail!AD232, "")</f>
        <v/>
      </c>
      <c r="AE34" t="str">
        <f>IF(CurriculumDetail!AE232 &gt; 0, CurriculumDetail!AE232, "")</f>
        <v/>
      </c>
      <c r="AF34" t="str">
        <f>IF(CurriculumDetail!AF232 &gt; 0, CurriculumDetail!AF232, "")</f>
        <v/>
      </c>
      <c r="AG34" t="str">
        <f>IF(CurriculumDetail!AG232 &gt; 0, CurriculumDetail!AG232, "")</f>
        <v/>
      </c>
      <c r="AH34" t="str">
        <f>IF(CurriculumDetail!AH232 &gt; 0, CurriculumDetail!AH232, "")</f>
        <v/>
      </c>
      <c r="AI34" t="str">
        <f>IF(CurriculumDetail!AI232 &gt; 0, CurriculumDetail!AI232, "")</f>
        <v/>
      </c>
      <c r="AJ34" t="str">
        <f>IF(CurriculumDetail!AJ232 &gt; 0, CurriculumDetail!AJ232, "")</f>
        <v/>
      </c>
    </row>
    <row r="35" spans="1:36" x14ac:dyDescent="0.2">
      <c r="A35" s="12" t="s">
        <v>54</v>
      </c>
      <c r="B35" s="12" t="s">
        <v>60</v>
      </c>
      <c r="C35" s="12">
        <v>6</v>
      </c>
      <c r="D35" s="12">
        <v>2</v>
      </c>
      <c r="E35" s="12">
        <f t="shared" si="6"/>
        <v>8</v>
      </c>
      <c r="F35" s="12">
        <f t="shared" si="7"/>
        <v>0</v>
      </c>
      <c r="G35" t="str">
        <f>IF(CurriculumDetail!G240 &gt; 0, CurriculumDetail!G240, "")</f>
        <v/>
      </c>
      <c r="H35" t="str">
        <f>IF(CurriculumDetail!H240 &gt; 0, CurriculumDetail!H240, "")</f>
        <v/>
      </c>
      <c r="I35" t="str">
        <f>IF(CurriculumDetail!I240 &gt; 0, CurriculumDetail!I240, "")</f>
        <v/>
      </c>
      <c r="J35" t="str">
        <f>IF(CurriculumDetail!J240 &gt; 0, CurriculumDetail!J240, "")</f>
        <v/>
      </c>
      <c r="K35" t="str">
        <f>IF(CurriculumDetail!K240 &gt; 0, CurriculumDetail!K240, "")</f>
        <v/>
      </c>
      <c r="L35" t="str">
        <f>IF(CurriculumDetail!L240 &gt; 0, CurriculumDetail!L240, "")</f>
        <v/>
      </c>
      <c r="M35" t="str">
        <f>IF(CurriculumDetail!M240 &gt; 0, CurriculumDetail!M240, "")</f>
        <v/>
      </c>
      <c r="N35" t="str">
        <f>IF(CurriculumDetail!N240 &gt; 0, CurriculumDetail!N240, "")</f>
        <v/>
      </c>
      <c r="O35" t="str">
        <f>IF(CurriculumDetail!O240 &gt; 0, CurriculumDetail!O240, "")</f>
        <v/>
      </c>
      <c r="P35" t="str">
        <f>IF(CurriculumDetail!P240 &gt; 0, CurriculumDetail!P240, "")</f>
        <v/>
      </c>
      <c r="Q35" t="str">
        <f>IF(CurriculumDetail!Q240 &gt; 0, CurriculumDetail!Q240, "")</f>
        <v/>
      </c>
      <c r="R35" t="str">
        <f>IF(CurriculumDetail!R240 &gt; 0, CurriculumDetail!R240, "")</f>
        <v/>
      </c>
      <c r="S35" t="str">
        <f>IF(CurriculumDetail!S240 &gt; 0, CurriculumDetail!S240, "")</f>
        <v/>
      </c>
      <c r="T35" t="str">
        <f>IF(CurriculumDetail!T240 &gt; 0, CurriculumDetail!T240, "")</f>
        <v/>
      </c>
      <c r="U35" t="str">
        <f>IF(CurriculumDetail!U240 &gt; 0, CurriculumDetail!U240, "")</f>
        <v/>
      </c>
      <c r="V35" t="str">
        <f>IF(CurriculumDetail!V240 &gt; 0, CurriculumDetail!V240, "")</f>
        <v/>
      </c>
      <c r="W35" t="str">
        <f>IF(CurriculumDetail!W240 &gt; 0, CurriculumDetail!W240, "")</f>
        <v/>
      </c>
      <c r="X35" t="str">
        <f>IF(CurriculumDetail!X240 &gt; 0, CurriculumDetail!X240, "")</f>
        <v/>
      </c>
      <c r="Y35" t="str">
        <f>IF(CurriculumDetail!Y240 &gt; 0, CurriculumDetail!Y240, "")</f>
        <v/>
      </c>
      <c r="Z35" t="str">
        <f>IF(CurriculumDetail!Z240 &gt; 0, CurriculumDetail!Z240, "")</f>
        <v/>
      </c>
      <c r="AA35" t="str">
        <f>IF(CurriculumDetail!AA240 &gt; 0, CurriculumDetail!AA240, "")</f>
        <v/>
      </c>
      <c r="AB35" t="str">
        <f>IF(CurriculumDetail!AB240 &gt; 0, CurriculumDetail!AB240, "")</f>
        <v/>
      </c>
      <c r="AC35" t="str">
        <f>IF(CurriculumDetail!AC240 &gt; 0, CurriculumDetail!AC240, "")</f>
        <v/>
      </c>
      <c r="AD35" t="str">
        <f>IF(CurriculumDetail!AD240 &gt; 0, CurriculumDetail!AD240, "")</f>
        <v/>
      </c>
      <c r="AE35" t="str">
        <f>IF(CurriculumDetail!AE240 &gt; 0, CurriculumDetail!AE240, "")</f>
        <v/>
      </c>
      <c r="AF35" t="str">
        <f>IF(CurriculumDetail!AF240 &gt; 0, CurriculumDetail!AF240, "")</f>
        <v/>
      </c>
      <c r="AG35" t="str">
        <f>IF(CurriculumDetail!AG240 &gt; 0, CurriculumDetail!AG240, "")</f>
        <v/>
      </c>
      <c r="AH35" t="str">
        <f>IF(CurriculumDetail!AH240 &gt; 0, CurriculumDetail!AH240, "")</f>
        <v/>
      </c>
      <c r="AI35" t="str">
        <f>IF(CurriculumDetail!AI240 &gt; 0, CurriculumDetail!AI240, "")</f>
        <v/>
      </c>
      <c r="AJ35" t="str">
        <f>IF(CurriculumDetail!AJ240 &gt; 0, CurriculumDetail!AJ240, "")</f>
        <v/>
      </c>
    </row>
    <row r="37" spans="1:36" x14ac:dyDescent="0.2">
      <c r="A37" s="12" t="s">
        <v>61</v>
      </c>
      <c r="B37" s="12" t="s">
        <v>62</v>
      </c>
      <c r="C37" s="12">
        <v>2</v>
      </c>
      <c r="D37" s="12">
        <v>1</v>
      </c>
      <c r="E37" s="12">
        <f t="shared" ref="E37:E42" si="8">C37+ D37</f>
        <v>3</v>
      </c>
      <c r="F37" s="12">
        <f t="shared" ref="F37:F42" si="9">SUM(G37:AJ37)</f>
        <v>0</v>
      </c>
      <c r="G37" t="str">
        <f>IF(CurriculumDetail!G249 &gt; 0, CurriculumDetail!G249, "")</f>
        <v/>
      </c>
      <c r="H37" t="str">
        <f>IF(CurriculumDetail!H249 &gt; 0, CurriculumDetail!H249, "")</f>
        <v/>
      </c>
      <c r="I37" t="str">
        <f>IF(CurriculumDetail!I249 &gt; 0, CurriculumDetail!I249, "")</f>
        <v/>
      </c>
      <c r="J37" t="str">
        <f>IF(CurriculumDetail!J249 &gt; 0, CurriculumDetail!J249, "")</f>
        <v/>
      </c>
      <c r="K37" t="str">
        <f>IF(CurriculumDetail!K249 &gt; 0, CurriculumDetail!K249, "")</f>
        <v/>
      </c>
      <c r="L37" t="str">
        <f>IF(CurriculumDetail!L249 &gt; 0, CurriculumDetail!L249, "")</f>
        <v/>
      </c>
      <c r="M37" t="str">
        <f>IF(CurriculumDetail!M249 &gt; 0, CurriculumDetail!M249, "")</f>
        <v/>
      </c>
      <c r="N37" t="str">
        <f>IF(CurriculumDetail!N249 &gt; 0, CurriculumDetail!N249, "")</f>
        <v/>
      </c>
      <c r="O37" t="str">
        <f>IF(CurriculumDetail!O249 &gt; 0, CurriculumDetail!O249, "")</f>
        <v/>
      </c>
      <c r="P37" t="str">
        <f>IF(CurriculumDetail!P249 &gt; 0, CurriculumDetail!P249, "")</f>
        <v/>
      </c>
      <c r="Q37" t="str">
        <f>IF(CurriculumDetail!Q249 &gt; 0, CurriculumDetail!Q249, "")</f>
        <v/>
      </c>
      <c r="R37" t="str">
        <f>IF(CurriculumDetail!R249 &gt; 0, CurriculumDetail!R249, "")</f>
        <v/>
      </c>
      <c r="S37" t="str">
        <f>IF(CurriculumDetail!S249 &gt; 0, CurriculumDetail!S249, "")</f>
        <v/>
      </c>
      <c r="T37" t="str">
        <f>IF(CurriculumDetail!T249 &gt; 0, CurriculumDetail!T249, "")</f>
        <v/>
      </c>
      <c r="U37" t="str">
        <f>IF(CurriculumDetail!U249 &gt; 0, CurriculumDetail!U249, "")</f>
        <v/>
      </c>
      <c r="V37" t="str">
        <f>IF(CurriculumDetail!V249 &gt; 0, CurriculumDetail!V249, "")</f>
        <v/>
      </c>
      <c r="W37" t="str">
        <f>IF(CurriculumDetail!W249 &gt; 0, CurriculumDetail!W249, "")</f>
        <v/>
      </c>
      <c r="X37" t="str">
        <f>IF(CurriculumDetail!X249 &gt; 0, CurriculumDetail!X249, "")</f>
        <v/>
      </c>
      <c r="Y37" t="str">
        <f>IF(CurriculumDetail!Y249 &gt; 0, CurriculumDetail!Y249, "")</f>
        <v/>
      </c>
      <c r="Z37" t="str">
        <f>IF(CurriculumDetail!Z249 &gt; 0, CurriculumDetail!Z249, "")</f>
        <v/>
      </c>
      <c r="AA37" t="str">
        <f>IF(CurriculumDetail!AA249 &gt; 0, CurriculumDetail!AA249, "")</f>
        <v/>
      </c>
      <c r="AB37" t="str">
        <f>IF(CurriculumDetail!AB249 &gt; 0, CurriculumDetail!AB249, "")</f>
        <v/>
      </c>
      <c r="AC37" t="str">
        <f>IF(CurriculumDetail!AC249 &gt; 0, CurriculumDetail!AC249, "")</f>
        <v/>
      </c>
      <c r="AD37" t="str">
        <f>IF(CurriculumDetail!AD249 &gt; 0, CurriculumDetail!AD249, "")</f>
        <v/>
      </c>
      <c r="AE37" t="str">
        <f>IF(CurriculumDetail!AE249 &gt; 0, CurriculumDetail!AE249, "")</f>
        <v/>
      </c>
      <c r="AF37" t="str">
        <f>IF(CurriculumDetail!AF249 &gt; 0, CurriculumDetail!AF249, "")</f>
        <v/>
      </c>
      <c r="AG37" t="str">
        <f>IF(CurriculumDetail!AG249 &gt; 0, CurriculumDetail!AG249, "")</f>
        <v/>
      </c>
      <c r="AH37" t="str">
        <f>IF(CurriculumDetail!AH249 &gt; 0, CurriculumDetail!AH249, "")</f>
        <v/>
      </c>
      <c r="AI37" t="str">
        <f>IF(CurriculumDetail!AI249 &gt; 0, CurriculumDetail!AI249, "")</f>
        <v/>
      </c>
      <c r="AJ37" t="str">
        <f>IF(CurriculumDetail!AJ249 &gt; 0, CurriculumDetail!AJ249, "")</f>
        <v/>
      </c>
    </row>
    <row r="38" spans="1:36" x14ac:dyDescent="0.2">
      <c r="A38" s="12" t="s">
        <v>61</v>
      </c>
      <c r="B38" s="12" t="s">
        <v>63</v>
      </c>
      <c r="C38" s="12">
        <v>0</v>
      </c>
      <c r="D38" s="12">
        <v>0</v>
      </c>
      <c r="E38" s="12">
        <f t="shared" si="8"/>
        <v>0</v>
      </c>
      <c r="F38" s="12">
        <f t="shared" si="9"/>
        <v>0</v>
      </c>
      <c r="G38" t="str">
        <f>IF(CurriculumDetail!G260 &gt; 0, CurriculumDetail!G260, "")</f>
        <v/>
      </c>
      <c r="H38" t="str">
        <f>IF(CurriculumDetail!H260 &gt; 0, CurriculumDetail!H260, "")</f>
        <v/>
      </c>
      <c r="I38" t="str">
        <f>IF(CurriculumDetail!I260 &gt; 0, CurriculumDetail!I260, "")</f>
        <v/>
      </c>
      <c r="J38" t="str">
        <f>IF(CurriculumDetail!J260 &gt; 0, CurriculumDetail!J260, "")</f>
        <v/>
      </c>
      <c r="K38" t="str">
        <f>IF(CurriculumDetail!K260 &gt; 0, CurriculumDetail!K260, "")</f>
        <v/>
      </c>
      <c r="L38" t="str">
        <f>IF(CurriculumDetail!L260 &gt; 0, CurriculumDetail!L260, "")</f>
        <v/>
      </c>
      <c r="M38" t="str">
        <f>IF(CurriculumDetail!M260 &gt; 0, CurriculumDetail!M260, "")</f>
        <v/>
      </c>
      <c r="N38" t="str">
        <f>IF(CurriculumDetail!N260 &gt; 0, CurriculumDetail!N260, "")</f>
        <v/>
      </c>
      <c r="O38" t="str">
        <f>IF(CurriculumDetail!O260 &gt; 0, CurriculumDetail!O260, "")</f>
        <v/>
      </c>
      <c r="P38" t="str">
        <f>IF(CurriculumDetail!P260 &gt; 0, CurriculumDetail!P260, "")</f>
        <v/>
      </c>
      <c r="Q38" t="str">
        <f>IF(CurriculumDetail!Q260 &gt; 0, CurriculumDetail!Q260, "")</f>
        <v/>
      </c>
      <c r="R38" t="str">
        <f>IF(CurriculumDetail!R260 &gt; 0, CurriculumDetail!R260, "")</f>
        <v/>
      </c>
      <c r="S38" t="str">
        <f>IF(CurriculumDetail!S260 &gt; 0, CurriculumDetail!S260, "")</f>
        <v/>
      </c>
      <c r="T38" t="str">
        <f>IF(CurriculumDetail!T260 &gt; 0, CurriculumDetail!T260, "")</f>
        <v/>
      </c>
      <c r="U38" t="str">
        <f>IF(CurriculumDetail!U260 &gt; 0, CurriculumDetail!U260, "")</f>
        <v/>
      </c>
      <c r="V38" t="str">
        <f>IF(CurriculumDetail!V260 &gt; 0, CurriculumDetail!V260, "")</f>
        <v/>
      </c>
      <c r="W38" t="str">
        <f>IF(CurriculumDetail!W260 &gt; 0, CurriculumDetail!W260, "")</f>
        <v/>
      </c>
      <c r="X38" t="str">
        <f>IF(CurriculumDetail!X260 &gt; 0, CurriculumDetail!X260, "")</f>
        <v/>
      </c>
      <c r="Y38" t="str">
        <f>IF(CurriculumDetail!Y260 &gt; 0, CurriculumDetail!Y260, "")</f>
        <v/>
      </c>
      <c r="Z38" t="str">
        <f>IF(CurriculumDetail!Z260 &gt; 0, CurriculumDetail!Z260, "")</f>
        <v/>
      </c>
      <c r="AA38" t="str">
        <f>IF(CurriculumDetail!AA260 &gt; 0, CurriculumDetail!AA260, "")</f>
        <v/>
      </c>
      <c r="AB38" t="str">
        <f>IF(CurriculumDetail!AB260 &gt; 0, CurriculumDetail!AB260, "")</f>
        <v/>
      </c>
      <c r="AC38" t="str">
        <f>IF(CurriculumDetail!AC260 &gt; 0, CurriculumDetail!AC260, "")</f>
        <v/>
      </c>
      <c r="AD38" t="str">
        <f>IF(CurriculumDetail!AD260 &gt; 0, CurriculumDetail!AD260, "")</f>
        <v/>
      </c>
      <c r="AE38" t="str">
        <f>IF(CurriculumDetail!AE260 &gt; 0, CurriculumDetail!AE260, "")</f>
        <v/>
      </c>
      <c r="AF38" t="str">
        <f>IF(CurriculumDetail!AF260 &gt; 0, CurriculumDetail!AF260, "")</f>
        <v/>
      </c>
      <c r="AG38" t="str">
        <f>IF(CurriculumDetail!AG260 &gt; 0, CurriculumDetail!AG260, "")</f>
        <v/>
      </c>
      <c r="AH38" t="str">
        <f>IF(CurriculumDetail!AH260 &gt; 0, CurriculumDetail!AH260, "")</f>
        <v/>
      </c>
      <c r="AI38" t="str">
        <f>IF(CurriculumDetail!AI260 &gt; 0, CurriculumDetail!AI260, "")</f>
        <v/>
      </c>
      <c r="AJ38" t="str">
        <f>IF(CurriculumDetail!AJ260 &gt; 0, CurriculumDetail!AJ260, "")</f>
        <v/>
      </c>
    </row>
    <row r="39" spans="1:36" x14ac:dyDescent="0.2">
      <c r="A39" s="12" t="s">
        <v>61</v>
      </c>
      <c r="B39" s="12" t="s">
        <v>64</v>
      </c>
      <c r="C39" s="12">
        <v>0</v>
      </c>
      <c r="D39" s="12">
        <v>0</v>
      </c>
      <c r="E39" s="12">
        <f t="shared" si="8"/>
        <v>0</v>
      </c>
      <c r="F39" s="12">
        <f t="shared" si="9"/>
        <v>0</v>
      </c>
      <c r="G39" t="str">
        <f>IF(CurriculumDetail!G276 &gt; 0, CurriculumDetail!G276, "")</f>
        <v/>
      </c>
      <c r="H39" t="str">
        <f>IF(CurriculumDetail!H276 &gt; 0, CurriculumDetail!H276, "")</f>
        <v/>
      </c>
      <c r="I39" t="str">
        <f>IF(CurriculumDetail!I276 &gt; 0, CurriculumDetail!I276, "")</f>
        <v/>
      </c>
      <c r="J39" t="str">
        <f>IF(CurriculumDetail!J276 &gt; 0, CurriculumDetail!J276, "")</f>
        <v/>
      </c>
      <c r="K39" t="str">
        <f>IF(CurriculumDetail!K276 &gt; 0, CurriculumDetail!K276, "")</f>
        <v/>
      </c>
      <c r="L39" t="str">
        <f>IF(CurriculumDetail!L276 &gt; 0, CurriculumDetail!L276, "")</f>
        <v/>
      </c>
      <c r="M39" t="str">
        <f>IF(CurriculumDetail!M276 &gt; 0, CurriculumDetail!M276, "")</f>
        <v/>
      </c>
      <c r="N39" t="str">
        <f>IF(CurriculumDetail!N276 &gt; 0, CurriculumDetail!N276, "")</f>
        <v/>
      </c>
      <c r="O39" t="str">
        <f>IF(CurriculumDetail!O276 &gt; 0, CurriculumDetail!O276, "")</f>
        <v/>
      </c>
      <c r="P39" t="str">
        <f>IF(CurriculumDetail!P276 &gt; 0, CurriculumDetail!P276, "")</f>
        <v/>
      </c>
      <c r="Q39" t="str">
        <f>IF(CurriculumDetail!Q276 &gt; 0, CurriculumDetail!Q276, "")</f>
        <v/>
      </c>
      <c r="R39" t="str">
        <f>IF(CurriculumDetail!R276 &gt; 0, CurriculumDetail!R276, "")</f>
        <v/>
      </c>
      <c r="S39" t="str">
        <f>IF(CurriculumDetail!S276 &gt; 0, CurriculumDetail!S276, "")</f>
        <v/>
      </c>
      <c r="T39" t="str">
        <f>IF(CurriculumDetail!T276 &gt; 0, CurriculumDetail!T276, "")</f>
        <v/>
      </c>
      <c r="U39" t="str">
        <f>IF(CurriculumDetail!U276 &gt; 0, CurriculumDetail!U276, "")</f>
        <v/>
      </c>
      <c r="V39" t="str">
        <f>IF(CurriculumDetail!V276 &gt; 0, CurriculumDetail!V276, "")</f>
        <v/>
      </c>
      <c r="W39" t="str">
        <f>IF(CurriculumDetail!W276 &gt; 0, CurriculumDetail!W276, "")</f>
        <v/>
      </c>
      <c r="X39" t="str">
        <f>IF(CurriculumDetail!X276 &gt; 0, CurriculumDetail!X276, "")</f>
        <v/>
      </c>
      <c r="Y39" t="str">
        <f>IF(CurriculumDetail!Y276 &gt; 0, CurriculumDetail!Y276, "")</f>
        <v/>
      </c>
      <c r="Z39" t="str">
        <f>IF(CurriculumDetail!Z276 &gt; 0, CurriculumDetail!Z276, "")</f>
        <v/>
      </c>
      <c r="AA39" t="str">
        <f>IF(CurriculumDetail!AA276 &gt; 0, CurriculumDetail!AA276, "")</f>
        <v/>
      </c>
      <c r="AB39" t="str">
        <f>IF(CurriculumDetail!AB276 &gt; 0, CurriculumDetail!AB276, "")</f>
        <v/>
      </c>
      <c r="AC39" t="str">
        <f>IF(CurriculumDetail!AC276 &gt; 0, CurriculumDetail!AC276, "")</f>
        <v/>
      </c>
      <c r="AD39" t="str">
        <f>IF(CurriculumDetail!AD276 &gt; 0, CurriculumDetail!AD276, "")</f>
        <v/>
      </c>
      <c r="AE39" t="str">
        <f>IF(CurriculumDetail!AE276 &gt; 0, CurriculumDetail!AE276, "")</f>
        <v/>
      </c>
      <c r="AF39" t="str">
        <f>IF(CurriculumDetail!AF276 &gt; 0, CurriculumDetail!AF276, "")</f>
        <v/>
      </c>
      <c r="AG39" t="str">
        <f>IF(CurriculumDetail!AG276 &gt; 0, CurriculumDetail!AG276, "")</f>
        <v/>
      </c>
      <c r="AH39" t="str">
        <f>IF(CurriculumDetail!AH276 &gt; 0, CurriculumDetail!AH276, "")</f>
        <v/>
      </c>
      <c r="AI39" t="str">
        <f>IF(CurriculumDetail!AI276 &gt; 0, CurriculumDetail!AI276, "")</f>
        <v/>
      </c>
      <c r="AJ39" t="str">
        <f>IF(CurriculumDetail!AJ276 &gt; 0, CurriculumDetail!AJ276, "")</f>
        <v/>
      </c>
    </row>
    <row r="40" spans="1:36" x14ac:dyDescent="0.2">
      <c r="A40" s="12" t="s">
        <v>61</v>
      </c>
      <c r="B40" s="12" t="s">
        <v>65</v>
      </c>
      <c r="C40" s="12">
        <v>0</v>
      </c>
      <c r="D40" s="12">
        <v>0</v>
      </c>
      <c r="E40" s="12">
        <f t="shared" si="8"/>
        <v>0</v>
      </c>
      <c r="F40" s="12">
        <f t="shared" si="9"/>
        <v>0</v>
      </c>
      <c r="G40" t="str">
        <f>IF(CurriculumDetail!G285 &gt; 0, CurriculumDetail!G285, "")</f>
        <v/>
      </c>
      <c r="H40" t="str">
        <f>IF(CurriculumDetail!H285 &gt; 0, CurriculumDetail!H285, "")</f>
        <v/>
      </c>
      <c r="I40" t="str">
        <f>IF(CurriculumDetail!I285 &gt; 0, CurriculumDetail!I285, "")</f>
        <v/>
      </c>
      <c r="J40" t="str">
        <f>IF(CurriculumDetail!J285 &gt; 0, CurriculumDetail!J285, "")</f>
        <v/>
      </c>
      <c r="K40" t="str">
        <f>IF(CurriculumDetail!K285 &gt; 0, CurriculumDetail!K285, "")</f>
        <v/>
      </c>
      <c r="L40" t="str">
        <f>IF(CurriculumDetail!L285 &gt; 0, CurriculumDetail!L285, "")</f>
        <v/>
      </c>
      <c r="M40" t="str">
        <f>IF(CurriculumDetail!M285 &gt; 0, CurriculumDetail!M285, "")</f>
        <v/>
      </c>
      <c r="N40" t="str">
        <f>IF(CurriculumDetail!N285 &gt; 0, CurriculumDetail!N285, "")</f>
        <v/>
      </c>
      <c r="O40" t="str">
        <f>IF(CurriculumDetail!O285 &gt; 0, CurriculumDetail!O285, "")</f>
        <v/>
      </c>
      <c r="P40" t="str">
        <f>IF(CurriculumDetail!P285 &gt; 0, CurriculumDetail!P285, "")</f>
        <v/>
      </c>
      <c r="Q40" t="str">
        <f>IF(CurriculumDetail!Q285 &gt; 0, CurriculumDetail!Q285, "")</f>
        <v/>
      </c>
      <c r="R40" t="str">
        <f>IF(CurriculumDetail!R285 &gt; 0, CurriculumDetail!R285, "")</f>
        <v/>
      </c>
      <c r="S40" t="str">
        <f>IF(CurriculumDetail!S285 &gt; 0, CurriculumDetail!S285, "")</f>
        <v/>
      </c>
      <c r="T40" t="str">
        <f>IF(CurriculumDetail!T285 &gt; 0, CurriculumDetail!T285, "")</f>
        <v/>
      </c>
      <c r="U40" t="str">
        <f>IF(CurriculumDetail!U285 &gt; 0, CurriculumDetail!U285, "")</f>
        <v/>
      </c>
      <c r="V40" t="str">
        <f>IF(CurriculumDetail!V285 &gt; 0, CurriculumDetail!V285, "")</f>
        <v/>
      </c>
      <c r="W40" t="str">
        <f>IF(CurriculumDetail!W285 &gt; 0, CurriculumDetail!W285, "")</f>
        <v/>
      </c>
      <c r="X40" t="str">
        <f>IF(CurriculumDetail!X285 &gt; 0, CurriculumDetail!X285, "")</f>
        <v/>
      </c>
      <c r="Y40" t="str">
        <f>IF(CurriculumDetail!Y285 &gt; 0, CurriculumDetail!Y285, "")</f>
        <v/>
      </c>
      <c r="Z40" t="str">
        <f>IF(CurriculumDetail!Z285 &gt; 0, CurriculumDetail!Z285, "")</f>
        <v/>
      </c>
      <c r="AA40" t="str">
        <f>IF(CurriculumDetail!AA285 &gt; 0, CurriculumDetail!AA285, "")</f>
        <v/>
      </c>
      <c r="AB40" t="str">
        <f>IF(CurriculumDetail!AB285 &gt; 0, CurriculumDetail!AB285, "")</f>
        <v/>
      </c>
      <c r="AC40" t="str">
        <f>IF(CurriculumDetail!AC285 &gt; 0, CurriculumDetail!AC285, "")</f>
        <v/>
      </c>
      <c r="AD40" t="str">
        <f>IF(CurriculumDetail!AD285 &gt; 0, CurriculumDetail!AD285, "")</f>
        <v/>
      </c>
      <c r="AE40" t="str">
        <f>IF(CurriculumDetail!AE285 &gt; 0, CurriculumDetail!AE285, "")</f>
        <v/>
      </c>
      <c r="AF40" t="str">
        <f>IF(CurriculumDetail!AF285 &gt; 0, CurriculumDetail!AF285, "")</f>
        <v/>
      </c>
      <c r="AG40" t="str">
        <f>IF(CurriculumDetail!AG285 &gt; 0, CurriculumDetail!AG285, "")</f>
        <v/>
      </c>
      <c r="AH40" t="str">
        <f>IF(CurriculumDetail!AH285 &gt; 0, CurriculumDetail!AH285, "")</f>
        <v/>
      </c>
      <c r="AI40" t="str">
        <f>IF(CurriculumDetail!AI285 &gt; 0, CurriculumDetail!AI285, "")</f>
        <v/>
      </c>
      <c r="AJ40" t="str">
        <f>IF(CurriculumDetail!AJ285 &gt; 0, CurriculumDetail!AJ285, "")</f>
        <v/>
      </c>
    </row>
    <row r="41" spans="1:36" x14ac:dyDescent="0.2">
      <c r="A41" s="12" t="s">
        <v>61</v>
      </c>
      <c r="B41" s="12" t="s">
        <v>66</v>
      </c>
      <c r="C41" s="12">
        <v>0</v>
      </c>
      <c r="D41" s="12">
        <v>0</v>
      </c>
      <c r="E41" s="12">
        <f t="shared" si="8"/>
        <v>0</v>
      </c>
      <c r="F41" s="12">
        <f t="shared" si="9"/>
        <v>0</v>
      </c>
      <c r="G41" t="str">
        <f>IF(CurriculumDetail!G295 &gt; 0, CurriculumDetail!G295, "")</f>
        <v/>
      </c>
      <c r="H41" t="str">
        <f>IF(CurriculumDetail!H295 &gt; 0, CurriculumDetail!H295, "")</f>
        <v/>
      </c>
      <c r="I41" t="str">
        <f>IF(CurriculumDetail!I295 &gt; 0, CurriculumDetail!I295, "")</f>
        <v/>
      </c>
      <c r="J41" t="str">
        <f>IF(CurriculumDetail!J295 &gt; 0, CurriculumDetail!J295, "")</f>
        <v/>
      </c>
      <c r="K41" t="str">
        <f>IF(CurriculumDetail!K295 &gt; 0, CurriculumDetail!K295, "")</f>
        <v/>
      </c>
      <c r="L41" t="str">
        <f>IF(CurriculumDetail!L295 &gt; 0, CurriculumDetail!L295, "")</f>
        <v/>
      </c>
      <c r="M41" t="str">
        <f>IF(CurriculumDetail!M295 &gt; 0, CurriculumDetail!M295, "")</f>
        <v/>
      </c>
      <c r="N41" t="str">
        <f>IF(CurriculumDetail!N295 &gt; 0, CurriculumDetail!N295, "")</f>
        <v/>
      </c>
      <c r="O41" t="str">
        <f>IF(CurriculumDetail!O295 &gt; 0, CurriculumDetail!O295, "")</f>
        <v/>
      </c>
      <c r="P41" t="str">
        <f>IF(CurriculumDetail!P295 &gt; 0, CurriculumDetail!P295, "")</f>
        <v/>
      </c>
      <c r="Q41" t="str">
        <f>IF(CurriculumDetail!Q295 &gt; 0, CurriculumDetail!Q295, "")</f>
        <v/>
      </c>
      <c r="R41" t="str">
        <f>IF(CurriculumDetail!R295 &gt; 0, CurriculumDetail!R295, "")</f>
        <v/>
      </c>
      <c r="S41" t="str">
        <f>IF(CurriculumDetail!S295 &gt; 0, CurriculumDetail!S295, "")</f>
        <v/>
      </c>
      <c r="T41" t="str">
        <f>IF(CurriculumDetail!T295 &gt; 0, CurriculumDetail!T295, "")</f>
        <v/>
      </c>
      <c r="U41" t="str">
        <f>IF(CurriculumDetail!U295 &gt; 0, CurriculumDetail!U295, "")</f>
        <v/>
      </c>
      <c r="V41" t="str">
        <f>IF(CurriculumDetail!V295 &gt; 0, CurriculumDetail!V295, "")</f>
        <v/>
      </c>
      <c r="W41" t="str">
        <f>IF(CurriculumDetail!W295 &gt; 0, CurriculumDetail!W295, "")</f>
        <v/>
      </c>
      <c r="X41" t="str">
        <f>IF(CurriculumDetail!X295 &gt; 0, CurriculumDetail!X295, "")</f>
        <v/>
      </c>
      <c r="Y41" t="str">
        <f>IF(CurriculumDetail!Y295 &gt; 0, CurriculumDetail!Y295, "")</f>
        <v/>
      </c>
      <c r="Z41" t="str">
        <f>IF(CurriculumDetail!Z295 &gt; 0, CurriculumDetail!Z295, "")</f>
        <v/>
      </c>
      <c r="AA41" t="str">
        <f>IF(CurriculumDetail!AA295 &gt; 0, CurriculumDetail!AA295, "")</f>
        <v/>
      </c>
      <c r="AB41" t="str">
        <f>IF(CurriculumDetail!AB295 &gt; 0, CurriculumDetail!AB295, "")</f>
        <v/>
      </c>
      <c r="AC41" t="str">
        <f>IF(CurriculumDetail!AC295 &gt; 0, CurriculumDetail!AC295, "")</f>
        <v/>
      </c>
      <c r="AD41" t="str">
        <f>IF(CurriculumDetail!AD295 &gt; 0, CurriculumDetail!AD295, "")</f>
        <v/>
      </c>
      <c r="AE41" t="str">
        <f>IF(CurriculumDetail!AE295 &gt; 0, CurriculumDetail!AE295, "")</f>
        <v/>
      </c>
      <c r="AF41" t="str">
        <f>IF(CurriculumDetail!AF295 &gt; 0, CurriculumDetail!AF295, "")</f>
        <v/>
      </c>
      <c r="AG41" t="str">
        <f>IF(CurriculumDetail!AG295 &gt; 0, CurriculumDetail!AG295, "")</f>
        <v/>
      </c>
      <c r="AH41" t="str">
        <f>IF(CurriculumDetail!AH295 &gt; 0, CurriculumDetail!AH295, "")</f>
        <v/>
      </c>
      <c r="AI41" t="str">
        <f>IF(CurriculumDetail!AI295 &gt; 0, CurriculumDetail!AI295, "")</f>
        <v/>
      </c>
      <c r="AJ41" t="str">
        <f>IF(CurriculumDetail!AJ295 &gt; 0, CurriculumDetail!AJ295, "")</f>
        <v/>
      </c>
    </row>
    <row r="42" spans="1:36" x14ac:dyDescent="0.2">
      <c r="A42" s="12" t="s">
        <v>61</v>
      </c>
      <c r="B42" s="12" t="s">
        <v>67</v>
      </c>
      <c r="C42" s="12">
        <v>0</v>
      </c>
      <c r="D42" s="12">
        <v>0</v>
      </c>
      <c r="E42" s="12">
        <f t="shared" si="8"/>
        <v>0</v>
      </c>
      <c r="F42" s="12">
        <f t="shared" si="9"/>
        <v>0</v>
      </c>
      <c r="G42" t="str">
        <f>IF(CurriculumDetail!G304 &gt; 0, CurriculumDetail!G304, "")</f>
        <v/>
      </c>
      <c r="H42" t="str">
        <f>IF(CurriculumDetail!H304 &gt; 0, CurriculumDetail!H304, "")</f>
        <v/>
      </c>
      <c r="I42" t="str">
        <f>IF(CurriculumDetail!I304 &gt; 0, CurriculumDetail!I304, "")</f>
        <v/>
      </c>
      <c r="J42" t="str">
        <f>IF(CurriculumDetail!J304 &gt; 0, CurriculumDetail!J304, "")</f>
        <v/>
      </c>
      <c r="K42" t="str">
        <f>IF(CurriculumDetail!K304 &gt; 0, CurriculumDetail!K304, "")</f>
        <v/>
      </c>
      <c r="L42" t="str">
        <f>IF(CurriculumDetail!L304 &gt; 0, CurriculumDetail!L304, "")</f>
        <v/>
      </c>
      <c r="M42" t="str">
        <f>IF(CurriculumDetail!M304 &gt; 0, CurriculumDetail!M304, "")</f>
        <v/>
      </c>
      <c r="N42" t="str">
        <f>IF(CurriculumDetail!N304 &gt; 0, CurriculumDetail!N304, "")</f>
        <v/>
      </c>
      <c r="O42" t="str">
        <f>IF(CurriculumDetail!O304 &gt; 0, CurriculumDetail!O304, "")</f>
        <v/>
      </c>
      <c r="P42" t="str">
        <f>IF(CurriculumDetail!P304 &gt; 0, CurriculumDetail!P304, "")</f>
        <v/>
      </c>
      <c r="Q42" t="str">
        <f>IF(CurriculumDetail!Q304 &gt; 0, CurriculumDetail!Q304, "")</f>
        <v/>
      </c>
      <c r="R42" t="str">
        <f>IF(CurriculumDetail!R304 &gt; 0, CurriculumDetail!R304, "")</f>
        <v/>
      </c>
      <c r="S42" t="str">
        <f>IF(CurriculumDetail!S304 &gt; 0, CurriculumDetail!S304, "")</f>
        <v/>
      </c>
      <c r="T42" t="str">
        <f>IF(CurriculumDetail!T304 &gt; 0, CurriculumDetail!T304, "")</f>
        <v/>
      </c>
      <c r="U42" t="str">
        <f>IF(CurriculumDetail!U304 &gt; 0, CurriculumDetail!U304, "")</f>
        <v/>
      </c>
      <c r="V42" t="str">
        <f>IF(CurriculumDetail!V304 &gt; 0, CurriculumDetail!V304, "")</f>
        <v/>
      </c>
      <c r="W42" t="str">
        <f>IF(CurriculumDetail!W304 &gt; 0, CurriculumDetail!W304, "")</f>
        <v/>
      </c>
      <c r="X42" t="str">
        <f>IF(CurriculumDetail!X304 &gt; 0, CurriculumDetail!X304, "")</f>
        <v/>
      </c>
      <c r="Y42" t="str">
        <f>IF(CurriculumDetail!Y304 &gt; 0, CurriculumDetail!Y304, "")</f>
        <v/>
      </c>
      <c r="Z42" t="str">
        <f>IF(CurriculumDetail!Z304 &gt; 0, CurriculumDetail!Z304, "")</f>
        <v/>
      </c>
      <c r="AA42" t="str">
        <f>IF(CurriculumDetail!AA304 &gt; 0, CurriculumDetail!AA304, "")</f>
        <v/>
      </c>
      <c r="AB42" t="str">
        <f>IF(CurriculumDetail!AB304 &gt; 0, CurriculumDetail!AB304, "")</f>
        <v/>
      </c>
      <c r="AC42" t="str">
        <f>IF(CurriculumDetail!AC304 &gt; 0, CurriculumDetail!AC304, "")</f>
        <v/>
      </c>
      <c r="AD42" t="str">
        <f>IF(CurriculumDetail!AD304 &gt; 0, CurriculumDetail!AD304, "")</f>
        <v/>
      </c>
      <c r="AE42" t="str">
        <f>IF(CurriculumDetail!AE304 &gt; 0, CurriculumDetail!AE304, "")</f>
        <v/>
      </c>
      <c r="AF42" t="str">
        <f>IF(CurriculumDetail!AF304 &gt; 0, CurriculumDetail!AF304, "")</f>
        <v/>
      </c>
      <c r="AG42" t="str">
        <f>IF(CurriculumDetail!AG304 &gt; 0, CurriculumDetail!AG304, "")</f>
        <v/>
      </c>
      <c r="AH42" t="str">
        <f>IF(CurriculumDetail!AH304 &gt; 0, CurriculumDetail!AH304, "")</f>
        <v/>
      </c>
      <c r="AI42" t="str">
        <f>IF(CurriculumDetail!AI304 &gt; 0, CurriculumDetail!AI304, "")</f>
        <v/>
      </c>
      <c r="AJ42" t="str">
        <f>IF(CurriculumDetail!AJ304 &gt; 0, CurriculumDetail!AJ304, "")</f>
        <v/>
      </c>
    </row>
    <row r="44" spans="1:36" x14ac:dyDescent="0.2">
      <c r="A44" s="12" t="s">
        <v>68</v>
      </c>
      <c r="B44" s="12" t="s">
        <v>69</v>
      </c>
      <c r="C44" s="12">
        <v>4</v>
      </c>
      <c r="D44" s="12">
        <v>0</v>
      </c>
      <c r="E44" s="12">
        <f t="shared" ref="E44:E53" si="10">C44+ D44</f>
        <v>4</v>
      </c>
      <c r="F44" s="12">
        <f t="shared" ref="F44:F53" si="11">SUM(G44:AJ44)</f>
        <v>0</v>
      </c>
      <c r="G44" t="str">
        <f>IF(CurriculumDetail!G312 &gt; 0, CurriculumDetail!G312, "")</f>
        <v/>
      </c>
      <c r="H44" t="str">
        <f>IF(CurriculumDetail!H312 &gt; 0, CurriculumDetail!H312, "")</f>
        <v/>
      </c>
      <c r="I44" t="str">
        <f>IF(CurriculumDetail!I312 &gt; 0, CurriculumDetail!I312, "")</f>
        <v/>
      </c>
      <c r="J44" t="str">
        <f>IF(CurriculumDetail!J312 &gt; 0, CurriculumDetail!J312, "")</f>
        <v/>
      </c>
      <c r="K44" t="str">
        <f>IF(CurriculumDetail!K312 &gt; 0, CurriculumDetail!K312, "")</f>
        <v/>
      </c>
      <c r="L44" t="str">
        <f>IF(CurriculumDetail!L312 &gt; 0, CurriculumDetail!L312, "")</f>
        <v/>
      </c>
      <c r="M44" t="str">
        <f>IF(CurriculumDetail!M312 &gt; 0, CurriculumDetail!M312, "")</f>
        <v/>
      </c>
      <c r="N44" t="str">
        <f>IF(CurriculumDetail!N312 &gt; 0, CurriculumDetail!N312, "")</f>
        <v/>
      </c>
      <c r="O44" t="str">
        <f>IF(CurriculumDetail!O312 &gt; 0, CurriculumDetail!O312, "")</f>
        <v/>
      </c>
      <c r="P44" t="str">
        <f>IF(CurriculumDetail!P312 &gt; 0, CurriculumDetail!P312, "")</f>
        <v/>
      </c>
      <c r="Q44" t="str">
        <f>IF(CurriculumDetail!Q312 &gt; 0, CurriculumDetail!Q312, "")</f>
        <v/>
      </c>
      <c r="R44" t="str">
        <f>IF(CurriculumDetail!R312 &gt; 0, CurriculumDetail!R312, "")</f>
        <v/>
      </c>
      <c r="S44" t="str">
        <f>IF(CurriculumDetail!S312 &gt; 0, CurriculumDetail!S312, "")</f>
        <v/>
      </c>
      <c r="T44" t="str">
        <f>IF(CurriculumDetail!T312 &gt; 0, CurriculumDetail!T312, "")</f>
        <v/>
      </c>
      <c r="U44" t="str">
        <f>IF(CurriculumDetail!U312 &gt; 0, CurriculumDetail!U312, "")</f>
        <v/>
      </c>
      <c r="V44" t="str">
        <f>IF(CurriculumDetail!V312 &gt; 0, CurriculumDetail!V312, "")</f>
        <v/>
      </c>
      <c r="W44" t="str">
        <f>IF(CurriculumDetail!W312 &gt; 0, CurriculumDetail!W312, "")</f>
        <v/>
      </c>
      <c r="X44" t="str">
        <f>IF(CurriculumDetail!X312 &gt; 0, CurriculumDetail!X312, "")</f>
        <v/>
      </c>
      <c r="Y44" t="str">
        <f>IF(CurriculumDetail!Y312 &gt; 0, CurriculumDetail!Y312, "")</f>
        <v/>
      </c>
      <c r="Z44" t="str">
        <f>IF(CurriculumDetail!Z312 &gt; 0, CurriculumDetail!Z312, "")</f>
        <v/>
      </c>
      <c r="AA44" t="str">
        <f>IF(CurriculumDetail!AA312 &gt; 0, CurriculumDetail!AA312, "")</f>
        <v/>
      </c>
      <c r="AB44" t="str">
        <f>IF(CurriculumDetail!AB312 &gt; 0, CurriculumDetail!AB312, "")</f>
        <v/>
      </c>
      <c r="AC44" t="str">
        <f>IF(CurriculumDetail!AC312 &gt; 0, CurriculumDetail!AC312, "")</f>
        <v/>
      </c>
      <c r="AD44" t="str">
        <f>IF(CurriculumDetail!AD312 &gt; 0, CurriculumDetail!AD312, "")</f>
        <v/>
      </c>
      <c r="AE44" t="str">
        <f>IF(CurriculumDetail!AE312 &gt; 0, CurriculumDetail!AE312, "")</f>
        <v/>
      </c>
      <c r="AF44" t="str">
        <f>IF(CurriculumDetail!AF312 &gt; 0, CurriculumDetail!AF312, "")</f>
        <v/>
      </c>
      <c r="AG44" t="str">
        <f>IF(CurriculumDetail!AG312 &gt; 0, CurriculumDetail!AG312, "")</f>
        <v/>
      </c>
      <c r="AH44" t="str">
        <f>IF(CurriculumDetail!AH312 &gt; 0, CurriculumDetail!AH312, "")</f>
        <v/>
      </c>
      <c r="AI44" t="str">
        <f>IF(CurriculumDetail!AI312 &gt; 0, CurriculumDetail!AI312, "")</f>
        <v/>
      </c>
      <c r="AJ44" t="str">
        <f>IF(CurriculumDetail!AJ312 &gt; 0, CurriculumDetail!AJ312, "")</f>
        <v/>
      </c>
    </row>
    <row r="45" spans="1:36" x14ac:dyDescent="0.2">
      <c r="A45" s="12" t="s">
        <v>68</v>
      </c>
      <c r="B45" s="12" t="s">
        <v>70</v>
      </c>
      <c r="C45" s="12">
        <v>0</v>
      </c>
      <c r="D45" s="12">
        <v>4</v>
      </c>
      <c r="E45" s="12">
        <f t="shared" si="10"/>
        <v>4</v>
      </c>
      <c r="F45" s="12">
        <f t="shared" si="11"/>
        <v>0</v>
      </c>
      <c r="G45" t="str">
        <f>IF(CurriculumDetail!G319 &gt; 0, CurriculumDetail!G319, "")</f>
        <v/>
      </c>
      <c r="H45" t="str">
        <f>IF(CurriculumDetail!H319 &gt; 0, CurriculumDetail!H319, "")</f>
        <v/>
      </c>
      <c r="I45" t="str">
        <f>IF(CurriculumDetail!I319 &gt; 0, CurriculumDetail!I319, "")</f>
        <v/>
      </c>
      <c r="J45" t="str">
        <f>IF(CurriculumDetail!J319 &gt; 0, CurriculumDetail!J319, "")</f>
        <v/>
      </c>
      <c r="K45" t="str">
        <f>IF(CurriculumDetail!K319 &gt; 0, CurriculumDetail!K319, "")</f>
        <v/>
      </c>
      <c r="L45" t="str">
        <f>IF(CurriculumDetail!L319 &gt; 0, CurriculumDetail!L319, "")</f>
        <v/>
      </c>
      <c r="M45" t="str">
        <f>IF(CurriculumDetail!M319 &gt; 0, CurriculumDetail!M319, "")</f>
        <v/>
      </c>
      <c r="N45" t="str">
        <f>IF(CurriculumDetail!N319 &gt; 0, CurriculumDetail!N319, "")</f>
        <v/>
      </c>
      <c r="O45" t="str">
        <f>IF(CurriculumDetail!O319 &gt; 0, CurriculumDetail!O319, "")</f>
        <v/>
      </c>
      <c r="P45" t="str">
        <f>IF(CurriculumDetail!P319 &gt; 0, CurriculumDetail!P319, "")</f>
        <v/>
      </c>
      <c r="Q45" t="str">
        <f>IF(CurriculumDetail!Q319 &gt; 0, CurriculumDetail!Q319, "")</f>
        <v/>
      </c>
      <c r="R45" t="str">
        <f>IF(CurriculumDetail!R319 &gt; 0, CurriculumDetail!R319, "")</f>
        <v/>
      </c>
      <c r="S45" t="str">
        <f>IF(CurriculumDetail!S319 &gt; 0, CurriculumDetail!S319, "")</f>
        <v/>
      </c>
      <c r="T45" t="str">
        <f>IF(CurriculumDetail!T319 &gt; 0, CurriculumDetail!T319, "")</f>
        <v/>
      </c>
      <c r="U45" t="str">
        <f>IF(CurriculumDetail!U319 &gt; 0, CurriculumDetail!U319, "")</f>
        <v/>
      </c>
      <c r="V45" t="str">
        <f>IF(CurriculumDetail!V319 &gt; 0, CurriculumDetail!V319, "")</f>
        <v/>
      </c>
      <c r="W45" t="str">
        <f>IF(CurriculumDetail!W319 &gt; 0, CurriculumDetail!W319, "")</f>
        <v/>
      </c>
      <c r="X45" t="str">
        <f>IF(CurriculumDetail!X319 &gt; 0, CurriculumDetail!X319, "")</f>
        <v/>
      </c>
      <c r="Y45" t="str">
        <f>IF(CurriculumDetail!Y319 &gt; 0, CurriculumDetail!Y319, "")</f>
        <v/>
      </c>
      <c r="Z45" t="str">
        <f>IF(CurriculumDetail!Z319 &gt; 0, CurriculumDetail!Z319, "")</f>
        <v/>
      </c>
      <c r="AA45" t="str">
        <f>IF(CurriculumDetail!AA319 &gt; 0, CurriculumDetail!AA319, "")</f>
        <v/>
      </c>
      <c r="AB45" t="str">
        <f>IF(CurriculumDetail!AB319 &gt; 0, CurriculumDetail!AB319, "")</f>
        <v/>
      </c>
      <c r="AC45" t="str">
        <f>IF(CurriculumDetail!AC319 &gt; 0, CurriculumDetail!AC319, "")</f>
        <v/>
      </c>
      <c r="AD45" t="str">
        <f>IF(CurriculumDetail!AD319 &gt; 0, CurriculumDetail!AD319, "")</f>
        <v/>
      </c>
      <c r="AE45" t="str">
        <f>IF(CurriculumDetail!AE319 &gt; 0, CurriculumDetail!AE319, "")</f>
        <v/>
      </c>
      <c r="AF45" t="str">
        <f>IF(CurriculumDetail!AF319 &gt; 0, CurriculumDetail!AF319, "")</f>
        <v/>
      </c>
      <c r="AG45" t="str">
        <f>IF(CurriculumDetail!AG319 &gt; 0, CurriculumDetail!AG319, "")</f>
        <v/>
      </c>
      <c r="AH45" t="str">
        <f>IF(CurriculumDetail!AH319 &gt; 0, CurriculumDetail!AH319, "")</f>
        <v/>
      </c>
      <c r="AI45" t="str">
        <f>IF(CurriculumDetail!AI319 &gt; 0, CurriculumDetail!AI319, "")</f>
        <v/>
      </c>
      <c r="AJ45" t="str">
        <f>IF(CurriculumDetail!AJ319 &gt; 0, CurriculumDetail!AJ319, "")</f>
        <v/>
      </c>
    </row>
    <row r="46" spans="1:36" x14ac:dyDescent="0.2">
      <c r="A46" s="12" t="s">
        <v>68</v>
      </c>
      <c r="B46" s="12" t="s">
        <v>71</v>
      </c>
      <c r="C46" s="12">
        <v>0</v>
      </c>
      <c r="D46" s="12">
        <v>0</v>
      </c>
      <c r="E46" s="12">
        <f t="shared" si="10"/>
        <v>0</v>
      </c>
      <c r="F46" s="12">
        <f t="shared" si="11"/>
        <v>0</v>
      </c>
      <c r="G46" t="str">
        <f>IF(CurriculumDetail!G325 &gt; 0, CurriculumDetail!G325, "")</f>
        <v/>
      </c>
      <c r="H46" t="str">
        <f>IF(CurriculumDetail!H325 &gt; 0, CurriculumDetail!H325, "")</f>
        <v/>
      </c>
      <c r="I46" t="str">
        <f>IF(CurriculumDetail!I325 &gt; 0, CurriculumDetail!I325, "")</f>
        <v/>
      </c>
      <c r="J46" t="str">
        <f>IF(CurriculumDetail!J325 &gt; 0, CurriculumDetail!J325, "")</f>
        <v/>
      </c>
      <c r="K46" t="str">
        <f>IF(CurriculumDetail!K325 &gt; 0, CurriculumDetail!K325, "")</f>
        <v/>
      </c>
      <c r="L46" t="str">
        <f>IF(CurriculumDetail!L325 &gt; 0, CurriculumDetail!L325, "")</f>
        <v/>
      </c>
      <c r="M46" t="str">
        <f>IF(CurriculumDetail!M325 &gt; 0, CurriculumDetail!M325, "")</f>
        <v/>
      </c>
      <c r="N46" t="str">
        <f>IF(CurriculumDetail!N325 &gt; 0, CurriculumDetail!N325, "")</f>
        <v/>
      </c>
      <c r="O46" t="str">
        <f>IF(CurriculumDetail!O325 &gt; 0, CurriculumDetail!O325, "")</f>
        <v/>
      </c>
      <c r="P46" t="str">
        <f>IF(CurriculumDetail!P325 &gt; 0, CurriculumDetail!P325, "")</f>
        <v/>
      </c>
      <c r="Q46" t="str">
        <f>IF(CurriculumDetail!Q325 &gt; 0, CurriculumDetail!Q325, "")</f>
        <v/>
      </c>
      <c r="R46" t="str">
        <f>IF(CurriculumDetail!R325 &gt; 0, CurriculumDetail!R325, "")</f>
        <v/>
      </c>
      <c r="S46" t="str">
        <f>IF(CurriculumDetail!S325 &gt; 0, CurriculumDetail!S325, "")</f>
        <v/>
      </c>
      <c r="T46" t="str">
        <f>IF(CurriculumDetail!T325 &gt; 0, CurriculumDetail!T325, "")</f>
        <v/>
      </c>
      <c r="U46" t="str">
        <f>IF(CurriculumDetail!U325 &gt; 0, CurriculumDetail!U325, "")</f>
        <v/>
      </c>
      <c r="V46" t="str">
        <f>IF(CurriculumDetail!V325 &gt; 0, CurriculumDetail!V325, "")</f>
        <v/>
      </c>
      <c r="W46" t="str">
        <f>IF(CurriculumDetail!W325 &gt; 0, CurriculumDetail!W325, "")</f>
        <v/>
      </c>
      <c r="X46" t="str">
        <f>IF(CurriculumDetail!X325 &gt; 0, CurriculumDetail!X325, "")</f>
        <v/>
      </c>
      <c r="Y46" t="str">
        <f>IF(CurriculumDetail!Y325 &gt; 0, CurriculumDetail!Y325, "")</f>
        <v/>
      </c>
      <c r="Z46" t="str">
        <f>IF(CurriculumDetail!Z325 &gt; 0, CurriculumDetail!Z325, "")</f>
        <v/>
      </c>
      <c r="AA46" t="str">
        <f>IF(CurriculumDetail!AA325 &gt; 0, CurriculumDetail!AA325, "")</f>
        <v/>
      </c>
      <c r="AB46" t="str">
        <f>IF(CurriculumDetail!AB325 &gt; 0, CurriculumDetail!AB325, "")</f>
        <v/>
      </c>
      <c r="AC46" t="str">
        <f>IF(CurriculumDetail!AC325 &gt; 0, CurriculumDetail!AC325, "")</f>
        <v/>
      </c>
      <c r="AD46" t="str">
        <f>IF(CurriculumDetail!AD325 &gt; 0, CurriculumDetail!AD325, "")</f>
        <v/>
      </c>
      <c r="AE46" t="str">
        <f>IF(CurriculumDetail!AE325 &gt; 0, CurriculumDetail!AE325, "")</f>
        <v/>
      </c>
      <c r="AF46" t="str">
        <f>IF(CurriculumDetail!AF325 &gt; 0, CurriculumDetail!AF325, "")</f>
        <v/>
      </c>
      <c r="AG46" t="str">
        <f>IF(CurriculumDetail!AG325 &gt; 0, CurriculumDetail!AG325, "")</f>
        <v/>
      </c>
      <c r="AH46" t="str">
        <f>IF(CurriculumDetail!AH325 &gt; 0, CurriculumDetail!AH325, "")</f>
        <v/>
      </c>
      <c r="AI46" t="str">
        <f>IF(CurriculumDetail!AI325 &gt; 0, CurriculumDetail!AI325, "")</f>
        <v/>
      </c>
      <c r="AJ46" t="str">
        <f>IF(CurriculumDetail!AJ325 &gt; 0, CurriculumDetail!AJ325, "")</f>
        <v/>
      </c>
    </row>
    <row r="47" spans="1:36" x14ac:dyDescent="0.2">
      <c r="A47" s="12" t="s">
        <v>68</v>
      </c>
      <c r="B47" s="12" t="s">
        <v>72</v>
      </c>
      <c r="C47" s="12">
        <v>0</v>
      </c>
      <c r="D47" s="12">
        <v>0</v>
      </c>
      <c r="E47" s="12">
        <f t="shared" si="10"/>
        <v>0</v>
      </c>
      <c r="F47" s="12">
        <f t="shared" si="11"/>
        <v>0</v>
      </c>
      <c r="G47" t="str">
        <f>IF(CurriculumDetail!G331 &gt; 0, CurriculumDetail!G331, "")</f>
        <v/>
      </c>
      <c r="H47" t="str">
        <f>IF(CurriculumDetail!H331 &gt; 0, CurriculumDetail!H331, "")</f>
        <v/>
      </c>
      <c r="I47" t="str">
        <f>IF(CurriculumDetail!I331 &gt; 0, CurriculumDetail!I331, "")</f>
        <v/>
      </c>
      <c r="J47" t="str">
        <f>IF(CurriculumDetail!J331 &gt; 0, CurriculumDetail!J331, "")</f>
        <v/>
      </c>
      <c r="K47" t="str">
        <f>IF(CurriculumDetail!K331 &gt; 0, CurriculumDetail!K331, "")</f>
        <v/>
      </c>
      <c r="L47" t="str">
        <f>IF(CurriculumDetail!L331 &gt; 0, CurriculumDetail!L331, "")</f>
        <v/>
      </c>
      <c r="M47" t="str">
        <f>IF(CurriculumDetail!M331 &gt; 0, CurriculumDetail!M331, "")</f>
        <v/>
      </c>
      <c r="N47" t="str">
        <f>IF(CurriculumDetail!N331 &gt; 0, CurriculumDetail!N331, "")</f>
        <v/>
      </c>
      <c r="O47" t="str">
        <f>IF(CurriculumDetail!O331 &gt; 0, CurriculumDetail!O331, "")</f>
        <v/>
      </c>
      <c r="P47" t="str">
        <f>IF(CurriculumDetail!P331 &gt; 0, CurriculumDetail!P331, "")</f>
        <v/>
      </c>
      <c r="Q47" t="str">
        <f>IF(CurriculumDetail!Q331 &gt; 0, CurriculumDetail!Q331, "")</f>
        <v/>
      </c>
      <c r="R47" t="str">
        <f>IF(CurriculumDetail!R331 &gt; 0, CurriculumDetail!R331, "")</f>
        <v/>
      </c>
      <c r="S47" t="str">
        <f>IF(CurriculumDetail!S331 &gt; 0, CurriculumDetail!S331, "")</f>
        <v/>
      </c>
      <c r="T47" t="str">
        <f>IF(CurriculumDetail!T331 &gt; 0, CurriculumDetail!T331, "")</f>
        <v/>
      </c>
      <c r="U47" t="str">
        <f>IF(CurriculumDetail!U331 &gt; 0, CurriculumDetail!U331, "")</f>
        <v/>
      </c>
      <c r="V47" t="str">
        <f>IF(CurriculumDetail!V331 &gt; 0, CurriculumDetail!V331, "")</f>
        <v/>
      </c>
      <c r="W47" t="str">
        <f>IF(CurriculumDetail!W331 &gt; 0, CurriculumDetail!W331, "")</f>
        <v/>
      </c>
      <c r="X47" t="str">
        <f>IF(CurriculumDetail!X331 &gt; 0, CurriculumDetail!X331, "")</f>
        <v/>
      </c>
      <c r="Y47" t="str">
        <f>IF(CurriculumDetail!Y331 &gt; 0, CurriculumDetail!Y331, "")</f>
        <v/>
      </c>
      <c r="Z47" t="str">
        <f>IF(CurriculumDetail!Z331 &gt; 0, CurriculumDetail!Z331, "")</f>
        <v/>
      </c>
      <c r="AA47" t="str">
        <f>IF(CurriculumDetail!AA331 &gt; 0, CurriculumDetail!AA331, "")</f>
        <v/>
      </c>
      <c r="AB47" t="str">
        <f>IF(CurriculumDetail!AB331 &gt; 0, CurriculumDetail!AB331, "")</f>
        <v/>
      </c>
      <c r="AC47" t="str">
        <f>IF(CurriculumDetail!AC331 &gt; 0, CurriculumDetail!AC331, "")</f>
        <v/>
      </c>
      <c r="AD47" t="str">
        <f>IF(CurriculumDetail!AD331 &gt; 0, CurriculumDetail!AD331, "")</f>
        <v/>
      </c>
      <c r="AE47" t="str">
        <f>IF(CurriculumDetail!AE331 &gt; 0, CurriculumDetail!AE331, "")</f>
        <v/>
      </c>
      <c r="AF47" t="str">
        <f>IF(CurriculumDetail!AF331 &gt; 0, CurriculumDetail!AF331, "")</f>
        <v/>
      </c>
      <c r="AG47" t="str">
        <f>IF(CurriculumDetail!AG331 &gt; 0, CurriculumDetail!AG331, "")</f>
        <v/>
      </c>
      <c r="AH47" t="str">
        <f>IF(CurriculumDetail!AH331 &gt; 0, CurriculumDetail!AH331, "")</f>
        <v/>
      </c>
      <c r="AI47" t="str">
        <f>IF(CurriculumDetail!AI331 &gt; 0, CurriculumDetail!AI331, "")</f>
        <v/>
      </c>
      <c r="AJ47" t="str">
        <f>IF(CurriculumDetail!AJ331 &gt; 0, CurriculumDetail!AJ331, "")</f>
        <v/>
      </c>
    </row>
    <row r="48" spans="1:36" x14ac:dyDescent="0.2">
      <c r="A48" s="12" t="s">
        <v>68</v>
      </c>
      <c r="B48" s="12" t="s">
        <v>73</v>
      </c>
      <c r="C48" s="12">
        <v>0</v>
      </c>
      <c r="D48" s="12">
        <v>0</v>
      </c>
      <c r="E48" s="12">
        <f t="shared" si="10"/>
        <v>0</v>
      </c>
      <c r="F48" s="12">
        <f t="shared" si="11"/>
        <v>0</v>
      </c>
      <c r="G48" t="str">
        <f>IF(CurriculumDetail!G338 &gt; 0, CurriculumDetail!G338, "")</f>
        <v/>
      </c>
      <c r="H48" t="str">
        <f>IF(CurriculumDetail!H338 &gt; 0, CurriculumDetail!H338, "")</f>
        <v/>
      </c>
      <c r="I48" t="str">
        <f>IF(CurriculumDetail!I338 &gt; 0, CurriculumDetail!I338, "")</f>
        <v/>
      </c>
      <c r="J48" t="str">
        <f>IF(CurriculumDetail!J338 &gt; 0, CurriculumDetail!J338, "")</f>
        <v/>
      </c>
      <c r="K48" t="str">
        <f>IF(CurriculumDetail!K338 &gt; 0, CurriculumDetail!K338, "")</f>
        <v/>
      </c>
      <c r="L48" t="str">
        <f>IF(CurriculumDetail!L338 &gt; 0, CurriculumDetail!L338, "")</f>
        <v/>
      </c>
      <c r="M48" t="str">
        <f>IF(CurriculumDetail!M338 &gt; 0, CurriculumDetail!M338, "")</f>
        <v/>
      </c>
      <c r="N48" t="str">
        <f>IF(CurriculumDetail!N338 &gt; 0, CurriculumDetail!N338, "")</f>
        <v/>
      </c>
      <c r="O48" t="str">
        <f>IF(CurriculumDetail!O338 &gt; 0, CurriculumDetail!O338, "")</f>
        <v/>
      </c>
      <c r="P48" t="str">
        <f>IF(CurriculumDetail!P338 &gt; 0, CurriculumDetail!P338, "")</f>
        <v/>
      </c>
      <c r="Q48" t="str">
        <f>IF(CurriculumDetail!Q338 &gt; 0, CurriculumDetail!Q338, "")</f>
        <v/>
      </c>
      <c r="R48" t="str">
        <f>IF(CurriculumDetail!R338 &gt; 0, CurriculumDetail!R338, "")</f>
        <v/>
      </c>
      <c r="S48" t="str">
        <f>IF(CurriculumDetail!S338 &gt; 0, CurriculumDetail!S338, "")</f>
        <v/>
      </c>
      <c r="T48" t="str">
        <f>IF(CurriculumDetail!T338 &gt; 0, CurriculumDetail!T338, "")</f>
        <v/>
      </c>
      <c r="U48" t="str">
        <f>IF(CurriculumDetail!U338 &gt; 0, CurriculumDetail!U338, "")</f>
        <v/>
      </c>
      <c r="V48" t="str">
        <f>IF(CurriculumDetail!V338 &gt; 0, CurriculumDetail!V338, "")</f>
        <v/>
      </c>
      <c r="W48" t="str">
        <f>IF(CurriculumDetail!W338 &gt; 0, CurriculumDetail!W338, "")</f>
        <v/>
      </c>
      <c r="X48" t="str">
        <f>IF(CurriculumDetail!X338 &gt; 0, CurriculumDetail!X338, "")</f>
        <v/>
      </c>
      <c r="Y48" t="str">
        <f>IF(CurriculumDetail!Y338 &gt; 0, CurriculumDetail!Y338, "")</f>
        <v/>
      </c>
      <c r="Z48" t="str">
        <f>IF(CurriculumDetail!Z338 &gt; 0, CurriculumDetail!Z338, "")</f>
        <v/>
      </c>
      <c r="AA48" t="str">
        <f>IF(CurriculumDetail!AA338 &gt; 0, CurriculumDetail!AA338, "")</f>
        <v/>
      </c>
      <c r="AB48" t="str">
        <f>IF(CurriculumDetail!AB338 &gt; 0, CurriculumDetail!AB338, "")</f>
        <v/>
      </c>
      <c r="AC48" t="str">
        <f>IF(CurriculumDetail!AC338 &gt; 0, CurriculumDetail!AC338, "")</f>
        <v/>
      </c>
      <c r="AD48" t="str">
        <f>IF(CurriculumDetail!AD338 &gt; 0, CurriculumDetail!AD338, "")</f>
        <v/>
      </c>
      <c r="AE48" t="str">
        <f>IF(CurriculumDetail!AE338 &gt; 0, CurriculumDetail!AE338, "")</f>
        <v/>
      </c>
      <c r="AF48" t="str">
        <f>IF(CurriculumDetail!AF338 &gt; 0, CurriculumDetail!AF338, "")</f>
        <v/>
      </c>
      <c r="AG48" t="str">
        <f>IF(CurriculumDetail!AG338 &gt; 0, CurriculumDetail!AG338, "")</f>
        <v/>
      </c>
      <c r="AH48" t="str">
        <f>IF(CurriculumDetail!AH338 &gt; 0, CurriculumDetail!AH338, "")</f>
        <v/>
      </c>
      <c r="AI48" t="str">
        <f>IF(CurriculumDetail!AI338 &gt; 0, CurriculumDetail!AI338, "")</f>
        <v/>
      </c>
      <c r="AJ48" t="str">
        <f>IF(CurriculumDetail!AJ338 &gt; 0, CurriculumDetail!AJ338, "")</f>
        <v/>
      </c>
    </row>
    <row r="49" spans="1:36" x14ac:dyDescent="0.2">
      <c r="A49" s="12" t="s">
        <v>68</v>
      </c>
      <c r="B49" s="12" t="s">
        <v>74</v>
      </c>
      <c r="C49" s="12">
        <v>0</v>
      </c>
      <c r="D49" s="12">
        <v>0</v>
      </c>
      <c r="E49" s="12">
        <f t="shared" si="10"/>
        <v>0</v>
      </c>
      <c r="F49" s="12">
        <f t="shared" si="11"/>
        <v>0</v>
      </c>
      <c r="G49" t="str">
        <f>IF(CurriculumDetail!G343 &gt; 0, CurriculumDetail!G343, "")</f>
        <v/>
      </c>
      <c r="H49" t="str">
        <f>IF(CurriculumDetail!H343 &gt; 0, CurriculumDetail!H343, "")</f>
        <v/>
      </c>
      <c r="I49" t="str">
        <f>IF(CurriculumDetail!I343 &gt; 0, CurriculumDetail!I343, "")</f>
        <v/>
      </c>
      <c r="J49" t="str">
        <f>IF(CurriculumDetail!J343 &gt; 0, CurriculumDetail!J343, "")</f>
        <v/>
      </c>
      <c r="K49" t="str">
        <f>IF(CurriculumDetail!K343 &gt; 0, CurriculumDetail!K343, "")</f>
        <v/>
      </c>
      <c r="L49" t="str">
        <f>IF(CurriculumDetail!L343 &gt; 0, CurriculumDetail!L343, "")</f>
        <v/>
      </c>
      <c r="M49" t="str">
        <f>IF(CurriculumDetail!M343 &gt; 0, CurriculumDetail!M343, "")</f>
        <v/>
      </c>
      <c r="N49" t="str">
        <f>IF(CurriculumDetail!N343 &gt; 0, CurriculumDetail!N343, "")</f>
        <v/>
      </c>
      <c r="O49" t="str">
        <f>IF(CurriculumDetail!O343 &gt; 0, CurriculumDetail!O343, "")</f>
        <v/>
      </c>
      <c r="P49" t="str">
        <f>IF(CurriculumDetail!P343 &gt; 0, CurriculumDetail!P343, "")</f>
        <v/>
      </c>
      <c r="Q49" t="str">
        <f>IF(CurriculumDetail!Q343 &gt; 0, CurriculumDetail!Q343, "")</f>
        <v/>
      </c>
      <c r="R49" t="str">
        <f>IF(CurriculumDetail!R343 &gt; 0, CurriculumDetail!R343, "")</f>
        <v/>
      </c>
      <c r="S49" t="str">
        <f>IF(CurriculumDetail!S343 &gt; 0, CurriculumDetail!S343, "")</f>
        <v/>
      </c>
      <c r="T49" t="str">
        <f>IF(CurriculumDetail!T343 &gt; 0, CurriculumDetail!T343, "")</f>
        <v/>
      </c>
      <c r="U49" t="str">
        <f>IF(CurriculumDetail!U343 &gt; 0, CurriculumDetail!U343, "")</f>
        <v/>
      </c>
      <c r="V49" t="str">
        <f>IF(CurriculumDetail!V343 &gt; 0, CurriculumDetail!V343, "")</f>
        <v/>
      </c>
      <c r="W49" t="str">
        <f>IF(CurriculumDetail!W343 &gt; 0, CurriculumDetail!W343, "")</f>
        <v/>
      </c>
      <c r="X49" t="str">
        <f>IF(CurriculumDetail!X343 &gt; 0, CurriculumDetail!X343, "")</f>
        <v/>
      </c>
      <c r="Y49" t="str">
        <f>IF(CurriculumDetail!Y343 &gt; 0, CurriculumDetail!Y343, "")</f>
        <v/>
      </c>
      <c r="Z49" t="str">
        <f>IF(CurriculumDetail!Z343 &gt; 0, CurriculumDetail!Z343, "")</f>
        <v/>
      </c>
      <c r="AA49" t="str">
        <f>IF(CurriculumDetail!AA343 &gt; 0, CurriculumDetail!AA343, "")</f>
        <v/>
      </c>
      <c r="AB49" t="str">
        <f>IF(CurriculumDetail!AB343 &gt; 0, CurriculumDetail!AB343, "")</f>
        <v/>
      </c>
      <c r="AC49" t="str">
        <f>IF(CurriculumDetail!AC343 &gt; 0, CurriculumDetail!AC343, "")</f>
        <v/>
      </c>
      <c r="AD49" t="str">
        <f>IF(CurriculumDetail!AD343 &gt; 0, CurriculumDetail!AD343, "")</f>
        <v/>
      </c>
      <c r="AE49" t="str">
        <f>IF(CurriculumDetail!AE343 &gt; 0, CurriculumDetail!AE343, "")</f>
        <v/>
      </c>
      <c r="AF49" t="str">
        <f>IF(CurriculumDetail!AF343 &gt; 0, CurriculumDetail!AF343, "")</f>
        <v/>
      </c>
      <c r="AG49" t="str">
        <f>IF(CurriculumDetail!AG343 &gt; 0, CurriculumDetail!AG343, "")</f>
        <v/>
      </c>
      <c r="AH49" t="str">
        <f>IF(CurriculumDetail!AH343 &gt; 0, CurriculumDetail!AH343, "")</f>
        <v/>
      </c>
      <c r="AI49" t="str">
        <f>IF(CurriculumDetail!AI343 &gt; 0, CurriculumDetail!AI343, "")</f>
        <v/>
      </c>
      <c r="AJ49" t="str">
        <f>IF(CurriculumDetail!AJ343 &gt; 0, CurriculumDetail!AJ343, "")</f>
        <v/>
      </c>
    </row>
    <row r="50" spans="1:36" x14ac:dyDescent="0.2">
      <c r="A50" s="12" t="s">
        <v>68</v>
      </c>
      <c r="B50" s="12" t="s">
        <v>75</v>
      </c>
      <c r="C50" s="12">
        <v>0</v>
      </c>
      <c r="D50" s="12">
        <v>0</v>
      </c>
      <c r="E50" s="12">
        <f t="shared" si="10"/>
        <v>0</v>
      </c>
      <c r="F50" s="12">
        <f t="shared" si="11"/>
        <v>0</v>
      </c>
      <c r="G50" t="str">
        <f>IF(CurriculumDetail!G349 &gt; 0, CurriculumDetail!G349, "")</f>
        <v/>
      </c>
      <c r="H50" t="str">
        <f>IF(CurriculumDetail!H349 &gt; 0, CurriculumDetail!H349, "")</f>
        <v/>
      </c>
      <c r="I50" t="str">
        <f>IF(CurriculumDetail!I349 &gt; 0, CurriculumDetail!I349, "")</f>
        <v/>
      </c>
      <c r="J50" t="str">
        <f>IF(CurriculumDetail!J349 &gt; 0, CurriculumDetail!J349, "")</f>
        <v/>
      </c>
      <c r="K50" t="str">
        <f>IF(CurriculumDetail!K349 &gt; 0, CurriculumDetail!K349, "")</f>
        <v/>
      </c>
      <c r="L50" t="str">
        <f>IF(CurriculumDetail!L349 &gt; 0, CurriculumDetail!L349, "")</f>
        <v/>
      </c>
      <c r="M50" t="str">
        <f>IF(CurriculumDetail!M349 &gt; 0, CurriculumDetail!M349, "")</f>
        <v/>
      </c>
      <c r="N50" t="str">
        <f>IF(CurriculumDetail!N349 &gt; 0, CurriculumDetail!N349, "")</f>
        <v/>
      </c>
      <c r="O50" t="str">
        <f>IF(CurriculumDetail!O349 &gt; 0, CurriculumDetail!O349, "")</f>
        <v/>
      </c>
      <c r="P50" t="str">
        <f>IF(CurriculumDetail!P349 &gt; 0, CurriculumDetail!P349, "")</f>
        <v/>
      </c>
      <c r="Q50" t="str">
        <f>IF(CurriculumDetail!Q349 &gt; 0, CurriculumDetail!Q349, "")</f>
        <v/>
      </c>
      <c r="R50" t="str">
        <f>IF(CurriculumDetail!R349 &gt; 0, CurriculumDetail!R349, "")</f>
        <v/>
      </c>
      <c r="S50" t="str">
        <f>IF(CurriculumDetail!S349 &gt; 0, CurriculumDetail!S349, "")</f>
        <v/>
      </c>
      <c r="T50" t="str">
        <f>IF(CurriculumDetail!T349 &gt; 0, CurriculumDetail!T349, "")</f>
        <v/>
      </c>
      <c r="U50" t="str">
        <f>IF(CurriculumDetail!U349 &gt; 0, CurriculumDetail!U349, "")</f>
        <v/>
      </c>
      <c r="V50" t="str">
        <f>IF(CurriculumDetail!V349 &gt; 0, CurriculumDetail!V349, "")</f>
        <v/>
      </c>
      <c r="W50" t="str">
        <f>IF(CurriculumDetail!W349 &gt; 0, CurriculumDetail!W349, "")</f>
        <v/>
      </c>
      <c r="X50" t="str">
        <f>IF(CurriculumDetail!X349 &gt; 0, CurriculumDetail!X349, "")</f>
        <v/>
      </c>
      <c r="Y50" t="str">
        <f>IF(CurriculumDetail!Y349 &gt; 0, CurriculumDetail!Y349, "")</f>
        <v/>
      </c>
      <c r="Z50" t="str">
        <f>IF(CurriculumDetail!Z349 &gt; 0, CurriculumDetail!Z349, "")</f>
        <v/>
      </c>
      <c r="AA50" t="str">
        <f>IF(CurriculumDetail!AA349 &gt; 0, CurriculumDetail!AA349, "")</f>
        <v/>
      </c>
      <c r="AB50" t="str">
        <f>IF(CurriculumDetail!AB349 &gt; 0, CurriculumDetail!AB349, "")</f>
        <v/>
      </c>
      <c r="AC50" t="str">
        <f>IF(CurriculumDetail!AC349 &gt; 0, CurriculumDetail!AC349, "")</f>
        <v/>
      </c>
      <c r="AD50" t="str">
        <f>IF(CurriculumDetail!AD349 &gt; 0, CurriculumDetail!AD349, "")</f>
        <v/>
      </c>
      <c r="AE50" t="str">
        <f>IF(CurriculumDetail!AE349 &gt; 0, CurriculumDetail!AE349, "")</f>
        <v/>
      </c>
      <c r="AF50" t="str">
        <f>IF(CurriculumDetail!AF349 &gt; 0, CurriculumDetail!AF349, "")</f>
        <v/>
      </c>
      <c r="AG50" t="str">
        <f>IF(CurriculumDetail!AG349 &gt; 0, CurriculumDetail!AG349, "")</f>
        <v/>
      </c>
      <c r="AH50" t="str">
        <f>IF(CurriculumDetail!AH349 &gt; 0, CurriculumDetail!AH349, "")</f>
        <v/>
      </c>
      <c r="AI50" t="str">
        <f>IF(CurriculumDetail!AI349 &gt; 0, CurriculumDetail!AI349, "")</f>
        <v/>
      </c>
      <c r="AJ50" t="str">
        <f>IF(CurriculumDetail!AJ349 &gt; 0, CurriculumDetail!AJ349, "")</f>
        <v/>
      </c>
    </row>
    <row r="51" spans="1:36" x14ac:dyDescent="0.2">
      <c r="A51" s="12" t="s">
        <v>68</v>
      </c>
      <c r="B51" s="12" t="s">
        <v>76</v>
      </c>
      <c r="C51" s="12">
        <v>0</v>
      </c>
      <c r="D51" s="12">
        <v>0</v>
      </c>
      <c r="E51" s="12">
        <f t="shared" si="10"/>
        <v>0</v>
      </c>
      <c r="F51" s="12">
        <f t="shared" si="11"/>
        <v>0</v>
      </c>
      <c r="G51" t="str">
        <f>IF(CurriculumDetail!G355 &gt; 0, CurriculumDetail!G355, "")</f>
        <v/>
      </c>
      <c r="H51" t="str">
        <f>IF(CurriculumDetail!H355 &gt; 0, CurriculumDetail!H355, "")</f>
        <v/>
      </c>
      <c r="I51" t="str">
        <f>IF(CurriculumDetail!I355 &gt; 0, CurriculumDetail!I355, "")</f>
        <v/>
      </c>
      <c r="J51" t="str">
        <f>IF(CurriculumDetail!J355 &gt; 0, CurriculumDetail!J355, "")</f>
        <v/>
      </c>
      <c r="K51" t="str">
        <f>IF(CurriculumDetail!K355 &gt; 0, CurriculumDetail!K355, "")</f>
        <v/>
      </c>
      <c r="L51" t="str">
        <f>IF(CurriculumDetail!L355 &gt; 0, CurriculumDetail!L355, "")</f>
        <v/>
      </c>
      <c r="M51" t="str">
        <f>IF(CurriculumDetail!M355 &gt; 0, CurriculumDetail!M355, "")</f>
        <v/>
      </c>
      <c r="N51" t="str">
        <f>IF(CurriculumDetail!N355 &gt; 0, CurriculumDetail!N355, "")</f>
        <v/>
      </c>
      <c r="O51" t="str">
        <f>IF(CurriculumDetail!O355 &gt; 0, CurriculumDetail!O355, "")</f>
        <v/>
      </c>
      <c r="P51" t="str">
        <f>IF(CurriculumDetail!P355 &gt; 0, CurriculumDetail!P355, "")</f>
        <v/>
      </c>
      <c r="Q51" t="str">
        <f>IF(CurriculumDetail!Q355 &gt; 0, CurriculumDetail!Q355, "")</f>
        <v/>
      </c>
      <c r="R51" t="str">
        <f>IF(CurriculumDetail!R355 &gt; 0, CurriculumDetail!R355, "")</f>
        <v/>
      </c>
      <c r="S51" t="str">
        <f>IF(CurriculumDetail!S355 &gt; 0, CurriculumDetail!S355, "")</f>
        <v/>
      </c>
      <c r="T51" t="str">
        <f>IF(CurriculumDetail!T355 &gt; 0, CurriculumDetail!T355, "")</f>
        <v/>
      </c>
      <c r="U51" t="str">
        <f>IF(CurriculumDetail!U355 &gt; 0, CurriculumDetail!U355, "")</f>
        <v/>
      </c>
      <c r="V51" t="str">
        <f>IF(CurriculumDetail!V355 &gt; 0, CurriculumDetail!V355, "")</f>
        <v/>
      </c>
      <c r="W51" t="str">
        <f>IF(CurriculumDetail!W355 &gt; 0, CurriculumDetail!W355, "")</f>
        <v/>
      </c>
      <c r="X51" t="str">
        <f>IF(CurriculumDetail!X355 &gt; 0, CurriculumDetail!X355, "")</f>
        <v/>
      </c>
      <c r="Y51" t="str">
        <f>IF(CurriculumDetail!Y355 &gt; 0, CurriculumDetail!Y355, "")</f>
        <v/>
      </c>
      <c r="Z51" t="str">
        <f>IF(CurriculumDetail!Z355 &gt; 0, CurriculumDetail!Z355, "")</f>
        <v/>
      </c>
      <c r="AA51" t="str">
        <f>IF(CurriculumDetail!AA355 &gt; 0, CurriculumDetail!AA355, "")</f>
        <v/>
      </c>
      <c r="AB51" t="str">
        <f>IF(CurriculumDetail!AB355 &gt; 0, CurriculumDetail!AB355, "")</f>
        <v/>
      </c>
      <c r="AC51" t="str">
        <f>IF(CurriculumDetail!AC355 &gt; 0, CurriculumDetail!AC355, "")</f>
        <v/>
      </c>
      <c r="AD51" t="str">
        <f>IF(CurriculumDetail!AD355 &gt; 0, CurriculumDetail!AD355, "")</f>
        <v/>
      </c>
      <c r="AE51" t="str">
        <f>IF(CurriculumDetail!AE355 &gt; 0, CurriculumDetail!AE355, "")</f>
        <v/>
      </c>
      <c r="AF51" t="str">
        <f>IF(CurriculumDetail!AF355 &gt; 0, CurriculumDetail!AF355, "")</f>
        <v/>
      </c>
      <c r="AG51" t="str">
        <f>IF(CurriculumDetail!AG355 &gt; 0, CurriculumDetail!AG355, "")</f>
        <v/>
      </c>
      <c r="AH51" t="str">
        <f>IF(CurriculumDetail!AH355 &gt; 0, CurriculumDetail!AH355, "")</f>
        <v/>
      </c>
      <c r="AI51" t="str">
        <f>IF(CurriculumDetail!AI355 &gt; 0, CurriculumDetail!AI355, "")</f>
        <v/>
      </c>
      <c r="AJ51" t="str">
        <f>IF(CurriculumDetail!AJ355 &gt; 0, CurriculumDetail!AJ355, "")</f>
        <v/>
      </c>
    </row>
    <row r="52" spans="1:36" x14ac:dyDescent="0.2">
      <c r="A52" s="12" t="s">
        <v>68</v>
      </c>
      <c r="B52" s="12" t="s">
        <v>77</v>
      </c>
      <c r="C52" s="12">
        <v>0</v>
      </c>
      <c r="D52" s="12">
        <v>0</v>
      </c>
      <c r="E52" s="12">
        <f t="shared" si="10"/>
        <v>0</v>
      </c>
      <c r="F52" s="12">
        <f t="shared" si="11"/>
        <v>0</v>
      </c>
      <c r="G52" t="str">
        <f>IF(CurriculumDetail!G362 &gt; 0, CurriculumDetail!G362, "")</f>
        <v/>
      </c>
      <c r="H52" t="str">
        <f>IF(CurriculumDetail!H362 &gt; 0, CurriculumDetail!H362, "")</f>
        <v/>
      </c>
      <c r="I52" t="str">
        <f>IF(CurriculumDetail!I362 &gt; 0, CurriculumDetail!I362, "")</f>
        <v/>
      </c>
      <c r="J52" t="str">
        <f>IF(CurriculumDetail!J362 &gt; 0, CurriculumDetail!J362, "")</f>
        <v/>
      </c>
      <c r="K52" t="str">
        <f>IF(CurriculumDetail!K362 &gt; 0, CurriculumDetail!K362, "")</f>
        <v/>
      </c>
      <c r="L52" t="str">
        <f>IF(CurriculumDetail!L362 &gt; 0, CurriculumDetail!L362, "")</f>
        <v/>
      </c>
      <c r="M52" t="str">
        <f>IF(CurriculumDetail!M362 &gt; 0, CurriculumDetail!M362, "")</f>
        <v/>
      </c>
      <c r="N52" t="str">
        <f>IF(CurriculumDetail!N362 &gt; 0, CurriculumDetail!N362, "")</f>
        <v/>
      </c>
      <c r="O52" t="str">
        <f>IF(CurriculumDetail!O362 &gt; 0, CurriculumDetail!O362, "")</f>
        <v/>
      </c>
      <c r="P52" t="str">
        <f>IF(CurriculumDetail!P362 &gt; 0, CurriculumDetail!P362, "")</f>
        <v/>
      </c>
      <c r="Q52" t="str">
        <f>IF(CurriculumDetail!Q362 &gt; 0, CurriculumDetail!Q362, "")</f>
        <v/>
      </c>
      <c r="R52" t="str">
        <f>IF(CurriculumDetail!R362 &gt; 0, CurriculumDetail!R362, "")</f>
        <v/>
      </c>
      <c r="S52" t="str">
        <f>IF(CurriculumDetail!S362 &gt; 0, CurriculumDetail!S362, "")</f>
        <v/>
      </c>
      <c r="T52" t="str">
        <f>IF(CurriculumDetail!T362 &gt; 0, CurriculumDetail!T362, "")</f>
        <v/>
      </c>
      <c r="U52" t="str">
        <f>IF(CurriculumDetail!U362 &gt; 0, CurriculumDetail!U362, "")</f>
        <v/>
      </c>
      <c r="V52" t="str">
        <f>IF(CurriculumDetail!V362 &gt; 0, CurriculumDetail!V362, "")</f>
        <v/>
      </c>
      <c r="W52" t="str">
        <f>IF(CurriculumDetail!W362 &gt; 0, CurriculumDetail!W362, "")</f>
        <v/>
      </c>
      <c r="X52" t="str">
        <f>IF(CurriculumDetail!X362 &gt; 0, CurriculumDetail!X362, "")</f>
        <v/>
      </c>
      <c r="Y52" t="str">
        <f>IF(CurriculumDetail!Y362 &gt; 0, CurriculumDetail!Y362, "")</f>
        <v/>
      </c>
      <c r="Z52" t="str">
        <f>IF(CurriculumDetail!Z362 &gt; 0, CurriculumDetail!Z362, "")</f>
        <v/>
      </c>
      <c r="AA52" t="str">
        <f>IF(CurriculumDetail!AA362 &gt; 0, CurriculumDetail!AA362, "")</f>
        <v/>
      </c>
      <c r="AB52" t="str">
        <f>IF(CurriculumDetail!AB362 &gt; 0, CurriculumDetail!AB362, "")</f>
        <v/>
      </c>
      <c r="AC52" t="str">
        <f>IF(CurriculumDetail!AC362 &gt; 0, CurriculumDetail!AC362, "")</f>
        <v/>
      </c>
      <c r="AD52" t="str">
        <f>IF(CurriculumDetail!AD362 &gt; 0, CurriculumDetail!AD362, "")</f>
        <v/>
      </c>
      <c r="AE52" t="str">
        <f>IF(CurriculumDetail!AE362 &gt; 0, CurriculumDetail!AE362, "")</f>
        <v/>
      </c>
      <c r="AF52" t="str">
        <f>IF(CurriculumDetail!AF362 &gt; 0, CurriculumDetail!AF362, "")</f>
        <v/>
      </c>
      <c r="AG52" t="str">
        <f>IF(CurriculumDetail!AG362 &gt; 0, CurriculumDetail!AG362, "")</f>
        <v/>
      </c>
      <c r="AH52" t="str">
        <f>IF(CurriculumDetail!AH362 &gt; 0, CurriculumDetail!AH362, "")</f>
        <v/>
      </c>
      <c r="AI52" t="str">
        <f>IF(CurriculumDetail!AI362 &gt; 0, CurriculumDetail!AI362, "")</f>
        <v/>
      </c>
      <c r="AJ52" t="str">
        <f>IF(CurriculumDetail!AJ362 &gt; 0, CurriculumDetail!AJ362, "")</f>
        <v/>
      </c>
    </row>
    <row r="53" spans="1:36" x14ac:dyDescent="0.2">
      <c r="A53" s="12" t="s">
        <v>68</v>
      </c>
      <c r="B53" s="12" t="s">
        <v>78</v>
      </c>
      <c r="C53" s="12">
        <v>0</v>
      </c>
      <c r="D53" s="12">
        <v>0</v>
      </c>
      <c r="E53" s="12">
        <f t="shared" si="10"/>
        <v>0</v>
      </c>
      <c r="F53" s="12">
        <f t="shared" si="11"/>
        <v>0</v>
      </c>
      <c r="G53" t="str">
        <f>IF(CurriculumDetail!G367 &gt; 0, CurriculumDetail!G367, "")</f>
        <v/>
      </c>
      <c r="H53" t="str">
        <f>IF(CurriculumDetail!H367 &gt; 0, CurriculumDetail!H367, "")</f>
        <v/>
      </c>
      <c r="I53" t="str">
        <f>IF(CurriculumDetail!I367 &gt; 0, CurriculumDetail!I367, "")</f>
        <v/>
      </c>
      <c r="J53" t="str">
        <f>IF(CurriculumDetail!J367 &gt; 0, CurriculumDetail!J367, "")</f>
        <v/>
      </c>
      <c r="K53" t="str">
        <f>IF(CurriculumDetail!K367 &gt; 0, CurriculumDetail!K367, "")</f>
        <v/>
      </c>
      <c r="L53" t="str">
        <f>IF(CurriculumDetail!L367 &gt; 0, CurriculumDetail!L367, "")</f>
        <v/>
      </c>
      <c r="M53" t="str">
        <f>IF(CurriculumDetail!M367 &gt; 0, CurriculumDetail!M367, "")</f>
        <v/>
      </c>
      <c r="N53" t="str">
        <f>IF(CurriculumDetail!N367 &gt; 0, CurriculumDetail!N367, "")</f>
        <v/>
      </c>
      <c r="O53" t="str">
        <f>IF(CurriculumDetail!O367 &gt; 0, CurriculumDetail!O367, "")</f>
        <v/>
      </c>
      <c r="P53" t="str">
        <f>IF(CurriculumDetail!P367 &gt; 0, CurriculumDetail!P367, "")</f>
        <v/>
      </c>
      <c r="Q53" t="str">
        <f>IF(CurriculumDetail!Q367 &gt; 0, CurriculumDetail!Q367, "")</f>
        <v/>
      </c>
      <c r="R53" t="str">
        <f>IF(CurriculumDetail!R367 &gt; 0, CurriculumDetail!R367, "")</f>
        <v/>
      </c>
      <c r="S53" t="str">
        <f>IF(CurriculumDetail!S367 &gt; 0, CurriculumDetail!S367, "")</f>
        <v/>
      </c>
      <c r="T53" t="str">
        <f>IF(CurriculumDetail!T367 &gt; 0, CurriculumDetail!T367, "")</f>
        <v/>
      </c>
      <c r="U53" t="str">
        <f>IF(CurriculumDetail!U367 &gt; 0, CurriculumDetail!U367, "")</f>
        <v/>
      </c>
      <c r="V53" t="str">
        <f>IF(CurriculumDetail!V367 &gt; 0, CurriculumDetail!V367, "")</f>
        <v/>
      </c>
      <c r="W53" t="str">
        <f>IF(CurriculumDetail!W367 &gt; 0, CurriculumDetail!W367, "")</f>
        <v/>
      </c>
      <c r="X53" t="str">
        <f>IF(CurriculumDetail!X367 &gt; 0, CurriculumDetail!X367, "")</f>
        <v/>
      </c>
      <c r="Y53" t="str">
        <f>IF(CurriculumDetail!Y367 &gt; 0, CurriculumDetail!Y367, "")</f>
        <v/>
      </c>
      <c r="Z53" t="str">
        <f>IF(CurriculumDetail!Z367 &gt; 0, CurriculumDetail!Z367, "")</f>
        <v/>
      </c>
      <c r="AA53" t="str">
        <f>IF(CurriculumDetail!AA367 &gt; 0, CurriculumDetail!AA367, "")</f>
        <v/>
      </c>
      <c r="AB53" t="str">
        <f>IF(CurriculumDetail!AB367 &gt; 0, CurriculumDetail!AB367, "")</f>
        <v/>
      </c>
      <c r="AC53" t="str">
        <f>IF(CurriculumDetail!AC367 &gt; 0, CurriculumDetail!AC367, "")</f>
        <v/>
      </c>
      <c r="AD53" t="str">
        <f>IF(CurriculumDetail!AD367 &gt; 0, CurriculumDetail!AD367, "")</f>
        <v/>
      </c>
      <c r="AE53" t="str">
        <f>IF(CurriculumDetail!AE367 &gt; 0, CurriculumDetail!AE367, "")</f>
        <v/>
      </c>
      <c r="AF53" t="str">
        <f>IF(CurriculumDetail!AF367 &gt; 0, CurriculumDetail!AF367, "")</f>
        <v/>
      </c>
      <c r="AG53" t="str">
        <f>IF(CurriculumDetail!AG367 &gt; 0, CurriculumDetail!AG367, "")</f>
        <v/>
      </c>
      <c r="AH53" t="str">
        <f>IF(CurriculumDetail!AH367 &gt; 0, CurriculumDetail!AH367, "")</f>
        <v/>
      </c>
      <c r="AI53" t="str">
        <f>IF(CurriculumDetail!AI367 &gt; 0, CurriculumDetail!AI367, "")</f>
        <v/>
      </c>
      <c r="AJ53" t="str">
        <f>IF(CurriculumDetail!AJ367 &gt; 0, CurriculumDetail!AJ367, "")</f>
        <v/>
      </c>
    </row>
    <row r="55" spans="1:36" x14ac:dyDescent="0.2">
      <c r="A55" s="12" t="s">
        <v>79</v>
      </c>
      <c r="B55" s="12" t="s">
        <v>80</v>
      </c>
      <c r="C55" s="12">
        <v>1</v>
      </c>
      <c r="D55" s="12">
        <v>2</v>
      </c>
      <c r="E55" s="12">
        <f t="shared" ref="E55:E65" si="12">C55+ D55</f>
        <v>3</v>
      </c>
      <c r="F55" s="12">
        <f t="shared" ref="F55:F65" si="13">SUM(G55:AJ55)</f>
        <v>0</v>
      </c>
      <c r="G55" t="str">
        <f>IF(CurriculumDetail!G375 &gt; 0, CurriculumDetail!G375, "")</f>
        <v/>
      </c>
      <c r="H55" t="str">
        <f>IF(CurriculumDetail!H375 &gt; 0, CurriculumDetail!H375, "")</f>
        <v/>
      </c>
      <c r="I55" t="str">
        <f>IF(CurriculumDetail!I375 &gt; 0, CurriculumDetail!I375, "")</f>
        <v/>
      </c>
      <c r="J55" t="str">
        <f>IF(CurriculumDetail!J375 &gt; 0, CurriculumDetail!J375, "")</f>
        <v/>
      </c>
      <c r="K55" t="str">
        <f>IF(CurriculumDetail!K375 &gt; 0, CurriculumDetail!K375, "")</f>
        <v/>
      </c>
      <c r="L55" t="str">
        <f>IF(CurriculumDetail!L375 &gt; 0, CurriculumDetail!L375, "")</f>
        <v/>
      </c>
      <c r="M55" t="str">
        <f>IF(CurriculumDetail!M375 &gt; 0, CurriculumDetail!M375, "")</f>
        <v/>
      </c>
      <c r="N55" t="str">
        <f>IF(CurriculumDetail!N375 &gt; 0, CurriculumDetail!N375, "")</f>
        <v/>
      </c>
      <c r="O55" t="str">
        <f>IF(CurriculumDetail!O375 &gt; 0, CurriculumDetail!O375, "")</f>
        <v/>
      </c>
      <c r="P55" t="str">
        <f>IF(CurriculumDetail!P375 &gt; 0, CurriculumDetail!P375, "")</f>
        <v/>
      </c>
      <c r="Q55" t="str">
        <f>IF(CurriculumDetail!Q375 &gt; 0, CurriculumDetail!Q375, "")</f>
        <v/>
      </c>
      <c r="R55" t="str">
        <f>IF(CurriculumDetail!R375 &gt; 0, CurriculumDetail!R375, "")</f>
        <v/>
      </c>
      <c r="S55" t="str">
        <f>IF(CurriculumDetail!S375 &gt; 0, CurriculumDetail!S375, "")</f>
        <v/>
      </c>
      <c r="T55" t="str">
        <f>IF(CurriculumDetail!T375 &gt; 0, CurriculumDetail!T375, "")</f>
        <v/>
      </c>
      <c r="U55" t="str">
        <f>IF(CurriculumDetail!U375 &gt; 0, CurriculumDetail!U375, "")</f>
        <v/>
      </c>
      <c r="V55" t="str">
        <f>IF(CurriculumDetail!V375 &gt; 0, CurriculumDetail!V375, "")</f>
        <v/>
      </c>
      <c r="W55" t="str">
        <f>IF(CurriculumDetail!W375 &gt; 0, CurriculumDetail!W375, "")</f>
        <v/>
      </c>
      <c r="X55" t="str">
        <f>IF(CurriculumDetail!X375 &gt; 0, CurriculumDetail!X375, "")</f>
        <v/>
      </c>
      <c r="Y55" t="str">
        <f>IF(CurriculumDetail!Y375 &gt; 0, CurriculumDetail!Y375, "")</f>
        <v/>
      </c>
      <c r="Z55" t="str">
        <f>IF(CurriculumDetail!Z375 &gt; 0, CurriculumDetail!Z375, "")</f>
        <v/>
      </c>
      <c r="AA55" t="str">
        <f>IF(CurriculumDetail!AA375 &gt; 0, CurriculumDetail!AA375, "")</f>
        <v/>
      </c>
      <c r="AB55" t="str">
        <f>IF(CurriculumDetail!AB375 &gt; 0, CurriculumDetail!AB375, "")</f>
        <v/>
      </c>
      <c r="AC55" t="str">
        <f>IF(CurriculumDetail!AC375 &gt; 0, CurriculumDetail!AC375, "")</f>
        <v/>
      </c>
      <c r="AD55" t="str">
        <f>IF(CurriculumDetail!AD375 &gt; 0, CurriculumDetail!AD375, "")</f>
        <v/>
      </c>
      <c r="AE55" t="str">
        <f>IF(CurriculumDetail!AE375 &gt; 0, CurriculumDetail!AE375, "")</f>
        <v/>
      </c>
      <c r="AF55" t="str">
        <f>IF(CurriculumDetail!AF375 &gt; 0, CurriculumDetail!AF375, "")</f>
        <v/>
      </c>
      <c r="AG55" t="str">
        <f>IF(CurriculumDetail!AG375 &gt; 0, CurriculumDetail!AG375, "")</f>
        <v/>
      </c>
      <c r="AH55" t="str">
        <f>IF(CurriculumDetail!AH375 &gt; 0, CurriculumDetail!AH375, "")</f>
        <v/>
      </c>
      <c r="AI55" t="str">
        <f>IF(CurriculumDetail!AI375 &gt; 0, CurriculumDetail!AI375, "")</f>
        <v/>
      </c>
      <c r="AJ55" t="str">
        <f>IF(CurriculumDetail!AJ375 &gt; 0, CurriculumDetail!AJ375, "")</f>
        <v/>
      </c>
    </row>
    <row r="56" spans="1:36" x14ac:dyDescent="0.2">
      <c r="A56" s="12" t="s">
        <v>79</v>
      </c>
      <c r="B56" s="12" t="s">
        <v>81</v>
      </c>
      <c r="C56" s="12">
        <v>1</v>
      </c>
      <c r="D56" s="12">
        <v>2</v>
      </c>
      <c r="E56" s="12">
        <f t="shared" si="12"/>
        <v>3</v>
      </c>
      <c r="F56" s="12">
        <f t="shared" si="13"/>
        <v>0</v>
      </c>
      <c r="G56" t="str">
        <f>IF(CurriculumDetail!G382 &gt; 0, CurriculumDetail!G382, "")</f>
        <v/>
      </c>
      <c r="H56" t="str">
        <f>IF(CurriculumDetail!H382 &gt; 0, CurriculumDetail!H382, "")</f>
        <v/>
      </c>
      <c r="I56" t="str">
        <f>IF(CurriculumDetail!I382 &gt; 0, CurriculumDetail!I382, "")</f>
        <v/>
      </c>
      <c r="J56" t="str">
        <f>IF(CurriculumDetail!J382 &gt; 0, CurriculumDetail!J382, "")</f>
        <v/>
      </c>
      <c r="K56" t="str">
        <f>IF(CurriculumDetail!K382 &gt; 0, CurriculumDetail!K382, "")</f>
        <v/>
      </c>
      <c r="L56" t="str">
        <f>IF(CurriculumDetail!L382 &gt; 0, CurriculumDetail!L382, "")</f>
        <v/>
      </c>
      <c r="M56" t="str">
        <f>IF(CurriculumDetail!M382 &gt; 0, CurriculumDetail!M382, "")</f>
        <v/>
      </c>
      <c r="N56" t="str">
        <f>IF(CurriculumDetail!N382 &gt; 0, CurriculumDetail!N382, "")</f>
        <v/>
      </c>
      <c r="O56" t="str">
        <f>IF(CurriculumDetail!O382 &gt; 0, CurriculumDetail!O382, "")</f>
        <v/>
      </c>
      <c r="P56" t="str">
        <f>IF(CurriculumDetail!P382 &gt; 0, CurriculumDetail!P382, "")</f>
        <v/>
      </c>
      <c r="Q56" t="str">
        <f>IF(CurriculumDetail!Q382 &gt; 0, CurriculumDetail!Q382, "")</f>
        <v/>
      </c>
      <c r="R56" t="str">
        <f>IF(CurriculumDetail!R382 &gt; 0, CurriculumDetail!R382, "")</f>
        <v/>
      </c>
      <c r="S56" t="str">
        <f>IF(CurriculumDetail!S382 &gt; 0, CurriculumDetail!S382, "")</f>
        <v/>
      </c>
      <c r="T56" t="str">
        <f>IF(CurriculumDetail!T382 &gt; 0, CurriculumDetail!T382, "")</f>
        <v/>
      </c>
      <c r="U56" t="str">
        <f>IF(CurriculumDetail!U382 &gt; 0, CurriculumDetail!U382, "")</f>
        <v/>
      </c>
      <c r="V56" t="str">
        <f>IF(CurriculumDetail!V382 &gt; 0, CurriculumDetail!V382, "")</f>
        <v/>
      </c>
      <c r="W56" t="str">
        <f>IF(CurriculumDetail!W382 &gt; 0, CurriculumDetail!W382, "")</f>
        <v/>
      </c>
      <c r="X56" t="str">
        <f>IF(CurriculumDetail!X382 &gt; 0, CurriculumDetail!X382, "")</f>
        <v/>
      </c>
      <c r="Y56" t="str">
        <f>IF(CurriculumDetail!Y382 &gt; 0, CurriculumDetail!Y382, "")</f>
        <v/>
      </c>
      <c r="Z56" t="str">
        <f>IF(CurriculumDetail!Z382 &gt; 0, CurriculumDetail!Z382, "")</f>
        <v/>
      </c>
      <c r="AA56" t="str">
        <f>IF(CurriculumDetail!AA382 &gt; 0, CurriculumDetail!AA382, "")</f>
        <v/>
      </c>
      <c r="AB56" t="str">
        <f>IF(CurriculumDetail!AB382 &gt; 0, CurriculumDetail!AB382, "")</f>
        <v/>
      </c>
      <c r="AC56" t="str">
        <f>IF(CurriculumDetail!AC382 &gt; 0, CurriculumDetail!AC382, "")</f>
        <v/>
      </c>
      <c r="AD56" t="str">
        <f>IF(CurriculumDetail!AD382 &gt; 0, CurriculumDetail!AD382, "")</f>
        <v/>
      </c>
      <c r="AE56" t="str">
        <f>IF(CurriculumDetail!AE382 &gt; 0, CurriculumDetail!AE382, "")</f>
        <v/>
      </c>
      <c r="AF56" t="str">
        <f>IF(CurriculumDetail!AF382 &gt; 0, CurriculumDetail!AF382, "")</f>
        <v/>
      </c>
      <c r="AG56" t="str">
        <f>IF(CurriculumDetail!AG382 &gt; 0, CurriculumDetail!AG382, "")</f>
        <v/>
      </c>
      <c r="AH56" t="str">
        <f>IF(CurriculumDetail!AH382 &gt; 0, CurriculumDetail!AH382, "")</f>
        <v/>
      </c>
      <c r="AI56" t="str">
        <f>IF(CurriculumDetail!AI382 &gt; 0, CurriculumDetail!AI382, "")</f>
        <v/>
      </c>
      <c r="AJ56" t="str">
        <f>IF(CurriculumDetail!AJ382 &gt; 0, CurriculumDetail!AJ382, "")</f>
        <v/>
      </c>
    </row>
    <row r="57" spans="1:36" x14ac:dyDescent="0.2">
      <c r="A57" s="12" t="s">
        <v>79</v>
      </c>
      <c r="B57" s="12" t="s">
        <v>82</v>
      </c>
      <c r="C57" s="12">
        <v>1</v>
      </c>
      <c r="D57" s="12">
        <v>2</v>
      </c>
      <c r="E57" s="12">
        <f t="shared" si="12"/>
        <v>3</v>
      </c>
      <c r="F57" s="12">
        <f t="shared" si="13"/>
        <v>0</v>
      </c>
      <c r="G57" t="str">
        <f>IF(CurriculumDetail!G397 &gt; 0, CurriculumDetail!G397, "")</f>
        <v/>
      </c>
      <c r="H57" t="str">
        <f>IF(CurriculumDetail!H397 &gt; 0, CurriculumDetail!H397, "")</f>
        <v/>
      </c>
      <c r="I57" t="str">
        <f>IF(CurriculumDetail!I397 &gt; 0, CurriculumDetail!I397, "")</f>
        <v/>
      </c>
      <c r="J57" t="str">
        <f>IF(CurriculumDetail!J397 &gt; 0, CurriculumDetail!J397, "")</f>
        <v/>
      </c>
      <c r="K57" t="str">
        <f>IF(CurriculumDetail!K397 &gt; 0, CurriculumDetail!K397, "")</f>
        <v/>
      </c>
      <c r="L57" t="str">
        <f>IF(CurriculumDetail!L397 &gt; 0, CurriculumDetail!L397, "")</f>
        <v/>
      </c>
      <c r="M57" t="str">
        <f>IF(CurriculumDetail!M397 &gt; 0, CurriculumDetail!M397, "")</f>
        <v/>
      </c>
      <c r="N57" t="str">
        <f>IF(CurriculumDetail!N397 &gt; 0, CurriculumDetail!N397, "")</f>
        <v/>
      </c>
      <c r="O57" t="str">
        <f>IF(CurriculumDetail!O397 &gt; 0, CurriculumDetail!O397, "")</f>
        <v/>
      </c>
      <c r="P57" t="str">
        <f>IF(CurriculumDetail!P397 &gt; 0, CurriculumDetail!P397, "")</f>
        <v/>
      </c>
      <c r="Q57" t="str">
        <f>IF(CurriculumDetail!Q397 &gt; 0, CurriculumDetail!Q397, "")</f>
        <v/>
      </c>
      <c r="R57" t="str">
        <f>IF(CurriculumDetail!R397 &gt; 0, CurriculumDetail!R397, "")</f>
        <v/>
      </c>
      <c r="S57" t="str">
        <f>IF(CurriculumDetail!S397 &gt; 0, CurriculumDetail!S397, "")</f>
        <v/>
      </c>
      <c r="T57" t="str">
        <f>IF(CurriculumDetail!T397 &gt; 0, CurriculumDetail!T397, "")</f>
        <v/>
      </c>
      <c r="U57" t="str">
        <f>IF(CurriculumDetail!U397 &gt; 0, CurriculumDetail!U397, "")</f>
        <v/>
      </c>
      <c r="V57" t="str">
        <f>IF(CurriculumDetail!V397 &gt; 0, CurriculumDetail!V397, "")</f>
        <v/>
      </c>
      <c r="W57" t="str">
        <f>IF(CurriculumDetail!W397 &gt; 0, CurriculumDetail!W397, "")</f>
        <v/>
      </c>
      <c r="X57" t="str">
        <f>IF(CurriculumDetail!X397 &gt; 0, CurriculumDetail!X397, "")</f>
        <v/>
      </c>
      <c r="Y57" t="str">
        <f>IF(CurriculumDetail!Y397 &gt; 0, CurriculumDetail!Y397, "")</f>
        <v/>
      </c>
      <c r="Z57" t="str">
        <f>IF(CurriculumDetail!Z397 &gt; 0, CurriculumDetail!Z397, "")</f>
        <v/>
      </c>
      <c r="AA57" t="str">
        <f>IF(CurriculumDetail!AA397 &gt; 0, CurriculumDetail!AA397, "")</f>
        <v/>
      </c>
      <c r="AB57" t="str">
        <f>IF(CurriculumDetail!AB397 &gt; 0, CurriculumDetail!AB397, "")</f>
        <v/>
      </c>
      <c r="AC57" t="str">
        <f>IF(CurriculumDetail!AC397 &gt; 0, CurriculumDetail!AC397, "")</f>
        <v/>
      </c>
      <c r="AD57" t="str">
        <f>IF(CurriculumDetail!AD397 &gt; 0, CurriculumDetail!AD397, "")</f>
        <v/>
      </c>
      <c r="AE57" t="str">
        <f>IF(CurriculumDetail!AE397 &gt; 0, CurriculumDetail!AE397, "")</f>
        <v/>
      </c>
      <c r="AF57" t="str">
        <f>IF(CurriculumDetail!AF397 &gt; 0, CurriculumDetail!AF397, "")</f>
        <v/>
      </c>
      <c r="AG57" t="str">
        <f>IF(CurriculumDetail!AG397 &gt; 0, CurriculumDetail!AG397, "")</f>
        <v/>
      </c>
      <c r="AH57" t="str">
        <f>IF(CurriculumDetail!AH397 &gt; 0, CurriculumDetail!AH397, "")</f>
        <v/>
      </c>
      <c r="AI57" t="str">
        <f>IF(CurriculumDetail!AI397 &gt; 0, CurriculumDetail!AI397, "")</f>
        <v/>
      </c>
      <c r="AJ57" t="str">
        <f>IF(CurriculumDetail!AJ397 &gt; 0, CurriculumDetail!AJ397, "")</f>
        <v/>
      </c>
    </row>
    <row r="58" spans="1:36" x14ac:dyDescent="0.2">
      <c r="A58" s="12" t="s">
        <v>79</v>
      </c>
      <c r="B58" s="12" t="s">
        <v>83</v>
      </c>
      <c r="C58" s="12">
        <v>0</v>
      </c>
      <c r="D58" s="12">
        <v>1</v>
      </c>
      <c r="E58" s="12">
        <f t="shared" si="12"/>
        <v>1</v>
      </c>
      <c r="F58" s="12">
        <f t="shared" si="13"/>
        <v>0</v>
      </c>
      <c r="G58" t="str">
        <f>IF(CurriculumDetail!G412 &gt; 0, CurriculumDetail!G412, "")</f>
        <v/>
      </c>
      <c r="H58" t="str">
        <f>IF(CurriculumDetail!H412 &gt; 0, CurriculumDetail!H412, "")</f>
        <v/>
      </c>
      <c r="I58" t="str">
        <f>IF(CurriculumDetail!I412 &gt; 0, CurriculumDetail!I412, "")</f>
        <v/>
      </c>
      <c r="J58" t="str">
        <f>IF(CurriculumDetail!J412 &gt; 0, CurriculumDetail!J412, "")</f>
        <v/>
      </c>
      <c r="K58" t="str">
        <f>IF(CurriculumDetail!K412 &gt; 0, CurriculumDetail!K412, "")</f>
        <v/>
      </c>
      <c r="L58" t="str">
        <f>IF(CurriculumDetail!L412 &gt; 0, CurriculumDetail!L412, "")</f>
        <v/>
      </c>
      <c r="M58" t="str">
        <f>IF(CurriculumDetail!M412 &gt; 0, CurriculumDetail!M412, "")</f>
        <v/>
      </c>
      <c r="N58" t="str">
        <f>IF(CurriculumDetail!N412 &gt; 0, CurriculumDetail!N412, "")</f>
        <v/>
      </c>
      <c r="O58" t="str">
        <f>IF(CurriculumDetail!O412 &gt; 0, CurriculumDetail!O412, "")</f>
        <v/>
      </c>
      <c r="P58" t="str">
        <f>IF(CurriculumDetail!P412 &gt; 0, CurriculumDetail!P412, "")</f>
        <v/>
      </c>
      <c r="Q58" t="str">
        <f>IF(CurriculumDetail!Q412 &gt; 0, CurriculumDetail!Q412, "")</f>
        <v/>
      </c>
      <c r="R58" t="str">
        <f>IF(CurriculumDetail!R412 &gt; 0, CurriculumDetail!R412, "")</f>
        <v/>
      </c>
      <c r="S58" t="str">
        <f>IF(CurriculumDetail!S412 &gt; 0, CurriculumDetail!S412, "")</f>
        <v/>
      </c>
      <c r="T58" t="str">
        <f>IF(CurriculumDetail!T412 &gt; 0, CurriculumDetail!T412, "")</f>
        <v/>
      </c>
      <c r="U58" t="str">
        <f>IF(CurriculumDetail!U412 &gt; 0, CurriculumDetail!U412, "")</f>
        <v/>
      </c>
      <c r="V58" t="str">
        <f>IF(CurriculumDetail!V412 &gt; 0, CurriculumDetail!V412, "")</f>
        <v/>
      </c>
      <c r="W58" t="str">
        <f>IF(CurriculumDetail!W412 &gt; 0, CurriculumDetail!W412, "")</f>
        <v/>
      </c>
      <c r="X58" t="str">
        <f>IF(CurriculumDetail!X412 &gt; 0, CurriculumDetail!X412, "")</f>
        <v/>
      </c>
      <c r="Y58" t="str">
        <f>IF(CurriculumDetail!Y412 &gt; 0, CurriculumDetail!Y412, "")</f>
        <v/>
      </c>
      <c r="Z58" t="str">
        <f>IF(CurriculumDetail!Z412 &gt; 0, CurriculumDetail!Z412, "")</f>
        <v/>
      </c>
      <c r="AA58" t="str">
        <f>IF(CurriculumDetail!AA412 &gt; 0, CurriculumDetail!AA412, "")</f>
        <v/>
      </c>
      <c r="AB58" t="str">
        <f>IF(CurriculumDetail!AB412 &gt; 0, CurriculumDetail!AB412, "")</f>
        <v/>
      </c>
      <c r="AC58" t="str">
        <f>IF(CurriculumDetail!AC412 &gt; 0, CurriculumDetail!AC412, "")</f>
        <v/>
      </c>
      <c r="AD58" t="str">
        <f>IF(CurriculumDetail!AD412 &gt; 0, CurriculumDetail!AD412, "")</f>
        <v/>
      </c>
      <c r="AE58" t="str">
        <f>IF(CurriculumDetail!AE412 &gt; 0, CurriculumDetail!AE412, "")</f>
        <v/>
      </c>
      <c r="AF58" t="str">
        <f>IF(CurriculumDetail!AF412 &gt; 0, CurriculumDetail!AF412, "")</f>
        <v/>
      </c>
      <c r="AG58" t="str">
        <f>IF(CurriculumDetail!AG412 &gt; 0, CurriculumDetail!AG412, "")</f>
        <v/>
      </c>
      <c r="AH58" t="str">
        <f>IF(CurriculumDetail!AH412 &gt; 0, CurriculumDetail!AH412, "")</f>
        <v/>
      </c>
      <c r="AI58" t="str">
        <f>IF(CurriculumDetail!AI412 &gt; 0, CurriculumDetail!AI412, "")</f>
        <v/>
      </c>
      <c r="AJ58" t="str">
        <f>IF(CurriculumDetail!AJ412 &gt; 0, CurriculumDetail!AJ412, "")</f>
        <v/>
      </c>
    </row>
    <row r="59" spans="1:36" x14ac:dyDescent="0.2">
      <c r="A59" s="12" t="s">
        <v>79</v>
      </c>
      <c r="B59" s="12" t="s">
        <v>84</v>
      </c>
      <c r="C59" s="12">
        <v>0</v>
      </c>
      <c r="D59" s="12">
        <v>2</v>
      </c>
      <c r="E59" s="12">
        <f t="shared" si="12"/>
        <v>2</v>
      </c>
      <c r="F59" s="12">
        <f t="shared" si="13"/>
        <v>0</v>
      </c>
      <c r="G59" t="str">
        <f>IF(CurriculumDetail!G420 &gt; 0, CurriculumDetail!G420, "")</f>
        <v/>
      </c>
      <c r="H59" t="str">
        <f>IF(CurriculumDetail!H420 &gt; 0, CurriculumDetail!H420, "")</f>
        <v/>
      </c>
      <c r="I59" t="str">
        <f>IF(CurriculumDetail!I420 &gt; 0, CurriculumDetail!I420, "")</f>
        <v/>
      </c>
      <c r="J59" t="str">
        <f>IF(CurriculumDetail!J420 &gt; 0, CurriculumDetail!J420, "")</f>
        <v/>
      </c>
      <c r="K59" t="str">
        <f>IF(CurriculumDetail!K420 &gt; 0, CurriculumDetail!K420, "")</f>
        <v/>
      </c>
      <c r="L59" t="str">
        <f>IF(CurriculumDetail!L420 &gt; 0, CurriculumDetail!L420, "")</f>
        <v/>
      </c>
      <c r="M59" t="str">
        <f>IF(CurriculumDetail!M420 &gt; 0, CurriculumDetail!M420, "")</f>
        <v/>
      </c>
      <c r="N59" t="str">
        <f>IF(CurriculumDetail!N420 &gt; 0, CurriculumDetail!N420, "")</f>
        <v/>
      </c>
      <c r="O59" t="str">
        <f>IF(CurriculumDetail!O420 &gt; 0, CurriculumDetail!O420, "")</f>
        <v/>
      </c>
      <c r="P59" t="str">
        <f>IF(CurriculumDetail!P420 &gt; 0, CurriculumDetail!P420, "")</f>
        <v/>
      </c>
      <c r="Q59" t="str">
        <f>IF(CurriculumDetail!Q420 &gt; 0, CurriculumDetail!Q420, "")</f>
        <v/>
      </c>
      <c r="R59" t="str">
        <f>IF(CurriculumDetail!R420 &gt; 0, CurriculumDetail!R420, "")</f>
        <v/>
      </c>
      <c r="S59" t="str">
        <f>IF(CurriculumDetail!S420 &gt; 0, CurriculumDetail!S420, "")</f>
        <v/>
      </c>
      <c r="T59" t="str">
        <f>IF(CurriculumDetail!T420 &gt; 0, CurriculumDetail!T420, "")</f>
        <v/>
      </c>
      <c r="U59" t="str">
        <f>IF(CurriculumDetail!U420 &gt; 0, CurriculumDetail!U420, "")</f>
        <v/>
      </c>
      <c r="V59" t="str">
        <f>IF(CurriculumDetail!V420 &gt; 0, CurriculumDetail!V420, "")</f>
        <v/>
      </c>
      <c r="W59" t="str">
        <f>IF(CurriculumDetail!W420 &gt; 0, CurriculumDetail!W420, "")</f>
        <v/>
      </c>
      <c r="X59" t="str">
        <f>IF(CurriculumDetail!X420 &gt; 0, CurriculumDetail!X420, "")</f>
        <v/>
      </c>
      <c r="Y59" t="str">
        <f>IF(CurriculumDetail!Y420 &gt; 0, CurriculumDetail!Y420, "")</f>
        <v/>
      </c>
      <c r="Z59" t="str">
        <f>IF(CurriculumDetail!Z420 &gt; 0, CurriculumDetail!Z420, "")</f>
        <v/>
      </c>
      <c r="AA59" t="str">
        <f>IF(CurriculumDetail!AA420 &gt; 0, CurriculumDetail!AA420, "")</f>
        <v/>
      </c>
      <c r="AB59" t="str">
        <f>IF(CurriculumDetail!AB420 &gt; 0, CurriculumDetail!AB420, "")</f>
        <v/>
      </c>
      <c r="AC59" t="str">
        <f>IF(CurriculumDetail!AC420 &gt; 0, CurriculumDetail!AC420, "")</f>
        <v/>
      </c>
      <c r="AD59" t="str">
        <f>IF(CurriculumDetail!AD420 &gt; 0, CurriculumDetail!AD420, "")</f>
        <v/>
      </c>
      <c r="AE59" t="str">
        <f>IF(CurriculumDetail!AE420 &gt; 0, CurriculumDetail!AE420, "")</f>
        <v/>
      </c>
      <c r="AF59" t="str">
        <f>IF(CurriculumDetail!AF420 &gt; 0, CurriculumDetail!AF420, "")</f>
        <v/>
      </c>
      <c r="AG59" t="str">
        <f>IF(CurriculumDetail!AG420 &gt; 0, CurriculumDetail!AG420, "")</f>
        <v/>
      </c>
      <c r="AH59" t="str">
        <f>IF(CurriculumDetail!AH420 &gt; 0, CurriculumDetail!AH420, "")</f>
        <v/>
      </c>
      <c r="AI59" t="str">
        <f>IF(CurriculumDetail!AI420 &gt; 0, CurriculumDetail!AI420, "")</f>
        <v/>
      </c>
      <c r="AJ59" t="str">
        <f>IF(CurriculumDetail!AJ420 &gt; 0, CurriculumDetail!AJ420, "")</f>
        <v/>
      </c>
    </row>
    <row r="60" spans="1:36" x14ac:dyDescent="0.2">
      <c r="A60" s="12" t="s">
        <v>79</v>
      </c>
      <c r="B60" s="12" t="s">
        <v>85</v>
      </c>
      <c r="C60" s="12">
        <v>0</v>
      </c>
      <c r="D60" s="12">
        <v>1</v>
      </c>
      <c r="E60" s="12">
        <f t="shared" si="12"/>
        <v>1</v>
      </c>
      <c r="F60" s="12">
        <f t="shared" si="13"/>
        <v>0</v>
      </c>
      <c r="G60" t="str">
        <f>IF(CurriculumDetail!G431 &gt; 0, CurriculumDetail!G431, "")</f>
        <v/>
      </c>
      <c r="H60" t="str">
        <f>IF(CurriculumDetail!H431 &gt; 0, CurriculumDetail!H431, "")</f>
        <v/>
      </c>
      <c r="I60" t="str">
        <f>IF(CurriculumDetail!I431 &gt; 0, CurriculumDetail!I431, "")</f>
        <v/>
      </c>
      <c r="J60" t="str">
        <f>IF(CurriculumDetail!J431 &gt; 0, CurriculumDetail!J431, "")</f>
        <v/>
      </c>
      <c r="K60" t="str">
        <f>IF(CurriculumDetail!K431 &gt; 0, CurriculumDetail!K431, "")</f>
        <v/>
      </c>
      <c r="L60" t="str">
        <f>IF(CurriculumDetail!L431 &gt; 0, CurriculumDetail!L431, "")</f>
        <v/>
      </c>
      <c r="M60" t="str">
        <f>IF(CurriculumDetail!M431 &gt; 0, CurriculumDetail!M431, "")</f>
        <v/>
      </c>
      <c r="N60" t="str">
        <f>IF(CurriculumDetail!N431 &gt; 0, CurriculumDetail!N431, "")</f>
        <v/>
      </c>
      <c r="O60" t="str">
        <f>IF(CurriculumDetail!O431 &gt; 0, CurriculumDetail!O431, "")</f>
        <v/>
      </c>
      <c r="P60" t="str">
        <f>IF(CurriculumDetail!P431 &gt; 0, CurriculumDetail!P431, "")</f>
        <v/>
      </c>
      <c r="Q60" t="str">
        <f>IF(CurriculumDetail!Q431 &gt; 0, CurriculumDetail!Q431, "")</f>
        <v/>
      </c>
      <c r="R60" t="str">
        <f>IF(CurriculumDetail!R431 &gt; 0, CurriculumDetail!R431, "")</f>
        <v/>
      </c>
      <c r="S60" t="str">
        <f>IF(CurriculumDetail!S431 &gt; 0, CurriculumDetail!S431, "")</f>
        <v/>
      </c>
      <c r="T60" t="str">
        <f>IF(CurriculumDetail!T431 &gt; 0, CurriculumDetail!T431, "")</f>
        <v/>
      </c>
      <c r="U60" t="str">
        <f>IF(CurriculumDetail!U431 &gt; 0, CurriculumDetail!U431, "")</f>
        <v/>
      </c>
      <c r="V60" t="str">
        <f>IF(CurriculumDetail!V431 &gt; 0, CurriculumDetail!V431, "")</f>
        <v/>
      </c>
      <c r="W60" t="str">
        <f>IF(CurriculumDetail!W431 &gt; 0, CurriculumDetail!W431, "")</f>
        <v/>
      </c>
      <c r="X60" t="str">
        <f>IF(CurriculumDetail!X431 &gt; 0, CurriculumDetail!X431, "")</f>
        <v/>
      </c>
      <c r="Y60" t="str">
        <f>IF(CurriculumDetail!Y431 &gt; 0, CurriculumDetail!Y431, "")</f>
        <v/>
      </c>
      <c r="Z60" t="str">
        <f>IF(CurriculumDetail!Z431 &gt; 0, CurriculumDetail!Z431, "")</f>
        <v/>
      </c>
      <c r="AA60" t="str">
        <f>IF(CurriculumDetail!AA431 &gt; 0, CurriculumDetail!AA431, "")</f>
        <v/>
      </c>
      <c r="AB60" t="str">
        <f>IF(CurriculumDetail!AB431 &gt; 0, CurriculumDetail!AB431, "")</f>
        <v/>
      </c>
      <c r="AC60" t="str">
        <f>IF(CurriculumDetail!AC431 &gt; 0, CurriculumDetail!AC431, "")</f>
        <v/>
      </c>
      <c r="AD60" t="str">
        <f>IF(CurriculumDetail!AD431 &gt; 0, CurriculumDetail!AD431, "")</f>
        <v/>
      </c>
      <c r="AE60" t="str">
        <f>IF(CurriculumDetail!AE431 &gt; 0, CurriculumDetail!AE431, "")</f>
        <v/>
      </c>
      <c r="AF60" t="str">
        <f>IF(CurriculumDetail!AF431 &gt; 0, CurriculumDetail!AF431, "")</f>
        <v/>
      </c>
      <c r="AG60" t="str">
        <f>IF(CurriculumDetail!AG431 &gt; 0, CurriculumDetail!AG431, "")</f>
        <v/>
      </c>
      <c r="AH60" t="str">
        <f>IF(CurriculumDetail!AH431 &gt; 0, CurriculumDetail!AH431, "")</f>
        <v/>
      </c>
      <c r="AI60" t="str">
        <f>IF(CurriculumDetail!AI431 &gt; 0, CurriculumDetail!AI431, "")</f>
        <v/>
      </c>
      <c r="AJ60" t="str">
        <f>IF(CurriculumDetail!AJ431 &gt; 0, CurriculumDetail!AJ431, "")</f>
        <v/>
      </c>
    </row>
    <row r="61" spans="1:36" x14ac:dyDescent="0.2">
      <c r="A61" s="12" t="s">
        <v>79</v>
      </c>
      <c r="B61" s="12" t="s">
        <v>87</v>
      </c>
      <c r="C61" s="12">
        <v>0</v>
      </c>
      <c r="D61" s="12">
        <v>0</v>
      </c>
      <c r="E61" s="12">
        <f t="shared" si="12"/>
        <v>0</v>
      </c>
      <c r="F61" s="12">
        <f t="shared" si="13"/>
        <v>0</v>
      </c>
      <c r="G61" t="str">
        <f>IF(CurriculumDetail!G447 &gt; 0, CurriculumDetail!G447, "")</f>
        <v/>
      </c>
      <c r="H61" t="str">
        <f>IF(CurriculumDetail!H447 &gt; 0, CurriculumDetail!H447, "")</f>
        <v/>
      </c>
      <c r="I61" t="str">
        <f>IF(CurriculumDetail!I447 &gt; 0, CurriculumDetail!I447, "")</f>
        <v/>
      </c>
      <c r="J61" t="str">
        <f>IF(CurriculumDetail!J447 &gt; 0, CurriculumDetail!J447, "")</f>
        <v/>
      </c>
      <c r="K61" t="str">
        <f>IF(CurriculumDetail!K447 &gt; 0, CurriculumDetail!K447, "")</f>
        <v/>
      </c>
      <c r="L61" t="str">
        <f>IF(CurriculumDetail!L447 &gt; 0, CurriculumDetail!L447, "")</f>
        <v/>
      </c>
      <c r="M61" t="str">
        <f>IF(CurriculumDetail!M447 &gt; 0, CurriculumDetail!M447, "")</f>
        <v/>
      </c>
      <c r="N61" t="str">
        <f>IF(CurriculumDetail!N447 &gt; 0, CurriculumDetail!N447, "")</f>
        <v/>
      </c>
      <c r="O61" t="str">
        <f>IF(CurriculumDetail!O447 &gt; 0, CurriculumDetail!O447, "")</f>
        <v/>
      </c>
      <c r="P61" t="str">
        <f>IF(CurriculumDetail!P447 &gt; 0, CurriculumDetail!P447, "")</f>
        <v/>
      </c>
      <c r="Q61" t="str">
        <f>IF(CurriculumDetail!Q447 &gt; 0, CurriculumDetail!Q447, "")</f>
        <v/>
      </c>
      <c r="R61" t="str">
        <f>IF(CurriculumDetail!R447 &gt; 0, CurriculumDetail!R447, "")</f>
        <v/>
      </c>
      <c r="S61" t="str">
        <f>IF(CurriculumDetail!S447 &gt; 0, CurriculumDetail!S447, "")</f>
        <v/>
      </c>
      <c r="T61" t="str">
        <f>IF(CurriculumDetail!T447 &gt; 0, CurriculumDetail!T447, "")</f>
        <v/>
      </c>
      <c r="U61" t="str">
        <f>IF(CurriculumDetail!U447 &gt; 0, CurriculumDetail!U447, "")</f>
        <v/>
      </c>
      <c r="V61" t="str">
        <f>IF(CurriculumDetail!V447 &gt; 0, CurriculumDetail!V447, "")</f>
        <v/>
      </c>
      <c r="W61" t="str">
        <f>IF(CurriculumDetail!W447 &gt; 0, CurriculumDetail!W447, "")</f>
        <v/>
      </c>
      <c r="X61" t="str">
        <f>IF(CurriculumDetail!X447 &gt; 0, CurriculumDetail!X447, "")</f>
        <v/>
      </c>
      <c r="Y61" t="str">
        <f>IF(CurriculumDetail!Y447 &gt; 0, CurriculumDetail!Y447, "")</f>
        <v/>
      </c>
      <c r="Z61" t="str">
        <f>IF(CurriculumDetail!Z447 &gt; 0, CurriculumDetail!Z447, "")</f>
        <v/>
      </c>
      <c r="AA61" t="str">
        <f>IF(CurriculumDetail!AA447 &gt; 0, CurriculumDetail!AA447, "")</f>
        <v/>
      </c>
      <c r="AB61" t="str">
        <f>IF(CurriculumDetail!AB447 &gt; 0, CurriculumDetail!AB447, "")</f>
        <v/>
      </c>
      <c r="AC61" t="str">
        <f>IF(CurriculumDetail!AC447 &gt; 0, CurriculumDetail!AC447, "")</f>
        <v/>
      </c>
      <c r="AD61" t="str">
        <f>IF(CurriculumDetail!AD447 &gt; 0, CurriculumDetail!AD447, "")</f>
        <v/>
      </c>
      <c r="AE61" t="str">
        <f>IF(CurriculumDetail!AE447 &gt; 0, CurriculumDetail!AE447, "")</f>
        <v/>
      </c>
      <c r="AF61" t="str">
        <f>IF(CurriculumDetail!AF447 &gt; 0, CurriculumDetail!AF447, "")</f>
        <v/>
      </c>
      <c r="AG61" t="str">
        <f>IF(CurriculumDetail!AG447 &gt; 0, CurriculumDetail!AG447, "")</f>
        <v/>
      </c>
      <c r="AH61" t="str">
        <f>IF(CurriculumDetail!AH447 &gt; 0, CurriculumDetail!AH447, "")</f>
        <v/>
      </c>
      <c r="AI61" t="str">
        <f>IF(CurriculumDetail!AI447 &gt; 0, CurriculumDetail!AI447, "")</f>
        <v/>
      </c>
      <c r="AJ61" t="str">
        <f>IF(CurriculumDetail!AJ447 &gt; 0, CurriculumDetail!AJ447, "")</f>
        <v/>
      </c>
    </row>
    <row r="62" spans="1:36" x14ac:dyDescent="0.2">
      <c r="A62" s="12" t="s">
        <v>79</v>
      </c>
      <c r="B62" s="12" t="s">
        <v>88</v>
      </c>
      <c r="C62" s="12">
        <v>0</v>
      </c>
      <c r="D62" s="12">
        <v>0</v>
      </c>
      <c r="E62" s="12">
        <f t="shared" si="12"/>
        <v>0</v>
      </c>
      <c r="F62" s="12">
        <f t="shared" si="13"/>
        <v>0</v>
      </c>
      <c r="G62" t="str">
        <f>IF(CurriculumDetail!G453 &gt; 0, CurriculumDetail!G453, "")</f>
        <v/>
      </c>
      <c r="H62" t="str">
        <f>IF(CurriculumDetail!H453 &gt; 0, CurriculumDetail!H453, "")</f>
        <v/>
      </c>
      <c r="I62" t="str">
        <f>IF(CurriculumDetail!I453 &gt; 0, CurriculumDetail!I453, "")</f>
        <v/>
      </c>
      <c r="J62" t="str">
        <f>IF(CurriculumDetail!J453 &gt; 0, CurriculumDetail!J453, "")</f>
        <v/>
      </c>
      <c r="K62" t="str">
        <f>IF(CurriculumDetail!K453 &gt; 0, CurriculumDetail!K453, "")</f>
        <v/>
      </c>
      <c r="L62" t="str">
        <f>IF(CurriculumDetail!L453 &gt; 0, CurriculumDetail!L453, "")</f>
        <v/>
      </c>
      <c r="M62" t="str">
        <f>IF(CurriculumDetail!M453 &gt; 0, CurriculumDetail!M453, "")</f>
        <v/>
      </c>
      <c r="N62" t="str">
        <f>IF(CurriculumDetail!N453 &gt; 0, CurriculumDetail!N453, "")</f>
        <v/>
      </c>
      <c r="O62" t="str">
        <f>IF(CurriculumDetail!O453 &gt; 0, CurriculumDetail!O453, "")</f>
        <v/>
      </c>
      <c r="P62" t="str">
        <f>IF(CurriculumDetail!P453 &gt; 0, CurriculumDetail!P453, "")</f>
        <v/>
      </c>
      <c r="Q62" t="str">
        <f>IF(CurriculumDetail!Q453 &gt; 0, CurriculumDetail!Q453, "")</f>
        <v/>
      </c>
      <c r="R62" t="str">
        <f>IF(CurriculumDetail!R453 &gt; 0, CurriculumDetail!R453, "")</f>
        <v/>
      </c>
      <c r="S62" t="str">
        <f>IF(CurriculumDetail!S453 &gt; 0, CurriculumDetail!S453, "")</f>
        <v/>
      </c>
      <c r="T62" t="str">
        <f>IF(CurriculumDetail!T453 &gt; 0, CurriculumDetail!T453, "")</f>
        <v/>
      </c>
      <c r="U62" t="str">
        <f>IF(CurriculumDetail!U453 &gt; 0, CurriculumDetail!U453, "")</f>
        <v/>
      </c>
      <c r="V62" t="str">
        <f>IF(CurriculumDetail!V453 &gt; 0, CurriculumDetail!V453, "")</f>
        <v/>
      </c>
      <c r="W62" t="str">
        <f>IF(CurriculumDetail!W453 &gt; 0, CurriculumDetail!W453, "")</f>
        <v/>
      </c>
      <c r="X62" t="str">
        <f>IF(CurriculumDetail!X453 &gt; 0, CurriculumDetail!X453, "")</f>
        <v/>
      </c>
      <c r="Y62" t="str">
        <f>IF(CurriculumDetail!Y453 &gt; 0, CurriculumDetail!Y453, "")</f>
        <v/>
      </c>
      <c r="Z62" t="str">
        <f>IF(CurriculumDetail!Z453 &gt; 0, CurriculumDetail!Z453, "")</f>
        <v/>
      </c>
      <c r="AA62" t="str">
        <f>IF(CurriculumDetail!AA453 &gt; 0, CurriculumDetail!AA453, "")</f>
        <v/>
      </c>
      <c r="AB62" t="str">
        <f>IF(CurriculumDetail!AB453 &gt; 0, CurriculumDetail!AB453, "")</f>
        <v/>
      </c>
      <c r="AC62" t="str">
        <f>IF(CurriculumDetail!AC453 &gt; 0, CurriculumDetail!AC453, "")</f>
        <v/>
      </c>
      <c r="AD62" t="str">
        <f>IF(CurriculumDetail!AD453 &gt; 0, CurriculumDetail!AD453, "")</f>
        <v/>
      </c>
      <c r="AE62" t="str">
        <f>IF(CurriculumDetail!AE453 &gt; 0, CurriculumDetail!AE453, "")</f>
        <v/>
      </c>
      <c r="AF62" t="str">
        <f>IF(CurriculumDetail!AF453 &gt; 0, CurriculumDetail!AF453, "")</f>
        <v/>
      </c>
      <c r="AG62" t="str">
        <f>IF(CurriculumDetail!AG453 &gt; 0, CurriculumDetail!AG453, "")</f>
        <v/>
      </c>
      <c r="AH62" t="str">
        <f>IF(CurriculumDetail!AH453 &gt; 0, CurriculumDetail!AH453, "")</f>
        <v/>
      </c>
      <c r="AI62" t="str">
        <f>IF(CurriculumDetail!AI453 &gt; 0, CurriculumDetail!AI453, "")</f>
        <v/>
      </c>
      <c r="AJ62" t="str">
        <f>IF(CurriculumDetail!AJ453 &gt; 0, CurriculumDetail!AJ453, "")</f>
        <v/>
      </c>
    </row>
    <row r="63" spans="1:36" x14ac:dyDescent="0.2">
      <c r="A63" s="12" t="s">
        <v>79</v>
      </c>
      <c r="B63" s="12" t="s">
        <v>89</v>
      </c>
      <c r="C63" s="12">
        <v>0</v>
      </c>
      <c r="D63" s="12">
        <v>0</v>
      </c>
      <c r="E63" s="12">
        <f t="shared" si="12"/>
        <v>0</v>
      </c>
      <c r="F63" s="12">
        <f t="shared" si="13"/>
        <v>0</v>
      </c>
      <c r="G63" t="str">
        <f>IF(CurriculumDetail!G463 &gt; 0, CurriculumDetail!G463, "")</f>
        <v/>
      </c>
      <c r="H63" t="str">
        <f>IF(CurriculumDetail!H463 &gt; 0, CurriculumDetail!H463, "")</f>
        <v/>
      </c>
      <c r="I63" t="str">
        <f>IF(CurriculumDetail!I463 &gt; 0, CurriculumDetail!I463, "")</f>
        <v/>
      </c>
      <c r="J63" t="str">
        <f>IF(CurriculumDetail!J463 &gt; 0, CurriculumDetail!J463, "")</f>
        <v/>
      </c>
      <c r="K63" t="str">
        <f>IF(CurriculumDetail!K463 &gt; 0, CurriculumDetail!K463, "")</f>
        <v/>
      </c>
      <c r="L63" t="str">
        <f>IF(CurriculumDetail!L463 &gt; 0, CurriculumDetail!L463, "")</f>
        <v/>
      </c>
      <c r="M63" t="str">
        <f>IF(CurriculumDetail!M463 &gt; 0, CurriculumDetail!M463, "")</f>
        <v/>
      </c>
      <c r="N63" t="str">
        <f>IF(CurriculumDetail!N463 &gt; 0, CurriculumDetail!N463, "")</f>
        <v/>
      </c>
      <c r="O63" t="str">
        <f>IF(CurriculumDetail!O463 &gt; 0, CurriculumDetail!O463, "")</f>
        <v/>
      </c>
      <c r="P63" t="str">
        <f>IF(CurriculumDetail!P463 &gt; 0, CurriculumDetail!P463, "")</f>
        <v/>
      </c>
      <c r="Q63" t="str">
        <f>IF(CurriculumDetail!Q463 &gt; 0, CurriculumDetail!Q463, "")</f>
        <v/>
      </c>
      <c r="R63" t="str">
        <f>IF(CurriculumDetail!R463 &gt; 0, CurriculumDetail!R463, "")</f>
        <v/>
      </c>
      <c r="S63" t="str">
        <f>IF(CurriculumDetail!S463 &gt; 0, CurriculumDetail!S463, "")</f>
        <v/>
      </c>
      <c r="T63" t="str">
        <f>IF(CurriculumDetail!T463 &gt; 0, CurriculumDetail!T463, "")</f>
        <v/>
      </c>
      <c r="U63" t="str">
        <f>IF(CurriculumDetail!U463 &gt; 0, CurriculumDetail!U463, "")</f>
        <v/>
      </c>
      <c r="V63" t="str">
        <f>IF(CurriculumDetail!V463 &gt; 0, CurriculumDetail!V463, "")</f>
        <v/>
      </c>
      <c r="W63" t="str">
        <f>IF(CurriculumDetail!W463 &gt; 0, CurriculumDetail!W463, "")</f>
        <v/>
      </c>
      <c r="X63" t="str">
        <f>IF(CurriculumDetail!X463 &gt; 0, CurriculumDetail!X463, "")</f>
        <v/>
      </c>
      <c r="Y63" t="str">
        <f>IF(CurriculumDetail!Y463 &gt; 0, CurriculumDetail!Y463, "")</f>
        <v/>
      </c>
      <c r="Z63" t="str">
        <f>IF(CurriculumDetail!Z463 &gt; 0, CurriculumDetail!Z463, "")</f>
        <v/>
      </c>
      <c r="AA63" t="str">
        <f>IF(CurriculumDetail!AA463 &gt; 0, CurriculumDetail!AA463, "")</f>
        <v/>
      </c>
      <c r="AB63" t="str">
        <f>IF(CurriculumDetail!AB463 &gt; 0, CurriculumDetail!AB463, "")</f>
        <v/>
      </c>
      <c r="AC63" t="str">
        <f>IF(CurriculumDetail!AC463 &gt; 0, CurriculumDetail!AC463, "")</f>
        <v/>
      </c>
      <c r="AD63" t="str">
        <f>IF(CurriculumDetail!AD463 &gt; 0, CurriculumDetail!AD463, "")</f>
        <v/>
      </c>
      <c r="AE63" t="str">
        <f>IF(CurriculumDetail!AE463 &gt; 0, CurriculumDetail!AE463, "")</f>
        <v/>
      </c>
      <c r="AF63" t="str">
        <f>IF(CurriculumDetail!AF463 &gt; 0, CurriculumDetail!AF463, "")</f>
        <v/>
      </c>
      <c r="AG63" t="str">
        <f>IF(CurriculumDetail!AG463 &gt; 0, CurriculumDetail!AG463, "")</f>
        <v/>
      </c>
      <c r="AH63" t="str">
        <f>IF(CurriculumDetail!AH463 &gt; 0, CurriculumDetail!AH463, "")</f>
        <v/>
      </c>
      <c r="AI63" t="str">
        <f>IF(CurriculumDetail!AI463 &gt; 0, CurriculumDetail!AI463, "")</f>
        <v/>
      </c>
      <c r="AJ63" t="str">
        <f>IF(CurriculumDetail!AJ463 &gt; 0, CurriculumDetail!AJ463, "")</f>
        <v/>
      </c>
    </row>
    <row r="64" spans="1:36" x14ac:dyDescent="0.2">
      <c r="A64" s="12" t="s">
        <v>79</v>
      </c>
      <c r="B64" s="12" t="s">
        <v>90</v>
      </c>
      <c r="C64" s="12">
        <v>0</v>
      </c>
      <c r="D64" s="12">
        <v>0</v>
      </c>
      <c r="E64" s="12">
        <f t="shared" si="12"/>
        <v>0</v>
      </c>
      <c r="F64" s="12">
        <f t="shared" si="13"/>
        <v>0</v>
      </c>
      <c r="G64" t="str">
        <f>IF(CurriculumDetail!G472 &gt; 0, CurriculumDetail!G472, "")</f>
        <v/>
      </c>
      <c r="H64" t="str">
        <f>IF(CurriculumDetail!H472 &gt; 0, CurriculumDetail!H472, "")</f>
        <v/>
      </c>
      <c r="I64" t="str">
        <f>IF(CurriculumDetail!I472 &gt; 0, CurriculumDetail!I472, "")</f>
        <v/>
      </c>
      <c r="J64" t="str">
        <f>IF(CurriculumDetail!J472 &gt; 0, CurriculumDetail!J472, "")</f>
        <v/>
      </c>
      <c r="K64" t="str">
        <f>IF(CurriculumDetail!K472 &gt; 0, CurriculumDetail!K472, "")</f>
        <v/>
      </c>
      <c r="L64" t="str">
        <f>IF(CurriculumDetail!L472 &gt; 0, CurriculumDetail!L472, "")</f>
        <v/>
      </c>
      <c r="M64" t="str">
        <f>IF(CurriculumDetail!M472 &gt; 0, CurriculumDetail!M472, "")</f>
        <v/>
      </c>
      <c r="N64" t="str">
        <f>IF(CurriculumDetail!N472 &gt; 0, CurriculumDetail!N472, "")</f>
        <v/>
      </c>
      <c r="O64" t="str">
        <f>IF(CurriculumDetail!O472 &gt; 0, CurriculumDetail!O472, "")</f>
        <v/>
      </c>
      <c r="P64" t="str">
        <f>IF(CurriculumDetail!P472 &gt; 0, CurriculumDetail!P472, "")</f>
        <v/>
      </c>
      <c r="Q64" t="str">
        <f>IF(CurriculumDetail!Q472 &gt; 0, CurriculumDetail!Q472, "")</f>
        <v/>
      </c>
      <c r="R64" t="str">
        <f>IF(CurriculumDetail!R472 &gt; 0, CurriculumDetail!R472, "")</f>
        <v/>
      </c>
      <c r="S64" t="str">
        <f>IF(CurriculumDetail!S472 &gt; 0, CurriculumDetail!S472, "")</f>
        <v/>
      </c>
      <c r="T64" t="str">
        <f>IF(CurriculumDetail!T472 &gt; 0, CurriculumDetail!T472, "")</f>
        <v/>
      </c>
      <c r="U64" t="str">
        <f>IF(CurriculumDetail!U472 &gt; 0, CurriculumDetail!U472, "")</f>
        <v/>
      </c>
      <c r="V64" t="str">
        <f>IF(CurriculumDetail!V472 &gt; 0, CurriculumDetail!V472, "")</f>
        <v/>
      </c>
      <c r="W64" t="str">
        <f>IF(CurriculumDetail!W472 &gt; 0, CurriculumDetail!W472, "")</f>
        <v/>
      </c>
      <c r="X64" t="str">
        <f>IF(CurriculumDetail!X472 &gt; 0, CurriculumDetail!X472, "")</f>
        <v/>
      </c>
      <c r="Y64" t="str">
        <f>IF(CurriculumDetail!Y472 &gt; 0, CurriculumDetail!Y472, "")</f>
        <v/>
      </c>
      <c r="Z64" t="str">
        <f>IF(CurriculumDetail!Z472 &gt; 0, CurriculumDetail!Z472, "")</f>
        <v/>
      </c>
      <c r="AA64" t="str">
        <f>IF(CurriculumDetail!AA472 &gt; 0, CurriculumDetail!AA472, "")</f>
        <v/>
      </c>
      <c r="AB64" t="str">
        <f>IF(CurriculumDetail!AB472 &gt; 0, CurriculumDetail!AB472, "")</f>
        <v/>
      </c>
      <c r="AC64" t="str">
        <f>IF(CurriculumDetail!AC472 &gt; 0, CurriculumDetail!AC472, "")</f>
        <v/>
      </c>
      <c r="AD64" t="str">
        <f>IF(CurriculumDetail!AD472 &gt; 0, CurriculumDetail!AD472, "")</f>
        <v/>
      </c>
      <c r="AE64" t="str">
        <f>IF(CurriculumDetail!AE472 &gt; 0, CurriculumDetail!AE472, "")</f>
        <v/>
      </c>
      <c r="AF64" t="str">
        <f>IF(CurriculumDetail!AF472 &gt; 0, CurriculumDetail!AF472, "")</f>
        <v/>
      </c>
      <c r="AG64" t="str">
        <f>IF(CurriculumDetail!AG472 &gt; 0, CurriculumDetail!AG472, "")</f>
        <v/>
      </c>
      <c r="AH64" t="str">
        <f>IF(CurriculumDetail!AH472 &gt; 0, CurriculumDetail!AH472, "")</f>
        <v/>
      </c>
      <c r="AI64" t="str">
        <f>IF(CurriculumDetail!AI472 &gt; 0, CurriculumDetail!AI472, "")</f>
        <v/>
      </c>
      <c r="AJ64" t="str">
        <f>IF(CurriculumDetail!AJ472 &gt; 0, CurriculumDetail!AJ472, "")</f>
        <v/>
      </c>
    </row>
    <row r="65" spans="1:36" x14ac:dyDescent="0.2">
      <c r="A65" s="12" t="s">
        <v>79</v>
      </c>
      <c r="B65" s="12" t="s">
        <v>91</v>
      </c>
      <c r="C65" s="12">
        <v>0</v>
      </c>
      <c r="D65" s="12">
        <v>0</v>
      </c>
      <c r="E65" s="12">
        <f t="shared" si="12"/>
        <v>0</v>
      </c>
      <c r="F65" s="12">
        <f t="shared" si="13"/>
        <v>0</v>
      </c>
      <c r="G65" t="str">
        <f>IF(CurriculumDetail!G489 &gt; 0, CurriculumDetail!G489, "")</f>
        <v/>
      </c>
      <c r="H65" t="str">
        <f>IF(CurriculumDetail!H489 &gt; 0, CurriculumDetail!H489, "")</f>
        <v/>
      </c>
      <c r="I65" t="str">
        <f>IF(CurriculumDetail!I489 &gt; 0, CurriculumDetail!I489, "")</f>
        <v/>
      </c>
      <c r="J65" t="str">
        <f>IF(CurriculumDetail!J489 &gt; 0, CurriculumDetail!J489, "")</f>
        <v/>
      </c>
      <c r="K65" t="str">
        <f>IF(CurriculumDetail!K489 &gt; 0, CurriculumDetail!K489, "")</f>
        <v/>
      </c>
      <c r="L65" t="str">
        <f>IF(CurriculumDetail!L489 &gt; 0, CurriculumDetail!L489, "")</f>
        <v/>
      </c>
      <c r="M65" t="str">
        <f>IF(CurriculumDetail!M489 &gt; 0, CurriculumDetail!M489, "")</f>
        <v/>
      </c>
      <c r="N65" t="str">
        <f>IF(CurriculumDetail!N489 &gt; 0, CurriculumDetail!N489, "")</f>
        <v/>
      </c>
      <c r="O65" t="str">
        <f>IF(CurriculumDetail!O489 &gt; 0, CurriculumDetail!O489, "")</f>
        <v/>
      </c>
      <c r="P65" t="str">
        <f>IF(CurriculumDetail!P489 &gt; 0, CurriculumDetail!P489, "")</f>
        <v/>
      </c>
      <c r="Q65" t="str">
        <f>IF(CurriculumDetail!Q489 &gt; 0, CurriculumDetail!Q489, "")</f>
        <v/>
      </c>
      <c r="R65" t="str">
        <f>IF(CurriculumDetail!R489 &gt; 0, CurriculumDetail!R489, "")</f>
        <v/>
      </c>
      <c r="S65" t="str">
        <f>IF(CurriculumDetail!S489 &gt; 0, CurriculumDetail!S489, "")</f>
        <v/>
      </c>
      <c r="T65" t="str">
        <f>IF(CurriculumDetail!T489 &gt; 0, CurriculumDetail!T489, "")</f>
        <v/>
      </c>
      <c r="U65" t="str">
        <f>IF(CurriculumDetail!U489 &gt; 0, CurriculumDetail!U489, "")</f>
        <v/>
      </c>
      <c r="V65" t="str">
        <f>IF(CurriculumDetail!V489 &gt; 0, CurriculumDetail!V489, "")</f>
        <v/>
      </c>
      <c r="W65" t="str">
        <f>IF(CurriculumDetail!W489 &gt; 0, CurriculumDetail!W489, "")</f>
        <v/>
      </c>
      <c r="X65" t="str">
        <f>IF(CurriculumDetail!X489 &gt; 0, CurriculumDetail!X489, "")</f>
        <v/>
      </c>
      <c r="Y65" t="str">
        <f>IF(CurriculumDetail!Y489 &gt; 0, CurriculumDetail!Y489, "")</f>
        <v/>
      </c>
      <c r="Z65" t="str">
        <f>IF(CurriculumDetail!Z489 &gt; 0, CurriculumDetail!Z489, "")</f>
        <v/>
      </c>
      <c r="AA65" t="str">
        <f>IF(CurriculumDetail!AA489 &gt; 0, CurriculumDetail!AA489, "")</f>
        <v/>
      </c>
      <c r="AB65" t="str">
        <f>IF(CurriculumDetail!AB489 &gt; 0, CurriculumDetail!AB489, "")</f>
        <v/>
      </c>
      <c r="AC65" t="str">
        <f>IF(CurriculumDetail!AC489 &gt; 0, CurriculumDetail!AC489, "")</f>
        <v/>
      </c>
      <c r="AD65" t="str">
        <f>IF(CurriculumDetail!AD489 &gt; 0, CurriculumDetail!AD489, "")</f>
        <v/>
      </c>
      <c r="AE65" t="str">
        <f>IF(CurriculumDetail!AE489 &gt; 0, CurriculumDetail!AE489, "")</f>
        <v/>
      </c>
      <c r="AF65" t="str">
        <f>IF(CurriculumDetail!AF489 &gt; 0, CurriculumDetail!AF489, "")</f>
        <v/>
      </c>
      <c r="AG65" t="str">
        <f>IF(CurriculumDetail!AG489 &gt; 0, CurriculumDetail!AG489, "")</f>
        <v/>
      </c>
      <c r="AH65" t="str">
        <f>IF(CurriculumDetail!AH489 &gt; 0, CurriculumDetail!AH489, "")</f>
        <v/>
      </c>
      <c r="AI65" t="str">
        <f>IF(CurriculumDetail!AI489 &gt; 0, CurriculumDetail!AI489, "")</f>
        <v/>
      </c>
      <c r="AJ65" t="str">
        <f>IF(CurriculumDetail!AJ489 &gt; 0, CurriculumDetail!AJ489, "")</f>
        <v/>
      </c>
    </row>
    <row r="67" spans="1:36" x14ac:dyDescent="0.2">
      <c r="A67" s="12" t="s">
        <v>92</v>
      </c>
      <c r="B67" s="12" t="s">
        <v>93</v>
      </c>
      <c r="C67" s="12">
        <v>1</v>
      </c>
      <c r="D67" s="12">
        <v>2</v>
      </c>
      <c r="E67" s="12">
        <f t="shared" ref="E67:E78" si="14">C67+ D67</f>
        <v>3</v>
      </c>
      <c r="F67" s="12">
        <f t="shared" ref="F67:F78" si="15">SUM(G67:AJ67)</f>
        <v>0</v>
      </c>
      <c r="G67" t="str">
        <f>IF(CurriculumDetail!G496 &gt; 0, CurriculumDetail!G496, "")</f>
        <v/>
      </c>
      <c r="H67" t="str">
        <f>IF(CurriculumDetail!H496 &gt; 0, CurriculumDetail!H496, "")</f>
        <v/>
      </c>
      <c r="I67" t="str">
        <f>IF(CurriculumDetail!I496 &gt; 0, CurriculumDetail!I496, "")</f>
        <v/>
      </c>
      <c r="J67" t="str">
        <f>IF(CurriculumDetail!J496 &gt; 0, CurriculumDetail!J496, "")</f>
        <v/>
      </c>
      <c r="K67" t="str">
        <f>IF(CurriculumDetail!K496 &gt; 0, CurriculumDetail!K496, "")</f>
        <v/>
      </c>
      <c r="L67" t="str">
        <f>IF(CurriculumDetail!L496 &gt; 0, CurriculumDetail!L496, "")</f>
        <v/>
      </c>
      <c r="M67" t="str">
        <f>IF(CurriculumDetail!M496 &gt; 0, CurriculumDetail!M496, "")</f>
        <v/>
      </c>
      <c r="N67" t="str">
        <f>IF(CurriculumDetail!N496 &gt; 0, CurriculumDetail!N496, "")</f>
        <v/>
      </c>
      <c r="O67" t="str">
        <f>IF(CurriculumDetail!O496 &gt; 0, CurriculumDetail!O496, "")</f>
        <v/>
      </c>
      <c r="P67" t="str">
        <f>IF(CurriculumDetail!P496 &gt; 0, CurriculumDetail!P496, "")</f>
        <v/>
      </c>
      <c r="Q67" t="str">
        <f>IF(CurriculumDetail!Q496 &gt; 0, CurriculumDetail!Q496, "")</f>
        <v/>
      </c>
      <c r="R67" t="str">
        <f>IF(CurriculumDetail!R496 &gt; 0, CurriculumDetail!R496, "")</f>
        <v/>
      </c>
      <c r="S67" t="str">
        <f>IF(CurriculumDetail!S496 &gt; 0, CurriculumDetail!S496, "")</f>
        <v/>
      </c>
      <c r="T67" t="str">
        <f>IF(CurriculumDetail!T496 &gt; 0, CurriculumDetail!T496, "")</f>
        <v/>
      </c>
      <c r="U67" t="str">
        <f>IF(CurriculumDetail!U496 &gt; 0, CurriculumDetail!U496, "")</f>
        <v/>
      </c>
      <c r="V67" t="str">
        <f>IF(CurriculumDetail!V496 &gt; 0, CurriculumDetail!V496, "")</f>
        <v/>
      </c>
      <c r="W67" t="str">
        <f>IF(CurriculumDetail!W496 &gt; 0, CurriculumDetail!W496, "")</f>
        <v/>
      </c>
      <c r="X67" t="str">
        <f>IF(CurriculumDetail!X496 &gt; 0, CurriculumDetail!X496, "")</f>
        <v/>
      </c>
      <c r="Y67" t="str">
        <f>IF(CurriculumDetail!Y496 &gt; 0, CurriculumDetail!Y496, "")</f>
        <v/>
      </c>
      <c r="Z67" t="str">
        <f>IF(CurriculumDetail!Z496 &gt; 0, CurriculumDetail!Z496, "")</f>
        <v/>
      </c>
      <c r="AA67" t="str">
        <f>IF(CurriculumDetail!AA496 &gt; 0, CurriculumDetail!AA496, "")</f>
        <v/>
      </c>
      <c r="AB67" t="str">
        <f>IF(CurriculumDetail!AB496 &gt; 0, CurriculumDetail!AB496, "")</f>
        <v/>
      </c>
      <c r="AC67" t="str">
        <f>IF(CurriculumDetail!AC496 &gt; 0, CurriculumDetail!AC496, "")</f>
        <v/>
      </c>
      <c r="AD67" t="str">
        <f>IF(CurriculumDetail!AD496 &gt; 0, CurriculumDetail!AD496, "")</f>
        <v/>
      </c>
      <c r="AE67" t="str">
        <f>IF(CurriculumDetail!AE496 &gt; 0, CurriculumDetail!AE496, "")</f>
        <v/>
      </c>
      <c r="AF67" t="str">
        <f>IF(CurriculumDetail!AF496 &gt; 0, CurriculumDetail!AF496, "")</f>
        <v/>
      </c>
      <c r="AG67" t="str">
        <f>IF(CurriculumDetail!AG496 &gt; 0, CurriculumDetail!AG496, "")</f>
        <v/>
      </c>
      <c r="AH67" t="str">
        <f>IF(CurriculumDetail!AH496 &gt; 0, CurriculumDetail!AH496, "")</f>
        <v/>
      </c>
      <c r="AI67" t="str">
        <f>IF(CurriculumDetail!AI496 &gt; 0, CurriculumDetail!AI496, "")</f>
        <v/>
      </c>
      <c r="AJ67" t="str">
        <f>IF(CurriculumDetail!AJ496 &gt; 0, CurriculumDetail!AJ496, "")</f>
        <v/>
      </c>
    </row>
    <row r="68" spans="1:36" x14ac:dyDescent="0.2">
      <c r="A68" s="12" t="s">
        <v>92</v>
      </c>
      <c r="B68" s="12" t="s">
        <v>94</v>
      </c>
      <c r="C68" s="12">
        <v>0</v>
      </c>
      <c r="D68" s="12">
        <v>3</v>
      </c>
      <c r="E68" s="12">
        <f t="shared" si="14"/>
        <v>3</v>
      </c>
      <c r="F68" s="12">
        <f t="shared" si="15"/>
        <v>0</v>
      </c>
      <c r="G68" t="str">
        <f>IF(CurriculumDetail!G511 &gt; 0, CurriculumDetail!G511, "")</f>
        <v/>
      </c>
      <c r="H68" t="str">
        <f>IF(CurriculumDetail!H511 &gt; 0, CurriculumDetail!H511, "")</f>
        <v/>
      </c>
      <c r="I68" t="str">
        <f>IF(CurriculumDetail!I511 &gt; 0, CurriculumDetail!I511, "")</f>
        <v/>
      </c>
      <c r="J68" t="str">
        <f>IF(CurriculumDetail!J511 &gt; 0, CurriculumDetail!J511, "")</f>
        <v/>
      </c>
      <c r="K68" t="str">
        <f>IF(CurriculumDetail!K511 &gt; 0, CurriculumDetail!K511, "")</f>
        <v/>
      </c>
      <c r="L68" t="str">
        <f>IF(CurriculumDetail!L511 &gt; 0, CurriculumDetail!L511, "")</f>
        <v/>
      </c>
      <c r="M68" t="str">
        <f>IF(CurriculumDetail!M511 &gt; 0, CurriculumDetail!M511, "")</f>
        <v/>
      </c>
      <c r="N68" t="str">
        <f>IF(CurriculumDetail!N511 &gt; 0, CurriculumDetail!N511, "")</f>
        <v/>
      </c>
      <c r="O68" t="str">
        <f>IF(CurriculumDetail!O511 &gt; 0, CurriculumDetail!O511, "")</f>
        <v/>
      </c>
      <c r="P68" t="str">
        <f>IF(CurriculumDetail!P511 &gt; 0, CurriculumDetail!P511, "")</f>
        <v/>
      </c>
      <c r="Q68" t="str">
        <f>IF(CurriculumDetail!Q511 &gt; 0, CurriculumDetail!Q511, "")</f>
        <v/>
      </c>
      <c r="R68" t="str">
        <f>IF(CurriculumDetail!R511 &gt; 0, CurriculumDetail!R511, "")</f>
        <v/>
      </c>
      <c r="S68" t="str">
        <f>IF(CurriculumDetail!S511 &gt; 0, CurriculumDetail!S511, "")</f>
        <v/>
      </c>
      <c r="T68" t="str">
        <f>IF(CurriculumDetail!T511 &gt; 0, CurriculumDetail!T511, "")</f>
        <v/>
      </c>
      <c r="U68" t="str">
        <f>IF(CurriculumDetail!U511 &gt; 0, CurriculumDetail!U511, "")</f>
        <v/>
      </c>
      <c r="V68" t="str">
        <f>IF(CurriculumDetail!V511 &gt; 0, CurriculumDetail!V511, "")</f>
        <v/>
      </c>
      <c r="W68" t="str">
        <f>IF(CurriculumDetail!W511 &gt; 0, CurriculumDetail!W511, "")</f>
        <v/>
      </c>
      <c r="X68" t="str">
        <f>IF(CurriculumDetail!X511 &gt; 0, CurriculumDetail!X511, "")</f>
        <v/>
      </c>
      <c r="Y68" t="str">
        <f>IF(CurriculumDetail!Y511 &gt; 0, CurriculumDetail!Y511, "")</f>
        <v/>
      </c>
      <c r="Z68" t="str">
        <f>IF(CurriculumDetail!Z511 &gt; 0, CurriculumDetail!Z511, "")</f>
        <v/>
      </c>
      <c r="AA68" t="str">
        <f>IF(CurriculumDetail!AA511 &gt; 0, CurriculumDetail!AA511, "")</f>
        <v/>
      </c>
      <c r="AB68" t="str">
        <f>IF(CurriculumDetail!AB511 &gt; 0, CurriculumDetail!AB511, "")</f>
        <v/>
      </c>
      <c r="AC68" t="str">
        <f>IF(CurriculumDetail!AC511 &gt; 0, CurriculumDetail!AC511, "")</f>
        <v/>
      </c>
      <c r="AD68" t="str">
        <f>IF(CurriculumDetail!AD511 &gt; 0, CurriculumDetail!AD511, "")</f>
        <v/>
      </c>
      <c r="AE68" t="str">
        <f>IF(CurriculumDetail!AE511 &gt; 0, CurriculumDetail!AE511, "")</f>
        <v/>
      </c>
      <c r="AF68" t="str">
        <f>IF(CurriculumDetail!AF511 &gt; 0, CurriculumDetail!AF511, "")</f>
        <v/>
      </c>
      <c r="AG68" t="str">
        <f>IF(CurriculumDetail!AG511 &gt; 0, CurriculumDetail!AG511, "")</f>
        <v/>
      </c>
      <c r="AH68" t="str">
        <f>IF(CurriculumDetail!AH511 &gt; 0, CurriculumDetail!AH511, "")</f>
        <v/>
      </c>
      <c r="AI68" t="str">
        <f>IF(CurriculumDetail!AI511 &gt; 0, CurriculumDetail!AI511, "")</f>
        <v/>
      </c>
      <c r="AJ68" t="str">
        <f>IF(CurriculumDetail!AJ511 &gt; 0, CurriculumDetail!AJ511, "")</f>
        <v/>
      </c>
    </row>
    <row r="69" spans="1:36" x14ac:dyDescent="0.2">
      <c r="A69" s="12" t="s">
        <v>92</v>
      </c>
      <c r="B69" s="12" t="s">
        <v>95</v>
      </c>
      <c r="C69" s="12">
        <v>0</v>
      </c>
      <c r="D69" s="12">
        <v>4</v>
      </c>
      <c r="E69" s="12">
        <f t="shared" si="14"/>
        <v>4</v>
      </c>
      <c r="F69" s="12">
        <f t="shared" si="15"/>
        <v>0</v>
      </c>
      <c r="G69" t="str">
        <f>IF(CurriculumDetail!G522 &gt; 0, CurriculumDetail!G522, "")</f>
        <v/>
      </c>
      <c r="H69" t="str">
        <f>IF(CurriculumDetail!H522 &gt; 0, CurriculumDetail!H522, "")</f>
        <v/>
      </c>
      <c r="I69" t="str">
        <f>IF(CurriculumDetail!I522 &gt; 0, CurriculumDetail!I522, "")</f>
        <v/>
      </c>
      <c r="J69" t="str">
        <f>IF(CurriculumDetail!J522 &gt; 0, CurriculumDetail!J522, "")</f>
        <v/>
      </c>
      <c r="K69" t="str">
        <f>IF(CurriculumDetail!K522 &gt; 0, CurriculumDetail!K522, "")</f>
        <v/>
      </c>
      <c r="L69" t="str">
        <f>IF(CurriculumDetail!L522 &gt; 0, CurriculumDetail!L522, "")</f>
        <v/>
      </c>
      <c r="M69" t="str">
        <f>IF(CurriculumDetail!M522 &gt; 0, CurriculumDetail!M522, "")</f>
        <v/>
      </c>
      <c r="N69" t="str">
        <f>IF(CurriculumDetail!N522 &gt; 0, CurriculumDetail!N522, "")</f>
        <v/>
      </c>
      <c r="O69" t="str">
        <f>IF(CurriculumDetail!O522 &gt; 0, CurriculumDetail!O522, "")</f>
        <v/>
      </c>
      <c r="P69" t="str">
        <f>IF(CurriculumDetail!P522 &gt; 0, CurriculumDetail!P522, "")</f>
        <v/>
      </c>
      <c r="Q69" t="str">
        <f>IF(CurriculumDetail!Q522 &gt; 0, CurriculumDetail!Q522, "")</f>
        <v/>
      </c>
      <c r="R69" t="str">
        <f>IF(CurriculumDetail!R522 &gt; 0, CurriculumDetail!R522, "")</f>
        <v/>
      </c>
      <c r="S69" t="str">
        <f>IF(CurriculumDetail!S522 &gt; 0, CurriculumDetail!S522, "")</f>
        <v/>
      </c>
      <c r="T69" t="str">
        <f>IF(CurriculumDetail!T522 &gt; 0, CurriculumDetail!T522, "")</f>
        <v/>
      </c>
      <c r="U69" t="str">
        <f>IF(CurriculumDetail!U522 &gt; 0, CurriculumDetail!U522, "")</f>
        <v/>
      </c>
      <c r="V69" t="str">
        <f>IF(CurriculumDetail!V522 &gt; 0, CurriculumDetail!V522, "")</f>
        <v/>
      </c>
      <c r="W69" t="str">
        <f>IF(CurriculumDetail!W522 &gt; 0, CurriculumDetail!W522, "")</f>
        <v/>
      </c>
      <c r="X69" t="str">
        <f>IF(CurriculumDetail!X522 &gt; 0, CurriculumDetail!X522, "")</f>
        <v/>
      </c>
      <c r="Y69" t="str">
        <f>IF(CurriculumDetail!Y522 &gt; 0, CurriculumDetail!Y522, "")</f>
        <v/>
      </c>
      <c r="Z69" t="str">
        <f>IF(CurriculumDetail!Z522 &gt; 0, CurriculumDetail!Z522, "")</f>
        <v/>
      </c>
      <c r="AA69" t="str">
        <f>IF(CurriculumDetail!AA522 &gt; 0, CurriculumDetail!AA522, "")</f>
        <v/>
      </c>
      <c r="AB69" t="str">
        <f>IF(CurriculumDetail!AB522 &gt; 0, CurriculumDetail!AB522, "")</f>
        <v/>
      </c>
      <c r="AC69" t="str">
        <f>IF(CurriculumDetail!AC522 &gt; 0, CurriculumDetail!AC522, "")</f>
        <v/>
      </c>
      <c r="AD69" t="str">
        <f>IF(CurriculumDetail!AD522 &gt; 0, CurriculumDetail!AD522, "")</f>
        <v/>
      </c>
      <c r="AE69" t="str">
        <f>IF(CurriculumDetail!AE522 &gt; 0, CurriculumDetail!AE522, "")</f>
        <v/>
      </c>
      <c r="AF69" t="str">
        <f>IF(CurriculumDetail!AF522 &gt; 0, CurriculumDetail!AF522, "")</f>
        <v/>
      </c>
      <c r="AG69" t="str">
        <f>IF(CurriculumDetail!AG522 &gt; 0, CurriculumDetail!AG522, "")</f>
        <v/>
      </c>
      <c r="AH69" t="str">
        <f>IF(CurriculumDetail!AH522 &gt; 0, CurriculumDetail!AH522, "")</f>
        <v/>
      </c>
      <c r="AI69" t="str">
        <f>IF(CurriculumDetail!AI522 &gt; 0, CurriculumDetail!AI522, "")</f>
        <v/>
      </c>
      <c r="AJ69" t="str">
        <f>IF(CurriculumDetail!AJ522 &gt; 0, CurriculumDetail!AJ522, "")</f>
        <v/>
      </c>
    </row>
    <row r="70" spans="1:36" x14ac:dyDescent="0.2">
      <c r="A70" s="12" t="s">
        <v>92</v>
      </c>
      <c r="B70" s="12" t="s">
        <v>97</v>
      </c>
      <c r="C70" s="12">
        <v>0</v>
      </c>
      <c r="D70" s="12">
        <v>0</v>
      </c>
      <c r="E70" s="12">
        <f t="shared" si="14"/>
        <v>0</v>
      </c>
      <c r="F70" s="12">
        <f t="shared" si="15"/>
        <v>0</v>
      </c>
      <c r="G70" t="str">
        <f>IF(CurriculumDetail!G532 &gt; 0, CurriculumDetail!G532, "")</f>
        <v/>
      </c>
      <c r="H70" t="str">
        <f>IF(CurriculumDetail!H532 &gt; 0, CurriculumDetail!H532, "")</f>
        <v/>
      </c>
      <c r="I70" t="str">
        <f>IF(CurriculumDetail!I532 &gt; 0, CurriculumDetail!I532, "")</f>
        <v/>
      </c>
      <c r="J70" t="str">
        <f>IF(CurriculumDetail!J532 &gt; 0, CurriculumDetail!J532, "")</f>
        <v/>
      </c>
      <c r="K70" t="str">
        <f>IF(CurriculumDetail!K532 &gt; 0, CurriculumDetail!K532, "")</f>
        <v/>
      </c>
      <c r="L70" t="str">
        <f>IF(CurriculumDetail!L532 &gt; 0, CurriculumDetail!L532, "")</f>
        <v/>
      </c>
      <c r="M70" t="str">
        <f>IF(CurriculumDetail!M532 &gt; 0, CurriculumDetail!M532, "")</f>
        <v/>
      </c>
      <c r="N70" t="str">
        <f>IF(CurriculumDetail!N532 &gt; 0, CurriculumDetail!N532, "")</f>
        <v/>
      </c>
      <c r="O70" t="str">
        <f>IF(CurriculumDetail!O532 &gt; 0, CurriculumDetail!O532, "")</f>
        <v/>
      </c>
      <c r="P70" t="str">
        <f>IF(CurriculumDetail!P532 &gt; 0, CurriculumDetail!P532, "")</f>
        <v/>
      </c>
      <c r="Q70" t="str">
        <f>IF(CurriculumDetail!Q532 &gt; 0, CurriculumDetail!Q532, "")</f>
        <v/>
      </c>
      <c r="R70" t="str">
        <f>IF(CurriculumDetail!R532 &gt; 0, CurriculumDetail!R532, "")</f>
        <v/>
      </c>
      <c r="S70" t="str">
        <f>IF(CurriculumDetail!S532 &gt; 0, CurriculumDetail!S532, "")</f>
        <v/>
      </c>
      <c r="T70" t="str">
        <f>IF(CurriculumDetail!T532 &gt; 0, CurriculumDetail!T532, "")</f>
        <v/>
      </c>
      <c r="U70" t="str">
        <f>IF(CurriculumDetail!U532 &gt; 0, CurriculumDetail!U532, "")</f>
        <v/>
      </c>
      <c r="V70" t="str">
        <f>IF(CurriculumDetail!V532 &gt; 0, CurriculumDetail!V532, "")</f>
        <v/>
      </c>
      <c r="W70" t="str">
        <f>IF(CurriculumDetail!W532 &gt; 0, CurriculumDetail!W532, "")</f>
        <v/>
      </c>
      <c r="X70" t="str">
        <f>IF(CurriculumDetail!X532 &gt; 0, CurriculumDetail!X532, "")</f>
        <v/>
      </c>
      <c r="Y70" t="str">
        <f>IF(CurriculumDetail!Y532 &gt; 0, CurriculumDetail!Y532, "")</f>
        <v/>
      </c>
      <c r="Z70" t="str">
        <f>IF(CurriculumDetail!Z532 &gt; 0, CurriculumDetail!Z532, "")</f>
        <v/>
      </c>
      <c r="AA70" t="str">
        <f>IF(CurriculumDetail!AA532 &gt; 0, CurriculumDetail!AA532, "")</f>
        <v/>
      </c>
      <c r="AB70" t="str">
        <f>IF(CurriculumDetail!AB532 &gt; 0, CurriculumDetail!AB532, "")</f>
        <v/>
      </c>
      <c r="AC70" t="str">
        <f>IF(CurriculumDetail!AC532 &gt; 0, CurriculumDetail!AC532, "")</f>
        <v/>
      </c>
      <c r="AD70" t="str">
        <f>IF(CurriculumDetail!AD532 &gt; 0, CurriculumDetail!AD532, "")</f>
        <v/>
      </c>
      <c r="AE70" t="str">
        <f>IF(CurriculumDetail!AE532 &gt; 0, CurriculumDetail!AE532, "")</f>
        <v/>
      </c>
      <c r="AF70" t="str">
        <f>IF(CurriculumDetail!AF532 &gt; 0, CurriculumDetail!AF532, "")</f>
        <v/>
      </c>
      <c r="AG70" t="str">
        <f>IF(CurriculumDetail!AG532 &gt; 0, CurriculumDetail!AG532, "")</f>
        <v/>
      </c>
      <c r="AH70" t="str">
        <f>IF(CurriculumDetail!AH532 &gt; 0, CurriculumDetail!AH532, "")</f>
        <v/>
      </c>
      <c r="AI70" t="str">
        <f>IF(CurriculumDetail!AI532 &gt; 0, CurriculumDetail!AI532, "")</f>
        <v/>
      </c>
      <c r="AJ70" t="str">
        <f>IF(CurriculumDetail!AJ532 &gt; 0, CurriculumDetail!AJ532, "")</f>
        <v/>
      </c>
    </row>
    <row r="71" spans="1:36" x14ac:dyDescent="0.2">
      <c r="A71" s="12" t="s">
        <v>92</v>
      </c>
      <c r="B71" s="12" t="s">
        <v>98</v>
      </c>
      <c r="C71" s="12">
        <v>0</v>
      </c>
      <c r="D71" s="12">
        <v>0</v>
      </c>
      <c r="E71" s="12">
        <f t="shared" si="14"/>
        <v>0</v>
      </c>
      <c r="F71" s="12">
        <f t="shared" si="15"/>
        <v>0</v>
      </c>
      <c r="G71" t="str">
        <f>IF(CurriculumDetail!G540 &gt; 0, CurriculumDetail!G540, "")</f>
        <v/>
      </c>
      <c r="H71" t="str">
        <f>IF(CurriculumDetail!H540 &gt; 0, CurriculumDetail!H540, "")</f>
        <v/>
      </c>
      <c r="I71" t="str">
        <f>IF(CurriculumDetail!I540 &gt; 0, CurriculumDetail!I540, "")</f>
        <v/>
      </c>
      <c r="J71" t="str">
        <f>IF(CurriculumDetail!J540 &gt; 0, CurriculumDetail!J540, "")</f>
        <v/>
      </c>
      <c r="K71" t="str">
        <f>IF(CurriculumDetail!K540 &gt; 0, CurriculumDetail!K540, "")</f>
        <v/>
      </c>
      <c r="L71" t="str">
        <f>IF(CurriculumDetail!L540 &gt; 0, CurriculumDetail!L540, "")</f>
        <v/>
      </c>
      <c r="M71" t="str">
        <f>IF(CurriculumDetail!M540 &gt; 0, CurriculumDetail!M540, "")</f>
        <v/>
      </c>
      <c r="N71" t="str">
        <f>IF(CurriculumDetail!N540 &gt; 0, CurriculumDetail!N540, "")</f>
        <v/>
      </c>
      <c r="O71" t="str">
        <f>IF(CurriculumDetail!O540 &gt; 0, CurriculumDetail!O540, "")</f>
        <v/>
      </c>
      <c r="P71" t="str">
        <f>IF(CurriculumDetail!P540 &gt; 0, CurriculumDetail!P540, "")</f>
        <v/>
      </c>
      <c r="Q71" t="str">
        <f>IF(CurriculumDetail!Q540 &gt; 0, CurriculumDetail!Q540, "")</f>
        <v/>
      </c>
      <c r="R71" t="str">
        <f>IF(CurriculumDetail!R540 &gt; 0, CurriculumDetail!R540, "")</f>
        <v/>
      </c>
      <c r="S71" t="str">
        <f>IF(CurriculumDetail!S540 &gt; 0, CurriculumDetail!S540, "")</f>
        <v/>
      </c>
      <c r="T71" t="str">
        <f>IF(CurriculumDetail!T540 &gt; 0, CurriculumDetail!T540, "")</f>
        <v/>
      </c>
      <c r="U71" t="str">
        <f>IF(CurriculumDetail!U540 &gt; 0, CurriculumDetail!U540, "")</f>
        <v/>
      </c>
      <c r="V71" t="str">
        <f>IF(CurriculumDetail!V540 &gt; 0, CurriculumDetail!V540, "")</f>
        <v/>
      </c>
      <c r="W71" t="str">
        <f>IF(CurriculumDetail!W540 &gt; 0, CurriculumDetail!W540, "")</f>
        <v/>
      </c>
      <c r="X71" t="str">
        <f>IF(CurriculumDetail!X540 &gt; 0, CurriculumDetail!X540, "")</f>
        <v/>
      </c>
      <c r="Y71" t="str">
        <f>IF(CurriculumDetail!Y540 &gt; 0, CurriculumDetail!Y540, "")</f>
        <v/>
      </c>
      <c r="Z71" t="str">
        <f>IF(CurriculumDetail!Z540 &gt; 0, CurriculumDetail!Z540, "")</f>
        <v/>
      </c>
      <c r="AA71" t="str">
        <f>IF(CurriculumDetail!AA540 &gt; 0, CurriculumDetail!AA540, "")</f>
        <v/>
      </c>
      <c r="AB71" t="str">
        <f>IF(CurriculumDetail!AB540 &gt; 0, CurriculumDetail!AB540, "")</f>
        <v/>
      </c>
      <c r="AC71" t="str">
        <f>IF(CurriculumDetail!AC540 &gt; 0, CurriculumDetail!AC540, "")</f>
        <v/>
      </c>
      <c r="AD71" t="str">
        <f>IF(CurriculumDetail!AD540 &gt; 0, CurriculumDetail!AD540, "")</f>
        <v/>
      </c>
      <c r="AE71" t="str">
        <f>IF(CurriculumDetail!AE540 &gt; 0, CurriculumDetail!AE540, "")</f>
        <v/>
      </c>
      <c r="AF71" t="str">
        <f>IF(CurriculumDetail!AF540 &gt; 0, CurriculumDetail!AF540, "")</f>
        <v/>
      </c>
      <c r="AG71" t="str">
        <f>IF(CurriculumDetail!AG540 &gt; 0, CurriculumDetail!AG540, "")</f>
        <v/>
      </c>
      <c r="AH71" t="str">
        <f>IF(CurriculumDetail!AH540 &gt; 0, CurriculumDetail!AH540, "")</f>
        <v/>
      </c>
      <c r="AI71" t="str">
        <f>IF(CurriculumDetail!AI540 &gt; 0, CurriculumDetail!AI540, "")</f>
        <v/>
      </c>
      <c r="AJ71" t="str">
        <f>IF(CurriculumDetail!AJ540 &gt; 0, CurriculumDetail!AJ540, "")</f>
        <v/>
      </c>
    </row>
    <row r="72" spans="1:36" x14ac:dyDescent="0.2">
      <c r="A72" s="12" t="s">
        <v>92</v>
      </c>
      <c r="B72" s="12" t="s">
        <v>99</v>
      </c>
      <c r="C72" s="12">
        <v>0</v>
      </c>
      <c r="D72" s="12">
        <v>0</v>
      </c>
      <c r="E72" s="12">
        <f t="shared" si="14"/>
        <v>0</v>
      </c>
      <c r="F72" s="12">
        <f t="shared" si="15"/>
        <v>0</v>
      </c>
      <c r="G72" t="str">
        <f>IF(CurriculumDetail!G555 &gt; 0, CurriculumDetail!G555, "")</f>
        <v/>
      </c>
      <c r="H72" t="str">
        <f>IF(CurriculumDetail!H555 &gt; 0, CurriculumDetail!H555, "")</f>
        <v/>
      </c>
      <c r="I72" t="str">
        <f>IF(CurriculumDetail!I555 &gt; 0, CurriculumDetail!I555, "")</f>
        <v/>
      </c>
      <c r="J72" t="str">
        <f>IF(CurriculumDetail!J555 &gt; 0, CurriculumDetail!J555, "")</f>
        <v/>
      </c>
      <c r="K72" t="str">
        <f>IF(CurriculumDetail!K555 &gt; 0, CurriculumDetail!K555, "")</f>
        <v/>
      </c>
      <c r="L72" t="str">
        <f>IF(CurriculumDetail!L555 &gt; 0, CurriculumDetail!L555, "")</f>
        <v/>
      </c>
      <c r="M72" t="str">
        <f>IF(CurriculumDetail!M555 &gt; 0, CurriculumDetail!M555, "")</f>
        <v/>
      </c>
      <c r="N72" t="str">
        <f>IF(CurriculumDetail!N555 &gt; 0, CurriculumDetail!N555, "")</f>
        <v/>
      </c>
      <c r="O72" t="str">
        <f>IF(CurriculumDetail!O555 &gt; 0, CurriculumDetail!O555, "")</f>
        <v/>
      </c>
      <c r="P72" t="str">
        <f>IF(CurriculumDetail!P555 &gt; 0, CurriculumDetail!P555, "")</f>
        <v/>
      </c>
      <c r="Q72" t="str">
        <f>IF(CurriculumDetail!Q555 &gt; 0, CurriculumDetail!Q555, "")</f>
        <v/>
      </c>
      <c r="R72" t="str">
        <f>IF(CurriculumDetail!R555 &gt; 0, CurriculumDetail!R555, "")</f>
        <v/>
      </c>
      <c r="S72" t="str">
        <f>IF(CurriculumDetail!S555 &gt; 0, CurriculumDetail!S555, "")</f>
        <v/>
      </c>
      <c r="T72" t="str">
        <f>IF(CurriculumDetail!T555 &gt; 0, CurriculumDetail!T555, "")</f>
        <v/>
      </c>
      <c r="U72" t="str">
        <f>IF(CurriculumDetail!U555 &gt; 0, CurriculumDetail!U555, "")</f>
        <v/>
      </c>
      <c r="V72" t="str">
        <f>IF(CurriculumDetail!V555 &gt; 0, CurriculumDetail!V555, "")</f>
        <v/>
      </c>
      <c r="W72" t="str">
        <f>IF(CurriculumDetail!W555 &gt; 0, CurriculumDetail!W555, "")</f>
        <v/>
      </c>
      <c r="X72" t="str">
        <f>IF(CurriculumDetail!X555 &gt; 0, CurriculumDetail!X555, "")</f>
        <v/>
      </c>
      <c r="Y72" t="str">
        <f>IF(CurriculumDetail!Y555 &gt; 0, CurriculumDetail!Y555, "")</f>
        <v/>
      </c>
      <c r="Z72" t="str">
        <f>IF(CurriculumDetail!Z555 &gt; 0, CurriculumDetail!Z555, "")</f>
        <v/>
      </c>
      <c r="AA72" t="str">
        <f>IF(CurriculumDetail!AA555 &gt; 0, CurriculumDetail!AA555, "")</f>
        <v/>
      </c>
      <c r="AB72" t="str">
        <f>IF(CurriculumDetail!AB555 &gt; 0, CurriculumDetail!AB555, "")</f>
        <v/>
      </c>
      <c r="AC72" t="str">
        <f>IF(CurriculumDetail!AC555 &gt; 0, CurriculumDetail!AC555, "")</f>
        <v/>
      </c>
      <c r="AD72" t="str">
        <f>IF(CurriculumDetail!AD555 &gt; 0, CurriculumDetail!AD555, "")</f>
        <v/>
      </c>
      <c r="AE72" t="str">
        <f>IF(CurriculumDetail!AE555 &gt; 0, CurriculumDetail!AE555, "")</f>
        <v/>
      </c>
      <c r="AF72" t="str">
        <f>IF(CurriculumDetail!AF555 &gt; 0, CurriculumDetail!AF555, "")</f>
        <v/>
      </c>
      <c r="AG72" t="str">
        <f>IF(CurriculumDetail!AG555 &gt; 0, CurriculumDetail!AG555, "")</f>
        <v/>
      </c>
      <c r="AH72" t="str">
        <f>IF(CurriculumDetail!AH555 &gt; 0, CurriculumDetail!AH555, "")</f>
        <v/>
      </c>
      <c r="AI72" t="str">
        <f>IF(CurriculumDetail!AI555 &gt; 0, CurriculumDetail!AI555, "")</f>
        <v/>
      </c>
      <c r="AJ72" t="str">
        <f>IF(CurriculumDetail!AJ555 &gt; 0, CurriculumDetail!AJ555, "")</f>
        <v/>
      </c>
    </row>
    <row r="73" spans="1:36" x14ac:dyDescent="0.2">
      <c r="A73" s="12" t="s">
        <v>92</v>
      </c>
      <c r="B73" s="12" t="s">
        <v>100</v>
      </c>
      <c r="C73" s="12">
        <v>0</v>
      </c>
      <c r="D73" s="12">
        <v>0</v>
      </c>
      <c r="E73" s="12">
        <f t="shared" si="14"/>
        <v>0</v>
      </c>
      <c r="F73" s="12">
        <f t="shared" si="15"/>
        <v>0</v>
      </c>
      <c r="G73" t="str">
        <f>IF(CurriculumDetail!G563 &gt; 0, CurriculumDetail!G563, "")</f>
        <v/>
      </c>
      <c r="H73" t="str">
        <f>IF(CurriculumDetail!H563 &gt; 0, CurriculumDetail!H563, "")</f>
        <v/>
      </c>
      <c r="I73" t="str">
        <f>IF(CurriculumDetail!I563 &gt; 0, CurriculumDetail!I563, "")</f>
        <v/>
      </c>
      <c r="J73" t="str">
        <f>IF(CurriculumDetail!J563 &gt; 0, CurriculumDetail!J563, "")</f>
        <v/>
      </c>
      <c r="K73" t="str">
        <f>IF(CurriculumDetail!K563 &gt; 0, CurriculumDetail!K563, "")</f>
        <v/>
      </c>
      <c r="L73" t="str">
        <f>IF(CurriculumDetail!L563 &gt; 0, CurriculumDetail!L563, "")</f>
        <v/>
      </c>
      <c r="M73" t="str">
        <f>IF(CurriculumDetail!M563 &gt; 0, CurriculumDetail!M563, "")</f>
        <v/>
      </c>
      <c r="N73" t="str">
        <f>IF(CurriculumDetail!N563 &gt; 0, CurriculumDetail!N563, "")</f>
        <v/>
      </c>
      <c r="O73" t="str">
        <f>IF(CurriculumDetail!O563 &gt; 0, CurriculumDetail!O563, "")</f>
        <v/>
      </c>
      <c r="P73" t="str">
        <f>IF(CurriculumDetail!P563 &gt; 0, CurriculumDetail!P563, "")</f>
        <v/>
      </c>
      <c r="Q73" t="str">
        <f>IF(CurriculumDetail!Q563 &gt; 0, CurriculumDetail!Q563, "")</f>
        <v/>
      </c>
      <c r="R73" t="str">
        <f>IF(CurriculumDetail!R563 &gt; 0, CurriculumDetail!R563, "")</f>
        <v/>
      </c>
      <c r="S73" t="str">
        <f>IF(CurriculumDetail!S563 &gt; 0, CurriculumDetail!S563, "")</f>
        <v/>
      </c>
      <c r="T73" t="str">
        <f>IF(CurriculumDetail!T563 &gt; 0, CurriculumDetail!T563, "")</f>
        <v/>
      </c>
      <c r="U73" t="str">
        <f>IF(CurriculumDetail!U563 &gt; 0, CurriculumDetail!U563, "")</f>
        <v/>
      </c>
      <c r="V73" t="str">
        <f>IF(CurriculumDetail!V563 &gt; 0, CurriculumDetail!V563, "")</f>
        <v/>
      </c>
      <c r="W73" t="str">
        <f>IF(CurriculumDetail!W563 &gt; 0, CurriculumDetail!W563, "")</f>
        <v/>
      </c>
      <c r="X73" t="str">
        <f>IF(CurriculumDetail!X563 &gt; 0, CurriculumDetail!X563, "")</f>
        <v/>
      </c>
      <c r="Y73" t="str">
        <f>IF(CurriculumDetail!Y563 &gt; 0, CurriculumDetail!Y563, "")</f>
        <v/>
      </c>
      <c r="Z73" t="str">
        <f>IF(CurriculumDetail!Z563 &gt; 0, CurriculumDetail!Z563, "")</f>
        <v/>
      </c>
      <c r="AA73" t="str">
        <f>IF(CurriculumDetail!AA563 &gt; 0, CurriculumDetail!AA563, "")</f>
        <v/>
      </c>
      <c r="AB73" t="str">
        <f>IF(CurriculumDetail!AB563 &gt; 0, CurriculumDetail!AB563, "")</f>
        <v/>
      </c>
      <c r="AC73" t="str">
        <f>IF(CurriculumDetail!AC563 &gt; 0, CurriculumDetail!AC563, "")</f>
        <v/>
      </c>
      <c r="AD73" t="str">
        <f>IF(CurriculumDetail!AD563 &gt; 0, CurriculumDetail!AD563, "")</f>
        <v/>
      </c>
      <c r="AE73" t="str">
        <f>IF(CurriculumDetail!AE563 &gt; 0, CurriculumDetail!AE563, "")</f>
        <v/>
      </c>
      <c r="AF73" t="str">
        <f>IF(CurriculumDetail!AF563 &gt; 0, CurriculumDetail!AF563, "")</f>
        <v/>
      </c>
      <c r="AG73" t="str">
        <f>IF(CurriculumDetail!AG563 &gt; 0, CurriculumDetail!AG563, "")</f>
        <v/>
      </c>
      <c r="AH73" t="str">
        <f>IF(CurriculumDetail!AH563 &gt; 0, CurriculumDetail!AH563, "")</f>
        <v/>
      </c>
      <c r="AI73" t="str">
        <f>IF(CurriculumDetail!AI563 &gt; 0, CurriculumDetail!AI563, "")</f>
        <v/>
      </c>
      <c r="AJ73" t="str">
        <f>IF(CurriculumDetail!AJ563 &gt; 0, CurriculumDetail!AJ563, "")</f>
        <v/>
      </c>
    </row>
    <row r="74" spans="1:36" x14ac:dyDescent="0.2">
      <c r="A74" s="12" t="s">
        <v>92</v>
      </c>
      <c r="B74" s="12" t="s">
        <v>101</v>
      </c>
      <c r="C74" s="12">
        <v>0</v>
      </c>
      <c r="D74" s="12">
        <v>0</v>
      </c>
      <c r="E74" s="12">
        <f t="shared" si="14"/>
        <v>0</v>
      </c>
      <c r="F74" s="12">
        <f t="shared" si="15"/>
        <v>0</v>
      </c>
      <c r="G74" t="str">
        <f>IF(CurriculumDetail!G572 &gt; 0, CurriculumDetail!G572, "")</f>
        <v/>
      </c>
      <c r="H74" t="str">
        <f>IF(CurriculumDetail!H572 &gt; 0, CurriculumDetail!H572, "")</f>
        <v/>
      </c>
      <c r="I74" t="str">
        <f>IF(CurriculumDetail!I572 &gt; 0, CurriculumDetail!I572, "")</f>
        <v/>
      </c>
      <c r="J74" t="str">
        <f>IF(CurriculumDetail!J572 &gt; 0, CurriculumDetail!J572, "")</f>
        <v/>
      </c>
      <c r="K74" t="str">
        <f>IF(CurriculumDetail!K572 &gt; 0, CurriculumDetail!K572, "")</f>
        <v/>
      </c>
      <c r="L74" t="str">
        <f>IF(CurriculumDetail!L572 &gt; 0, CurriculumDetail!L572, "")</f>
        <v/>
      </c>
      <c r="M74" t="str">
        <f>IF(CurriculumDetail!M572 &gt; 0, CurriculumDetail!M572, "")</f>
        <v/>
      </c>
      <c r="N74" t="str">
        <f>IF(CurriculumDetail!N572 &gt; 0, CurriculumDetail!N572, "")</f>
        <v/>
      </c>
      <c r="O74" t="str">
        <f>IF(CurriculumDetail!O572 &gt; 0, CurriculumDetail!O572, "")</f>
        <v/>
      </c>
      <c r="P74" t="str">
        <f>IF(CurriculumDetail!P572 &gt; 0, CurriculumDetail!P572, "")</f>
        <v/>
      </c>
      <c r="Q74" t="str">
        <f>IF(CurriculumDetail!Q572 &gt; 0, CurriculumDetail!Q572, "")</f>
        <v/>
      </c>
      <c r="R74" t="str">
        <f>IF(CurriculumDetail!R572 &gt; 0, CurriculumDetail!R572, "")</f>
        <v/>
      </c>
      <c r="S74" t="str">
        <f>IF(CurriculumDetail!S572 &gt; 0, CurriculumDetail!S572, "")</f>
        <v/>
      </c>
      <c r="T74" t="str">
        <f>IF(CurriculumDetail!T572 &gt; 0, CurriculumDetail!T572, "")</f>
        <v/>
      </c>
      <c r="U74" t="str">
        <f>IF(CurriculumDetail!U572 &gt; 0, CurriculumDetail!U572, "")</f>
        <v/>
      </c>
      <c r="V74" t="str">
        <f>IF(CurriculumDetail!V572 &gt; 0, CurriculumDetail!V572, "")</f>
        <v/>
      </c>
      <c r="W74" t="str">
        <f>IF(CurriculumDetail!W572 &gt; 0, CurriculumDetail!W572, "")</f>
        <v/>
      </c>
      <c r="X74" t="str">
        <f>IF(CurriculumDetail!X572 &gt; 0, CurriculumDetail!X572, "")</f>
        <v/>
      </c>
      <c r="Y74" t="str">
        <f>IF(CurriculumDetail!Y572 &gt; 0, CurriculumDetail!Y572, "")</f>
        <v/>
      </c>
      <c r="Z74" t="str">
        <f>IF(CurriculumDetail!Z572 &gt; 0, CurriculumDetail!Z572, "")</f>
        <v/>
      </c>
      <c r="AA74" t="str">
        <f>IF(CurriculumDetail!AA572 &gt; 0, CurriculumDetail!AA572, "")</f>
        <v/>
      </c>
      <c r="AB74" t="str">
        <f>IF(CurriculumDetail!AB572 &gt; 0, CurriculumDetail!AB572, "")</f>
        <v/>
      </c>
      <c r="AC74" t="str">
        <f>IF(CurriculumDetail!AC572 &gt; 0, CurriculumDetail!AC572, "")</f>
        <v/>
      </c>
      <c r="AD74" t="str">
        <f>IF(CurriculumDetail!AD572 &gt; 0, CurriculumDetail!AD572, "")</f>
        <v/>
      </c>
      <c r="AE74" t="str">
        <f>IF(CurriculumDetail!AE572 &gt; 0, CurriculumDetail!AE572, "")</f>
        <v/>
      </c>
      <c r="AF74" t="str">
        <f>IF(CurriculumDetail!AF572 &gt; 0, CurriculumDetail!AF572, "")</f>
        <v/>
      </c>
      <c r="AG74" t="str">
        <f>IF(CurriculumDetail!AG572 &gt; 0, CurriculumDetail!AG572, "")</f>
        <v/>
      </c>
      <c r="AH74" t="str">
        <f>IF(CurriculumDetail!AH572 &gt; 0, CurriculumDetail!AH572, "")</f>
        <v/>
      </c>
      <c r="AI74" t="str">
        <f>IF(CurriculumDetail!AI572 &gt; 0, CurriculumDetail!AI572, "")</f>
        <v/>
      </c>
      <c r="AJ74" t="str">
        <f>IF(CurriculumDetail!AJ572 &gt; 0, CurriculumDetail!AJ572, "")</f>
        <v/>
      </c>
    </row>
    <row r="75" spans="1:36" x14ac:dyDescent="0.2">
      <c r="A75" s="12" t="s">
        <v>92</v>
      </c>
      <c r="B75" s="12" t="s">
        <v>102</v>
      </c>
      <c r="C75" s="12">
        <v>0</v>
      </c>
      <c r="D75" s="12">
        <v>0</v>
      </c>
      <c r="E75" s="12">
        <f t="shared" si="14"/>
        <v>0</v>
      </c>
      <c r="F75" s="12">
        <f t="shared" si="15"/>
        <v>0</v>
      </c>
      <c r="G75" t="str">
        <f>IF(CurriculumDetail!G579 &gt; 0, CurriculumDetail!G579, "")</f>
        <v/>
      </c>
      <c r="H75" t="str">
        <f>IF(CurriculumDetail!H579 &gt; 0, CurriculumDetail!H579, "")</f>
        <v/>
      </c>
      <c r="I75" t="str">
        <f>IF(CurriculumDetail!I579 &gt; 0, CurriculumDetail!I579, "")</f>
        <v/>
      </c>
      <c r="J75" t="str">
        <f>IF(CurriculumDetail!J579 &gt; 0, CurriculumDetail!J579, "")</f>
        <v/>
      </c>
      <c r="K75" t="str">
        <f>IF(CurriculumDetail!K579 &gt; 0, CurriculumDetail!K579, "")</f>
        <v/>
      </c>
      <c r="L75" t="str">
        <f>IF(CurriculumDetail!L579 &gt; 0, CurriculumDetail!L579, "")</f>
        <v/>
      </c>
      <c r="M75" t="str">
        <f>IF(CurriculumDetail!M579 &gt; 0, CurriculumDetail!M579, "")</f>
        <v/>
      </c>
      <c r="N75" t="str">
        <f>IF(CurriculumDetail!N579 &gt; 0, CurriculumDetail!N579, "")</f>
        <v/>
      </c>
      <c r="O75" t="str">
        <f>IF(CurriculumDetail!O579 &gt; 0, CurriculumDetail!O579, "")</f>
        <v/>
      </c>
      <c r="P75" t="str">
        <f>IF(CurriculumDetail!P579 &gt; 0, CurriculumDetail!P579, "")</f>
        <v/>
      </c>
      <c r="Q75" t="str">
        <f>IF(CurriculumDetail!Q579 &gt; 0, CurriculumDetail!Q579, "")</f>
        <v/>
      </c>
      <c r="R75" t="str">
        <f>IF(CurriculumDetail!R579 &gt; 0, CurriculumDetail!R579, "")</f>
        <v/>
      </c>
      <c r="S75" t="str">
        <f>IF(CurriculumDetail!S579 &gt; 0, CurriculumDetail!S579, "")</f>
        <v/>
      </c>
      <c r="T75" t="str">
        <f>IF(CurriculumDetail!T579 &gt; 0, CurriculumDetail!T579, "")</f>
        <v/>
      </c>
      <c r="U75" t="str">
        <f>IF(CurriculumDetail!U579 &gt; 0, CurriculumDetail!U579, "")</f>
        <v/>
      </c>
      <c r="V75" t="str">
        <f>IF(CurriculumDetail!V579 &gt; 0, CurriculumDetail!V579, "")</f>
        <v/>
      </c>
      <c r="W75" t="str">
        <f>IF(CurriculumDetail!W579 &gt; 0, CurriculumDetail!W579, "")</f>
        <v/>
      </c>
      <c r="X75" t="str">
        <f>IF(CurriculumDetail!X579 &gt; 0, CurriculumDetail!X579, "")</f>
        <v/>
      </c>
      <c r="Y75" t="str">
        <f>IF(CurriculumDetail!Y579 &gt; 0, CurriculumDetail!Y579, "")</f>
        <v/>
      </c>
      <c r="Z75" t="str">
        <f>IF(CurriculumDetail!Z579 &gt; 0, CurriculumDetail!Z579, "")</f>
        <v/>
      </c>
      <c r="AA75" t="str">
        <f>IF(CurriculumDetail!AA579 &gt; 0, CurriculumDetail!AA579, "")</f>
        <v/>
      </c>
      <c r="AB75" t="str">
        <f>IF(CurriculumDetail!AB579 &gt; 0, CurriculumDetail!AB579, "")</f>
        <v/>
      </c>
      <c r="AC75" t="str">
        <f>IF(CurriculumDetail!AC579 &gt; 0, CurriculumDetail!AC579, "")</f>
        <v/>
      </c>
      <c r="AD75" t="str">
        <f>IF(CurriculumDetail!AD579 &gt; 0, CurriculumDetail!AD579, "")</f>
        <v/>
      </c>
      <c r="AE75" t="str">
        <f>IF(CurriculumDetail!AE579 &gt; 0, CurriculumDetail!AE579, "")</f>
        <v/>
      </c>
      <c r="AF75" t="str">
        <f>IF(CurriculumDetail!AF579 &gt; 0, CurriculumDetail!AF579, "")</f>
        <v/>
      </c>
      <c r="AG75" t="str">
        <f>IF(CurriculumDetail!AG579 &gt; 0, CurriculumDetail!AG579, "")</f>
        <v/>
      </c>
      <c r="AH75" t="str">
        <f>IF(CurriculumDetail!AH579 &gt; 0, CurriculumDetail!AH579, "")</f>
        <v/>
      </c>
      <c r="AI75" t="str">
        <f>IF(CurriculumDetail!AI579 &gt; 0, CurriculumDetail!AI579, "")</f>
        <v/>
      </c>
      <c r="AJ75" t="str">
        <f>IF(CurriculumDetail!AJ579 &gt; 0, CurriculumDetail!AJ579, "")</f>
        <v/>
      </c>
    </row>
    <row r="76" spans="1:36" x14ac:dyDescent="0.2">
      <c r="A76" s="12" t="s">
        <v>92</v>
      </c>
      <c r="B76" s="12" t="s">
        <v>103</v>
      </c>
      <c r="C76" s="12">
        <v>0</v>
      </c>
      <c r="D76" s="12">
        <v>0</v>
      </c>
      <c r="E76" s="12">
        <f t="shared" si="14"/>
        <v>0</v>
      </c>
      <c r="F76" s="12">
        <f t="shared" si="15"/>
        <v>0</v>
      </c>
      <c r="G76" t="str">
        <f>IF(CurriculumDetail!G590 &gt; 0, CurriculumDetail!G590, "")</f>
        <v/>
      </c>
      <c r="H76" t="str">
        <f>IF(CurriculumDetail!H590 &gt; 0, CurriculumDetail!H590, "")</f>
        <v/>
      </c>
      <c r="I76" t="str">
        <f>IF(CurriculumDetail!I590 &gt; 0, CurriculumDetail!I590, "")</f>
        <v/>
      </c>
      <c r="J76" t="str">
        <f>IF(CurriculumDetail!J590 &gt; 0, CurriculumDetail!J590, "")</f>
        <v/>
      </c>
      <c r="K76" t="str">
        <f>IF(CurriculumDetail!K590 &gt; 0, CurriculumDetail!K590, "")</f>
        <v/>
      </c>
      <c r="L76" t="str">
        <f>IF(CurriculumDetail!L590 &gt; 0, CurriculumDetail!L590, "")</f>
        <v/>
      </c>
      <c r="M76" t="str">
        <f>IF(CurriculumDetail!M590 &gt; 0, CurriculumDetail!M590, "")</f>
        <v/>
      </c>
      <c r="N76" t="str">
        <f>IF(CurriculumDetail!N590 &gt; 0, CurriculumDetail!N590, "")</f>
        <v/>
      </c>
      <c r="O76" t="str">
        <f>IF(CurriculumDetail!O590 &gt; 0, CurriculumDetail!O590, "")</f>
        <v/>
      </c>
      <c r="P76" t="str">
        <f>IF(CurriculumDetail!P590 &gt; 0, CurriculumDetail!P590, "")</f>
        <v/>
      </c>
      <c r="Q76" t="str">
        <f>IF(CurriculumDetail!Q590 &gt; 0, CurriculumDetail!Q590, "")</f>
        <v/>
      </c>
      <c r="R76" t="str">
        <f>IF(CurriculumDetail!R590 &gt; 0, CurriculumDetail!R590, "")</f>
        <v/>
      </c>
      <c r="S76" t="str">
        <f>IF(CurriculumDetail!S590 &gt; 0, CurriculumDetail!S590, "")</f>
        <v/>
      </c>
      <c r="T76" t="str">
        <f>IF(CurriculumDetail!T590 &gt; 0, CurriculumDetail!T590, "")</f>
        <v/>
      </c>
      <c r="U76" t="str">
        <f>IF(CurriculumDetail!U590 &gt; 0, CurriculumDetail!U590, "")</f>
        <v/>
      </c>
      <c r="V76" t="str">
        <f>IF(CurriculumDetail!V590 &gt; 0, CurriculumDetail!V590, "")</f>
        <v/>
      </c>
      <c r="W76" t="str">
        <f>IF(CurriculumDetail!W590 &gt; 0, CurriculumDetail!W590, "")</f>
        <v/>
      </c>
      <c r="X76" t="str">
        <f>IF(CurriculumDetail!X590 &gt; 0, CurriculumDetail!X590, "")</f>
        <v/>
      </c>
      <c r="Y76" t="str">
        <f>IF(CurriculumDetail!Y590 &gt; 0, CurriculumDetail!Y590, "")</f>
        <v/>
      </c>
      <c r="Z76" t="str">
        <f>IF(CurriculumDetail!Z590 &gt; 0, CurriculumDetail!Z590, "")</f>
        <v/>
      </c>
      <c r="AA76" t="str">
        <f>IF(CurriculumDetail!AA590 &gt; 0, CurriculumDetail!AA590, "")</f>
        <v/>
      </c>
      <c r="AB76" t="str">
        <f>IF(CurriculumDetail!AB590 &gt; 0, CurriculumDetail!AB590, "")</f>
        <v/>
      </c>
      <c r="AC76" t="str">
        <f>IF(CurriculumDetail!AC590 &gt; 0, CurriculumDetail!AC590, "")</f>
        <v/>
      </c>
      <c r="AD76" t="str">
        <f>IF(CurriculumDetail!AD590 &gt; 0, CurriculumDetail!AD590, "")</f>
        <v/>
      </c>
      <c r="AE76" t="str">
        <f>IF(CurriculumDetail!AE590 &gt; 0, CurriculumDetail!AE590, "")</f>
        <v/>
      </c>
      <c r="AF76" t="str">
        <f>IF(CurriculumDetail!AF590 &gt; 0, CurriculumDetail!AF590, "")</f>
        <v/>
      </c>
      <c r="AG76" t="str">
        <f>IF(CurriculumDetail!AG590 &gt; 0, CurriculumDetail!AG590, "")</f>
        <v/>
      </c>
      <c r="AH76" t="str">
        <f>IF(CurriculumDetail!AH590 &gt; 0, CurriculumDetail!AH590, "")</f>
        <v/>
      </c>
      <c r="AI76" t="str">
        <f>IF(CurriculumDetail!AI590 &gt; 0, CurriculumDetail!AI590, "")</f>
        <v/>
      </c>
      <c r="AJ76" t="str">
        <f>IF(CurriculumDetail!AJ590 &gt; 0, CurriculumDetail!AJ590, "")</f>
        <v/>
      </c>
    </row>
    <row r="77" spans="1:36" x14ac:dyDescent="0.2">
      <c r="A77" s="12" t="s">
        <v>92</v>
      </c>
      <c r="B77" s="12" t="s">
        <v>104</v>
      </c>
      <c r="C77" s="12">
        <v>0</v>
      </c>
      <c r="D77" s="12">
        <v>0</v>
      </c>
      <c r="E77" s="12">
        <f t="shared" si="14"/>
        <v>0</v>
      </c>
      <c r="F77" s="12">
        <f t="shared" si="15"/>
        <v>0</v>
      </c>
      <c r="G77" t="str">
        <f>IF(CurriculumDetail!G600 &gt; 0, CurriculumDetail!G600, "")</f>
        <v/>
      </c>
      <c r="H77" t="str">
        <f>IF(CurriculumDetail!H600 &gt; 0, CurriculumDetail!H600, "")</f>
        <v/>
      </c>
      <c r="I77" t="str">
        <f>IF(CurriculumDetail!I600 &gt; 0, CurriculumDetail!I600, "")</f>
        <v/>
      </c>
      <c r="J77" t="str">
        <f>IF(CurriculumDetail!J600 &gt; 0, CurriculumDetail!J600, "")</f>
        <v/>
      </c>
      <c r="K77" t="str">
        <f>IF(CurriculumDetail!K600 &gt; 0, CurriculumDetail!K600, "")</f>
        <v/>
      </c>
      <c r="L77" t="str">
        <f>IF(CurriculumDetail!L600 &gt; 0, CurriculumDetail!L600, "")</f>
        <v/>
      </c>
      <c r="M77" t="str">
        <f>IF(CurriculumDetail!M600 &gt; 0, CurriculumDetail!M600, "")</f>
        <v/>
      </c>
      <c r="N77" t="str">
        <f>IF(CurriculumDetail!N600 &gt; 0, CurriculumDetail!N600, "")</f>
        <v/>
      </c>
      <c r="O77" t="str">
        <f>IF(CurriculumDetail!O600 &gt; 0, CurriculumDetail!O600, "")</f>
        <v/>
      </c>
      <c r="P77" t="str">
        <f>IF(CurriculumDetail!P600 &gt; 0, CurriculumDetail!P600, "")</f>
        <v/>
      </c>
      <c r="Q77" t="str">
        <f>IF(CurriculumDetail!Q600 &gt; 0, CurriculumDetail!Q600, "")</f>
        <v/>
      </c>
      <c r="R77" t="str">
        <f>IF(CurriculumDetail!R600 &gt; 0, CurriculumDetail!R600, "")</f>
        <v/>
      </c>
      <c r="S77" t="str">
        <f>IF(CurriculumDetail!S600 &gt; 0, CurriculumDetail!S600, "")</f>
        <v/>
      </c>
      <c r="T77" t="str">
        <f>IF(CurriculumDetail!T600 &gt; 0, CurriculumDetail!T600, "")</f>
        <v/>
      </c>
      <c r="U77" t="str">
        <f>IF(CurriculumDetail!U600 &gt; 0, CurriculumDetail!U600, "")</f>
        <v/>
      </c>
      <c r="V77" t="str">
        <f>IF(CurriculumDetail!V600 &gt; 0, CurriculumDetail!V600, "")</f>
        <v/>
      </c>
      <c r="W77" t="str">
        <f>IF(CurriculumDetail!W600 &gt; 0, CurriculumDetail!W600, "")</f>
        <v/>
      </c>
      <c r="X77" t="str">
        <f>IF(CurriculumDetail!X600 &gt; 0, CurriculumDetail!X600, "")</f>
        <v/>
      </c>
      <c r="Y77" t="str">
        <f>IF(CurriculumDetail!Y600 &gt; 0, CurriculumDetail!Y600, "")</f>
        <v/>
      </c>
      <c r="Z77" t="str">
        <f>IF(CurriculumDetail!Z600 &gt; 0, CurriculumDetail!Z600, "")</f>
        <v/>
      </c>
      <c r="AA77" t="str">
        <f>IF(CurriculumDetail!AA600 &gt; 0, CurriculumDetail!AA600, "")</f>
        <v/>
      </c>
      <c r="AB77" t="str">
        <f>IF(CurriculumDetail!AB600 &gt; 0, CurriculumDetail!AB600, "")</f>
        <v/>
      </c>
      <c r="AC77" t="str">
        <f>IF(CurriculumDetail!AC600 &gt; 0, CurriculumDetail!AC600, "")</f>
        <v/>
      </c>
      <c r="AD77" t="str">
        <f>IF(CurriculumDetail!AD600 &gt; 0, CurriculumDetail!AD600, "")</f>
        <v/>
      </c>
      <c r="AE77" t="str">
        <f>IF(CurriculumDetail!AE600 &gt; 0, CurriculumDetail!AE600, "")</f>
        <v/>
      </c>
      <c r="AF77" t="str">
        <f>IF(CurriculumDetail!AF600 &gt; 0, CurriculumDetail!AF600, "")</f>
        <v/>
      </c>
      <c r="AG77" t="str">
        <f>IF(CurriculumDetail!AG600 &gt; 0, CurriculumDetail!AG600, "")</f>
        <v/>
      </c>
      <c r="AH77" t="str">
        <f>IF(CurriculumDetail!AH600 &gt; 0, CurriculumDetail!AH600, "")</f>
        <v/>
      </c>
      <c r="AI77" t="str">
        <f>IF(CurriculumDetail!AI600 &gt; 0, CurriculumDetail!AI600, "")</f>
        <v/>
      </c>
      <c r="AJ77" t="str">
        <f>IF(CurriculumDetail!AJ600 &gt; 0, CurriculumDetail!AJ600, "")</f>
        <v/>
      </c>
    </row>
    <row r="78" spans="1:36" x14ac:dyDescent="0.2">
      <c r="A78" s="12" t="s">
        <v>92</v>
      </c>
      <c r="B78" s="12" t="s">
        <v>105</v>
      </c>
      <c r="C78" s="12">
        <v>0</v>
      </c>
      <c r="D78" s="12">
        <v>0</v>
      </c>
      <c r="E78" s="12">
        <f t="shared" si="14"/>
        <v>0</v>
      </c>
      <c r="F78" s="12">
        <f t="shared" si="15"/>
        <v>0</v>
      </c>
      <c r="G78" t="str">
        <f>IF(CurriculumDetail!G607 &gt; 0, CurriculumDetail!G607, "")</f>
        <v/>
      </c>
      <c r="H78" t="str">
        <f>IF(CurriculumDetail!H607 &gt; 0, CurriculumDetail!H607, "")</f>
        <v/>
      </c>
      <c r="I78" t="str">
        <f>IF(CurriculumDetail!I607 &gt; 0, CurriculumDetail!I607, "")</f>
        <v/>
      </c>
      <c r="J78" t="str">
        <f>IF(CurriculumDetail!J607 &gt; 0, CurriculumDetail!J607, "")</f>
        <v/>
      </c>
      <c r="K78" t="str">
        <f>IF(CurriculumDetail!K607 &gt; 0, CurriculumDetail!K607, "")</f>
        <v/>
      </c>
      <c r="L78" t="str">
        <f>IF(CurriculumDetail!L607 &gt; 0, CurriculumDetail!L607, "")</f>
        <v/>
      </c>
      <c r="M78" t="str">
        <f>IF(CurriculumDetail!M607 &gt; 0, CurriculumDetail!M607, "")</f>
        <v/>
      </c>
      <c r="N78" t="str">
        <f>IF(CurriculumDetail!N607 &gt; 0, CurriculumDetail!N607, "")</f>
        <v/>
      </c>
      <c r="O78" t="str">
        <f>IF(CurriculumDetail!O607 &gt; 0, CurriculumDetail!O607, "")</f>
        <v/>
      </c>
      <c r="P78" t="str">
        <f>IF(CurriculumDetail!P607 &gt; 0, CurriculumDetail!P607, "")</f>
        <v/>
      </c>
      <c r="Q78" t="str">
        <f>IF(CurriculumDetail!Q607 &gt; 0, CurriculumDetail!Q607, "")</f>
        <v/>
      </c>
      <c r="R78" t="str">
        <f>IF(CurriculumDetail!R607 &gt; 0, CurriculumDetail!R607, "")</f>
        <v/>
      </c>
      <c r="S78" t="str">
        <f>IF(CurriculumDetail!S607 &gt; 0, CurriculumDetail!S607, "")</f>
        <v/>
      </c>
      <c r="T78" t="str">
        <f>IF(CurriculumDetail!T607 &gt; 0, CurriculumDetail!T607, "")</f>
        <v/>
      </c>
      <c r="U78" t="str">
        <f>IF(CurriculumDetail!U607 &gt; 0, CurriculumDetail!U607, "")</f>
        <v/>
      </c>
      <c r="V78" t="str">
        <f>IF(CurriculumDetail!V607 &gt; 0, CurriculumDetail!V607, "")</f>
        <v/>
      </c>
      <c r="W78" t="str">
        <f>IF(CurriculumDetail!W607 &gt; 0, CurriculumDetail!W607, "")</f>
        <v/>
      </c>
      <c r="X78" t="str">
        <f>IF(CurriculumDetail!X607 &gt; 0, CurriculumDetail!X607, "")</f>
        <v/>
      </c>
      <c r="Y78" t="str">
        <f>IF(CurriculumDetail!Y607 &gt; 0, CurriculumDetail!Y607, "")</f>
        <v/>
      </c>
      <c r="Z78" t="str">
        <f>IF(CurriculumDetail!Z607 &gt; 0, CurriculumDetail!Z607, "")</f>
        <v/>
      </c>
      <c r="AA78" t="str">
        <f>IF(CurriculumDetail!AA607 &gt; 0, CurriculumDetail!AA607, "")</f>
        <v/>
      </c>
      <c r="AB78" t="str">
        <f>IF(CurriculumDetail!AB607 &gt; 0, CurriculumDetail!AB607, "")</f>
        <v/>
      </c>
      <c r="AC78" t="str">
        <f>IF(CurriculumDetail!AC607 &gt; 0, CurriculumDetail!AC607, "")</f>
        <v/>
      </c>
      <c r="AD78" t="str">
        <f>IF(CurriculumDetail!AD607 &gt; 0, CurriculumDetail!AD607, "")</f>
        <v/>
      </c>
      <c r="AE78" t="str">
        <f>IF(CurriculumDetail!AE607 &gt; 0, CurriculumDetail!AE607, "")</f>
        <v/>
      </c>
      <c r="AF78" t="str">
        <f>IF(CurriculumDetail!AF607 &gt; 0, CurriculumDetail!AF607, "")</f>
        <v/>
      </c>
      <c r="AG78" t="str">
        <f>IF(CurriculumDetail!AG607 &gt; 0, CurriculumDetail!AG607, "")</f>
        <v/>
      </c>
      <c r="AH78" t="str">
        <f>IF(CurriculumDetail!AH607 &gt; 0, CurriculumDetail!AH607, "")</f>
        <v/>
      </c>
      <c r="AI78" t="str">
        <f>IF(CurriculumDetail!AI607 &gt; 0, CurriculumDetail!AI607, "")</f>
        <v/>
      </c>
      <c r="AJ78" t="str">
        <f>IF(CurriculumDetail!AJ607 &gt; 0, CurriculumDetail!AJ607, "")</f>
        <v/>
      </c>
    </row>
    <row r="80" spans="1:36" x14ac:dyDescent="0.2">
      <c r="A80" s="12" t="s">
        <v>106</v>
      </c>
      <c r="B80" s="12" t="s">
        <v>107</v>
      </c>
      <c r="C80" s="12">
        <v>0</v>
      </c>
      <c r="D80" s="12">
        <v>1</v>
      </c>
      <c r="E80" s="12">
        <f t="shared" ref="E80:E91" si="16">C80+ D80</f>
        <v>1</v>
      </c>
      <c r="F80" s="12">
        <f t="shared" ref="F80:F91" si="17">SUM(G80:AJ80)</f>
        <v>0</v>
      </c>
      <c r="G80" t="str">
        <f>IF(CurriculumDetail!G615 &gt; 0, CurriculumDetail!G615, "")</f>
        <v/>
      </c>
      <c r="H80" t="str">
        <f>IF(CurriculumDetail!H615 &gt; 0, CurriculumDetail!H615, "")</f>
        <v/>
      </c>
      <c r="I80" t="str">
        <f>IF(CurriculumDetail!I615 &gt; 0, CurriculumDetail!I615, "")</f>
        <v/>
      </c>
      <c r="J80" t="str">
        <f>IF(CurriculumDetail!J615 &gt; 0, CurriculumDetail!J615, "")</f>
        <v/>
      </c>
      <c r="K80" t="str">
        <f>IF(CurriculumDetail!K615 &gt; 0, CurriculumDetail!K615, "")</f>
        <v/>
      </c>
      <c r="L80" t="str">
        <f>IF(CurriculumDetail!L615 &gt; 0, CurriculumDetail!L615, "")</f>
        <v/>
      </c>
      <c r="M80" t="str">
        <f>IF(CurriculumDetail!M615 &gt; 0, CurriculumDetail!M615, "")</f>
        <v/>
      </c>
      <c r="N80" t="str">
        <f>IF(CurriculumDetail!N615 &gt; 0, CurriculumDetail!N615, "")</f>
        <v/>
      </c>
      <c r="O80" t="str">
        <f>IF(CurriculumDetail!O615 &gt; 0, CurriculumDetail!O615, "")</f>
        <v/>
      </c>
      <c r="P80" t="str">
        <f>IF(CurriculumDetail!P615 &gt; 0, CurriculumDetail!P615, "")</f>
        <v/>
      </c>
      <c r="Q80" t="str">
        <f>IF(CurriculumDetail!Q615 &gt; 0, CurriculumDetail!Q615, "")</f>
        <v/>
      </c>
      <c r="R80" t="str">
        <f>IF(CurriculumDetail!R615 &gt; 0, CurriculumDetail!R615, "")</f>
        <v/>
      </c>
      <c r="S80" t="str">
        <f>IF(CurriculumDetail!S615 &gt; 0, CurriculumDetail!S615, "")</f>
        <v/>
      </c>
      <c r="T80" t="str">
        <f>IF(CurriculumDetail!T615 &gt; 0, CurriculumDetail!T615, "")</f>
        <v/>
      </c>
      <c r="U80" t="str">
        <f>IF(CurriculumDetail!U615 &gt; 0, CurriculumDetail!U615, "")</f>
        <v/>
      </c>
      <c r="V80" t="str">
        <f>IF(CurriculumDetail!V615 &gt; 0, CurriculumDetail!V615, "")</f>
        <v/>
      </c>
      <c r="W80" t="str">
        <f>IF(CurriculumDetail!W615 &gt; 0, CurriculumDetail!W615, "")</f>
        <v/>
      </c>
      <c r="X80" t="str">
        <f>IF(CurriculumDetail!X615 &gt; 0, CurriculumDetail!X615, "")</f>
        <v/>
      </c>
      <c r="Y80" t="str">
        <f>IF(CurriculumDetail!Y615 &gt; 0, CurriculumDetail!Y615, "")</f>
        <v/>
      </c>
      <c r="Z80" t="str">
        <f>IF(CurriculumDetail!Z615 &gt; 0, CurriculumDetail!Z615, "")</f>
        <v/>
      </c>
      <c r="AA80" t="str">
        <f>IF(CurriculumDetail!AA615 &gt; 0, CurriculumDetail!AA615, "")</f>
        <v/>
      </c>
      <c r="AB80" t="str">
        <f>IF(CurriculumDetail!AB615 &gt; 0, CurriculumDetail!AB615, "")</f>
        <v/>
      </c>
      <c r="AC80" t="str">
        <f>IF(CurriculumDetail!AC615 &gt; 0, CurriculumDetail!AC615, "")</f>
        <v/>
      </c>
      <c r="AD80" t="str">
        <f>IF(CurriculumDetail!AD615 &gt; 0, CurriculumDetail!AD615, "")</f>
        <v/>
      </c>
      <c r="AE80" t="str">
        <f>IF(CurriculumDetail!AE615 &gt; 0, CurriculumDetail!AE615, "")</f>
        <v/>
      </c>
      <c r="AF80" t="str">
        <f>IF(CurriculumDetail!AF615 &gt; 0, CurriculumDetail!AF615, "")</f>
        <v/>
      </c>
      <c r="AG80" t="str">
        <f>IF(CurriculumDetail!AG615 &gt; 0, CurriculumDetail!AG615, "")</f>
        <v/>
      </c>
      <c r="AH80" t="str">
        <f>IF(CurriculumDetail!AH615 &gt; 0, CurriculumDetail!AH615, "")</f>
        <v/>
      </c>
      <c r="AI80" t="str">
        <f>IF(CurriculumDetail!AI615 &gt; 0, CurriculumDetail!AI615, "")</f>
        <v/>
      </c>
      <c r="AJ80" t="str">
        <f>IF(CurriculumDetail!AJ615 &gt; 0, CurriculumDetail!AJ615, "")</f>
        <v/>
      </c>
    </row>
    <row r="81" spans="1:36" x14ac:dyDescent="0.2">
      <c r="A81" s="12" t="s">
        <v>106</v>
      </c>
      <c r="B81" s="12" t="s">
        <v>108</v>
      </c>
      <c r="C81" s="12">
        <v>0</v>
      </c>
      <c r="D81" s="12">
        <v>4</v>
      </c>
      <c r="E81" s="12">
        <f t="shared" si="16"/>
        <v>4</v>
      </c>
      <c r="F81" s="12">
        <f t="shared" si="17"/>
        <v>0</v>
      </c>
      <c r="G81" t="str">
        <f>IF(CurriculumDetail!G620 &gt; 0, CurriculumDetail!G620, "")</f>
        <v/>
      </c>
      <c r="H81" t="str">
        <f>IF(CurriculumDetail!H620 &gt; 0, CurriculumDetail!H620, "")</f>
        <v/>
      </c>
      <c r="I81" t="str">
        <f>IF(CurriculumDetail!I620 &gt; 0, CurriculumDetail!I620, "")</f>
        <v/>
      </c>
      <c r="J81" t="str">
        <f>IF(CurriculumDetail!J620 &gt; 0, CurriculumDetail!J620, "")</f>
        <v/>
      </c>
      <c r="K81" t="str">
        <f>IF(CurriculumDetail!K620 &gt; 0, CurriculumDetail!K620, "")</f>
        <v/>
      </c>
      <c r="L81" t="str">
        <f>IF(CurriculumDetail!L620 &gt; 0, CurriculumDetail!L620, "")</f>
        <v/>
      </c>
      <c r="M81" t="str">
        <f>IF(CurriculumDetail!M620 &gt; 0, CurriculumDetail!M620, "")</f>
        <v/>
      </c>
      <c r="N81" t="str">
        <f>IF(CurriculumDetail!N620 &gt; 0, CurriculumDetail!N620, "")</f>
        <v/>
      </c>
      <c r="O81" t="str">
        <f>IF(CurriculumDetail!O620 &gt; 0, CurriculumDetail!O620, "")</f>
        <v/>
      </c>
      <c r="P81" t="str">
        <f>IF(CurriculumDetail!P620 &gt; 0, CurriculumDetail!P620, "")</f>
        <v/>
      </c>
      <c r="Q81" t="str">
        <f>IF(CurriculumDetail!Q620 &gt; 0, CurriculumDetail!Q620, "")</f>
        <v/>
      </c>
      <c r="R81" t="str">
        <f>IF(CurriculumDetail!R620 &gt; 0, CurriculumDetail!R620, "")</f>
        <v/>
      </c>
      <c r="S81" t="str">
        <f>IF(CurriculumDetail!S620 &gt; 0, CurriculumDetail!S620, "")</f>
        <v/>
      </c>
      <c r="T81" t="str">
        <f>IF(CurriculumDetail!T620 &gt; 0, CurriculumDetail!T620, "")</f>
        <v/>
      </c>
      <c r="U81" t="str">
        <f>IF(CurriculumDetail!U620 &gt; 0, CurriculumDetail!U620, "")</f>
        <v/>
      </c>
      <c r="V81" t="str">
        <f>IF(CurriculumDetail!V620 &gt; 0, CurriculumDetail!V620, "")</f>
        <v/>
      </c>
      <c r="W81" t="str">
        <f>IF(CurriculumDetail!W620 &gt; 0, CurriculumDetail!W620, "")</f>
        <v/>
      </c>
      <c r="X81" t="str">
        <f>IF(CurriculumDetail!X620 &gt; 0, CurriculumDetail!X620, "")</f>
        <v/>
      </c>
      <c r="Y81" t="str">
        <f>IF(CurriculumDetail!Y620 &gt; 0, CurriculumDetail!Y620, "")</f>
        <v/>
      </c>
      <c r="Z81" t="str">
        <f>IF(CurriculumDetail!Z620 &gt; 0, CurriculumDetail!Z620, "")</f>
        <v/>
      </c>
      <c r="AA81" t="str">
        <f>IF(CurriculumDetail!AA620 &gt; 0, CurriculumDetail!AA620, "")</f>
        <v/>
      </c>
      <c r="AB81" t="str">
        <f>IF(CurriculumDetail!AB620 &gt; 0, CurriculumDetail!AB620, "")</f>
        <v/>
      </c>
      <c r="AC81" t="str">
        <f>IF(CurriculumDetail!AC620 &gt; 0, CurriculumDetail!AC620, "")</f>
        <v/>
      </c>
      <c r="AD81" t="str">
        <f>IF(CurriculumDetail!AD620 &gt; 0, CurriculumDetail!AD620, "")</f>
        <v/>
      </c>
      <c r="AE81" t="str">
        <f>IF(CurriculumDetail!AE620 &gt; 0, CurriculumDetail!AE620, "")</f>
        <v/>
      </c>
      <c r="AF81" t="str">
        <f>IF(CurriculumDetail!AF620 &gt; 0, CurriculumDetail!AF620, "")</f>
        <v/>
      </c>
      <c r="AG81" t="str">
        <f>IF(CurriculumDetail!AG620 &gt; 0, CurriculumDetail!AG620, "")</f>
        <v/>
      </c>
      <c r="AH81" t="str">
        <f>IF(CurriculumDetail!AH620 &gt; 0, CurriculumDetail!AH620, "")</f>
        <v/>
      </c>
      <c r="AI81" t="str">
        <f>IF(CurriculumDetail!AI620 &gt; 0, CurriculumDetail!AI620, "")</f>
        <v/>
      </c>
      <c r="AJ81" t="str">
        <f>IF(CurriculumDetail!AJ620 &gt; 0, CurriculumDetail!AJ620, "")</f>
        <v/>
      </c>
    </row>
    <row r="82" spans="1:36" x14ac:dyDescent="0.2">
      <c r="A82" s="12" t="s">
        <v>106</v>
      </c>
      <c r="B82" s="12" t="s">
        <v>109</v>
      </c>
      <c r="C82" s="12">
        <v>0</v>
      </c>
      <c r="D82" s="12">
        <v>3</v>
      </c>
      <c r="E82" s="12">
        <f t="shared" si="16"/>
        <v>3</v>
      </c>
      <c r="F82" s="12">
        <f t="shared" si="17"/>
        <v>0</v>
      </c>
      <c r="G82" t="str">
        <f>IF(CurriculumDetail!G630 &gt; 0, CurriculumDetail!G630, "")</f>
        <v/>
      </c>
      <c r="H82" t="str">
        <f>IF(CurriculumDetail!H630 &gt; 0, CurriculumDetail!H630, "")</f>
        <v/>
      </c>
      <c r="I82" t="str">
        <f>IF(CurriculumDetail!I630 &gt; 0, CurriculumDetail!I630, "")</f>
        <v/>
      </c>
      <c r="J82" t="str">
        <f>IF(CurriculumDetail!J630 &gt; 0, CurriculumDetail!J630, "")</f>
        <v/>
      </c>
      <c r="K82" t="str">
        <f>IF(CurriculumDetail!K630 &gt; 0, CurriculumDetail!K630, "")</f>
        <v/>
      </c>
      <c r="L82" t="str">
        <f>IF(CurriculumDetail!L630 &gt; 0, CurriculumDetail!L630, "")</f>
        <v/>
      </c>
      <c r="M82" t="str">
        <f>IF(CurriculumDetail!M630 &gt; 0, CurriculumDetail!M630, "")</f>
        <v/>
      </c>
      <c r="N82" t="str">
        <f>IF(CurriculumDetail!N630 &gt; 0, CurriculumDetail!N630, "")</f>
        <v/>
      </c>
      <c r="O82" t="str">
        <f>IF(CurriculumDetail!O630 &gt; 0, CurriculumDetail!O630, "")</f>
        <v/>
      </c>
      <c r="P82" t="str">
        <f>IF(CurriculumDetail!P630 &gt; 0, CurriculumDetail!P630, "")</f>
        <v/>
      </c>
      <c r="Q82" t="str">
        <f>IF(CurriculumDetail!Q630 &gt; 0, CurriculumDetail!Q630, "")</f>
        <v/>
      </c>
      <c r="R82" t="str">
        <f>IF(CurriculumDetail!R630 &gt; 0, CurriculumDetail!R630, "")</f>
        <v/>
      </c>
      <c r="S82" t="str">
        <f>IF(CurriculumDetail!S630 &gt; 0, CurriculumDetail!S630, "")</f>
        <v/>
      </c>
      <c r="T82" t="str">
        <f>IF(CurriculumDetail!T630 &gt; 0, CurriculumDetail!T630, "")</f>
        <v/>
      </c>
      <c r="U82" t="str">
        <f>IF(CurriculumDetail!U630 &gt; 0, CurriculumDetail!U630, "")</f>
        <v/>
      </c>
      <c r="V82" t="str">
        <f>IF(CurriculumDetail!V630 &gt; 0, CurriculumDetail!V630, "")</f>
        <v/>
      </c>
      <c r="W82" t="str">
        <f>IF(CurriculumDetail!W630 &gt; 0, CurriculumDetail!W630, "")</f>
        <v/>
      </c>
      <c r="X82" t="str">
        <f>IF(CurriculumDetail!X630 &gt; 0, CurriculumDetail!X630, "")</f>
        <v/>
      </c>
      <c r="Y82" t="str">
        <f>IF(CurriculumDetail!Y630 &gt; 0, CurriculumDetail!Y630, "")</f>
        <v/>
      </c>
      <c r="Z82" t="str">
        <f>IF(CurriculumDetail!Z630 &gt; 0, CurriculumDetail!Z630, "")</f>
        <v/>
      </c>
      <c r="AA82" t="str">
        <f>IF(CurriculumDetail!AA630 &gt; 0, CurriculumDetail!AA630, "")</f>
        <v/>
      </c>
      <c r="AB82" t="str">
        <f>IF(CurriculumDetail!AB630 &gt; 0, CurriculumDetail!AB630, "")</f>
        <v/>
      </c>
      <c r="AC82" t="str">
        <f>IF(CurriculumDetail!AC630 &gt; 0, CurriculumDetail!AC630, "")</f>
        <v/>
      </c>
      <c r="AD82" t="str">
        <f>IF(CurriculumDetail!AD630 &gt; 0, CurriculumDetail!AD630, "")</f>
        <v/>
      </c>
      <c r="AE82" t="str">
        <f>IF(CurriculumDetail!AE630 &gt; 0, CurriculumDetail!AE630, "")</f>
        <v/>
      </c>
      <c r="AF82" t="str">
        <f>IF(CurriculumDetail!AF630 &gt; 0, CurriculumDetail!AF630, "")</f>
        <v/>
      </c>
      <c r="AG82" t="str">
        <f>IF(CurriculumDetail!AG630 &gt; 0, CurriculumDetail!AG630, "")</f>
        <v/>
      </c>
      <c r="AH82" t="str">
        <f>IF(CurriculumDetail!AH630 &gt; 0, CurriculumDetail!AH630, "")</f>
        <v/>
      </c>
      <c r="AI82" t="str">
        <f>IF(CurriculumDetail!AI630 &gt; 0, CurriculumDetail!AI630, "")</f>
        <v/>
      </c>
      <c r="AJ82" t="str">
        <f>IF(CurriculumDetail!AJ630 &gt; 0, CurriculumDetail!AJ630, "")</f>
        <v/>
      </c>
    </row>
    <row r="83" spans="1:36" x14ac:dyDescent="0.2">
      <c r="A83" s="12" t="s">
        <v>106</v>
      </c>
      <c r="B83" s="12" t="s">
        <v>110</v>
      </c>
      <c r="C83" s="12">
        <v>0</v>
      </c>
      <c r="D83" s="12">
        <v>2</v>
      </c>
      <c r="E83" s="12">
        <f t="shared" si="16"/>
        <v>2</v>
      </c>
      <c r="F83" s="12">
        <f t="shared" si="17"/>
        <v>0</v>
      </c>
      <c r="G83" t="str">
        <f>IF(CurriculumDetail!G636 &gt; 0, CurriculumDetail!G636, "")</f>
        <v/>
      </c>
      <c r="H83" t="str">
        <f>IF(CurriculumDetail!H636 &gt; 0, CurriculumDetail!H636, "")</f>
        <v/>
      </c>
      <c r="I83" t="str">
        <f>IF(CurriculumDetail!I636 &gt; 0, CurriculumDetail!I636, "")</f>
        <v/>
      </c>
      <c r="J83" t="str">
        <f>IF(CurriculumDetail!J636 &gt; 0, CurriculumDetail!J636, "")</f>
        <v/>
      </c>
      <c r="K83" t="str">
        <f>IF(CurriculumDetail!K636 &gt; 0, CurriculumDetail!K636, "")</f>
        <v/>
      </c>
      <c r="L83" t="str">
        <f>IF(CurriculumDetail!L636 &gt; 0, CurriculumDetail!L636, "")</f>
        <v/>
      </c>
      <c r="M83" t="str">
        <f>IF(CurriculumDetail!M636 &gt; 0, CurriculumDetail!M636, "")</f>
        <v/>
      </c>
      <c r="N83" t="str">
        <f>IF(CurriculumDetail!N636 &gt; 0, CurriculumDetail!N636, "")</f>
        <v/>
      </c>
      <c r="O83" t="str">
        <f>IF(CurriculumDetail!O636 &gt; 0, CurriculumDetail!O636, "")</f>
        <v/>
      </c>
      <c r="P83" t="str">
        <f>IF(CurriculumDetail!P636 &gt; 0, CurriculumDetail!P636, "")</f>
        <v/>
      </c>
      <c r="Q83" t="str">
        <f>IF(CurriculumDetail!Q636 &gt; 0, CurriculumDetail!Q636, "")</f>
        <v/>
      </c>
      <c r="R83" t="str">
        <f>IF(CurriculumDetail!R636 &gt; 0, CurriculumDetail!R636, "")</f>
        <v/>
      </c>
      <c r="S83" t="str">
        <f>IF(CurriculumDetail!S636 &gt; 0, CurriculumDetail!S636, "")</f>
        <v/>
      </c>
      <c r="T83" t="str">
        <f>IF(CurriculumDetail!T636 &gt; 0, CurriculumDetail!T636, "")</f>
        <v/>
      </c>
      <c r="U83" t="str">
        <f>IF(CurriculumDetail!U636 &gt; 0, CurriculumDetail!U636, "")</f>
        <v/>
      </c>
      <c r="V83" t="str">
        <f>IF(CurriculumDetail!V636 &gt; 0, CurriculumDetail!V636, "")</f>
        <v/>
      </c>
      <c r="W83" t="str">
        <f>IF(CurriculumDetail!W636 &gt; 0, CurriculumDetail!W636, "")</f>
        <v/>
      </c>
      <c r="X83" t="str">
        <f>IF(CurriculumDetail!X636 &gt; 0, CurriculumDetail!X636, "")</f>
        <v/>
      </c>
      <c r="Y83" t="str">
        <f>IF(CurriculumDetail!Y636 &gt; 0, CurriculumDetail!Y636, "")</f>
        <v/>
      </c>
      <c r="Z83" t="str">
        <f>IF(CurriculumDetail!Z636 &gt; 0, CurriculumDetail!Z636, "")</f>
        <v/>
      </c>
      <c r="AA83" t="str">
        <f>IF(CurriculumDetail!AA636 &gt; 0, CurriculumDetail!AA636, "")</f>
        <v/>
      </c>
      <c r="AB83" t="str">
        <f>IF(CurriculumDetail!AB636 &gt; 0, CurriculumDetail!AB636, "")</f>
        <v/>
      </c>
      <c r="AC83" t="str">
        <f>IF(CurriculumDetail!AC636 &gt; 0, CurriculumDetail!AC636, "")</f>
        <v/>
      </c>
      <c r="AD83" t="str">
        <f>IF(CurriculumDetail!AD636 &gt; 0, CurriculumDetail!AD636, "")</f>
        <v/>
      </c>
      <c r="AE83" t="str">
        <f>IF(CurriculumDetail!AE636 &gt; 0, CurriculumDetail!AE636, "")</f>
        <v/>
      </c>
      <c r="AF83" t="str">
        <f>IF(CurriculumDetail!AF636 &gt; 0, CurriculumDetail!AF636, "")</f>
        <v/>
      </c>
      <c r="AG83" t="str">
        <f>IF(CurriculumDetail!AG636 &gt; 0, CurriculumDetail!AG636, "")</f>
        <v/>
      </c>
      <c r="AH83" t="str">
        <f>IF(CurriculumDetail!AH636 &gt; 0, CurriculumDetail!AH636, "")</f>
        <v/>
      </c>
      <c r="AI83" t="str">
        <f>IF(CurriculumDetail!AI636 &gt; 0, CurriculumDetail!AI636, "")</f>
        <v/>
      </c>
      <c r="AJ83" t="str">
        <f>IF(CurriculumDetail!AJ636 &gt; 0, CurriculumDetail!AJ636, "")</f>
        <v/>
      </c>
    </row>
    <row r="84" spans="1:36" x14ac:dyDescent="0.2">
      <c r="A84" s="12" t="s">
        <v>106</v>
      </c>
      <c r="B84" s="12" t="s">
        <v>111</v>
      </c>
      <c r="C84" s="12">
        <v>0</v>
      </c>
      <c r="D84" s="12">
        <v>0</v>
      </c>
      <c r="E84" s="12">
        <f t="shared" si="16"/>
        <v>0</v>
      </c>
      <c r="F84" s="12">
        <f t="shared" si="17"/>
        <v>0</v>
      </c>
      <c r="G84" t="str">
        <f>IF(CurriculumDetail!G643 &gt; 0, CurriculumDetail!G643, "")</f>
        <v/>
      </c>
      <c r="H84" t="str">
        <f>IF(CurriculumDetail!H643 &gt; 0, CurriculumDetail!H643, "")</f>
        <v/>
      </c>
      <c r="I84" t="str">
        <f>IF(CurriculumDetail!I643 &gt; 0, CurriculumDetail!I643, "")</f>
        <v/>
      </c>
      <c r="J84" t="str">
        <f>IF(CurriculumDetail!J643 &gt; 0, CurriculumDetail!J643, "")</f>
        <v/>
      </c>
      <c r="K84" t="str">
        <f>IF(CurriculumDetail!K643 &gt; 0, CurriculumDetail!K643, "")</f>
        <v/>
      </c>
      <c r="L84" t="str">
        <f>IF(CurriculumDetail!L643 &gt; 0, CurriculumDetail!L643, "")</f>
        <v/>
      </c>
      <c r="M84" t="str">
        <f>IF(CurriculumDetail!M643 &gt; 0, CurriculumDetail!M643, "")</f>
        <v/>
      </c>
      <c r="N84" t="str">
        <f>IF(CurriculumDetail!N643 &gt; 0, CurriculumDetail!N643, "")</f>
        <v/>
      </c>
      <c r="O84" t="str">
        <f>IF(CurriculumDetail!O643 &gt; 0, CurriculumDetail!O643, "")</f>
        <v/>
      </c>
      <c r="P84" t="str">
        <f>IF(CurriculumDetail!P643 &gt; 0, CurriculumDetail!P643, "")</f>
        <v/>
      </c>
      <c r="Q84" t="str">
        <f>IF(CurriculumDetail!Q643 &gt; 0, CurriculumDetail!Q643, "")</f>
        <v/>
      </c>
      <c r="R84" t="str">
        <f>IF(CurriculumDetail!R643 &gt; 0, CurriculumDetail!R643, "")</f>
        <v/>
      </c>
      <c r="S84" t="str">
        <f>IF(CurriculumDetail!S643 &gt; 0, CurriculumDetail!S643, "")</f>
        <v/>
      </c>
      <c r="T84" t="str">
        <f>IF(CurriculumDetail!T643 &gt; 0, CurriculumDetail!T643, "")</f>
        <v/>
      </c>
      <c r="U84" t="str">
        <f>IF(CurriculumDetail!U643 &gt; 0, CurriculumDetail!U643, "")</f>
        <v/>
      </c>
      <c r="V84" t="str">
        <f>IF(CurriculumDetail!V643 &gt; 0, CurriculumDetail!V643, "")</f>
        <v/>
      </c>
      <c r="W84" t="str">
        <f>IF(CurriculumDetail!W643 &gt; 0, CurriculumDetail!W643, "")</f>
        <v/>
      </c>
      <c r="X84" t="str">
        <f>IF(CurriculumDetail!X643 &gt; 0, CurriculumDetail!X643, "")</f>
        <v/>
      </c>
      <c r="Y84" t="str">
        <f>IF(CurriculumDetail!Y643 &gt; 0, CurriculumDetail!Y643, "")</f>
        <v/>
      </c>
      <c r="Z84" t="str">
        <f>IF(CurriculumDetail!Z643 &gt; 0, CurriculumDetail!Z643, "")</f>
        <v/>
      </c>
      <c r="AA84" t="str">
        <f>IF(CurriculumDetail!AA643 &gt; 0, CurriculumDetail!AA643, "")</f>
        <v/>
      </c>
      <c r="AB84" t="str">
        <f>IF(CurriculumDetail!AB643 &gt; 0, CurriculumDetail!AB643, "")</f>
        <v/>
      </c>
      <c r="AC84" t="str">
        <f>IF(CurriculumDetail!AC643 &gt; 0, CurriculumDetail!AC643, "")</f>
        <v/>
      </c>
      <c r="AD84" t="str">
        <f>IF(CurriculumDetail!AD643 &gt; 0, CurriculumDetail!AD643, "")</f>
        <v/>
      </c>
      <c r="AE84" t="str">
        <f>IF(CurriculumDetail!AE643 &gt; 0, CurriculumDetail!AE643, "")</f>
        <v/>
      </c>
      <c r="AF84" t="str">
        <f>IF(CurriculumDetail!AF643 &gt; 0, CurriculumDetail!AF643, "")</f>
        <v/>
      </c>
      <c r="AG84" t="str">
        <f>IF(CurriculumDetail!AG643 &gt; 0, CurriculumDetail!AG643, "")</f>
        <v/>
      </c>
      <c r="AH84" t="str">
        <f>IF(CurriculumDetail!AH643 &gt; 0, CurriculumDetail!AH643, "")</f>
        <v/>
      </c>
      <c r="AI84" t="str">
        <f>IF(CurriculumDetail!AI643 &gt; 0, CurriculumDetail!AI643, "")</f>
        <v/>
      </c>
      <c r="AJ84" t="str">
        <f>IF(CurriculumDetail!AJ643 &gt; 0, CurriculumDetail!AJ643, "")</f>
        <v/>
      </c>
    </row>
    <row r="85" spans="1:36" x14ac:dyDescent="0.2">
      <c r="A85" s="12" t="s">
        <v>106</v>
      </c>
      <c r="B85" s="12" t="s">
        <v>112</v>
      </c>
      <c r="C85" s="12">
        <v>0</v>
      </c>
      <c r="D85" s="12">
        <v>0</v>
      </c>
      <c r="E85" s="12">
        <f t="shared" si="16"/>
        <v>0</v>
      </c>
      <c r="F85" s="12">
        <f t="shared" si="17"/>
        <v>0</v>
      </c>
      <c r="G85" t="str">
        <f>IF(CurriculumDetail!G651 &gt; 0, CurriculumDetail!G651, "")</f>
        <v/>
      </c>
      <c r="H85" t="str">
        <f>IF(CurriculumDetail!H651 &gt; 0, CurriculumDetail!H651, "")</f>
        <v/>
      </c>
      <c r="I85" t="str">
        <f>IF(CurriculumDetail!I651 &gt; 0, CurriculumDetail!I651, "")</f>
        <v/>
      </c>
      <c r="J85" t="str">
        <f>IF(CurriculumDetail!J651 &gt; 0, CurriculumDetail!J651, "")</f>
        <v/>
      </c>
      <c r="K85" t="str">
        <f>IF(CurriculumDetail!K651 &gt; 0, CurriculumDetail!K651, "")</f>
        <v/>
      </c>
      <c r="L85" t="str">
        <f>IF(CurriculumDetail!L651 &gt; 0, CurriculumDetail!L651, "")</f>
        <v/>
      </c>
      <c r="M85" t="str">
        <f>IF(CurriculumDetail!M651 &gt; 0, CurriculumDetail!M651, "")</f>
        <v/>
      </c>
      <c r="N85" t="str">
        <f>IF(CurriculumDetail!N651 &gt; 0, CurriculumDetail!N651, "")</f>
        <v/>
      </c>
      <c r="O85" t="str">
        <f>IF(CurriculumDetail!O651 &gt; 0, CurriculumDetail!O651, "")</f>
        <v/>
      </c>
      <c r="P85" t="str">
        <f>IF(CurriculumDetail!P651 &gt; 0, CurriculumDetail!P651, "")</f>
        <v/>
      </c>
      <c r="Q85" t="str">
        <f>IF(CurriculumDetail!Q651 &gt; 0, CurriculumDetail!Q651, "")</f>
        <v/>
      </c>
      <c r="R85" t="str">
        <f>IF(CurriculumDetail!R651 &gt; 0, CurriculumDetail!R651, "")</f>
        <v/>
      </c>
      <c r="S85" t="str">
        <f>IF(CurriculumDetail!S651 &gt; 0, CurriculumDetail!S651, "")</f>
        <v/>
      </c>
      <c r="T85" t="str">
        <f>IF(CurriculumDetail!T651 &gt; 0, CurriculumDetail!T651, "")</f>
        <v/>
      </c>
      <c r="U85" t="str">
        <f>IF(CurriculumDetail!U651 &gt; 0, CurriculumDetail!U651, "")</f>
        <v/>
      </c>
      <c r="V85" t="str">
        <f>IF(CurriculumDetail!V651 &gt; 0, CurriculumDetail!V651, "")</f>
        <v/>
      </c>
      <c r="W85" t="str">
        <f>IF(CurriculumDetail!W651 &gt; 0, CurriculumDetail!W651, "")</f>
        <v/>
      </c>
      <c r="X85" t="str">
        <f>IF(CurriculumDetail!X651 &gt; 0, CurriculumDetail!X651, "")</f>
        <v/>
      </c>
      <c r="Y85" t="str">
        <f>IF(CurriculumDetail!Y651 &gt; 0, CurriculumDetail!Y651, "")</f>
        <v/>
      </c>
      <c r="Z85" t="str">
        <f>IF(CurriculumDetail!Z651 &gt; 0, CurriculumDetail!Z651, "")</f>
        <v/>
      </c>
      <c r="AA85" t="str">
        <f>IF(CurriculumDetail!AA651 &gt; 0, CurriculumDetail!AA651, "")</f>
        <v/>
      </c>
      <c r="AB85" t="str">
        <f>IF(CurriculumDetail!AB651 &gt; 0, CurriculumDetail!AB651, "")</f>
        <v/>
      </c>
      <c r="AC85" t="str">
        <f>IF(CurriculumDetail!AC651 &gt; 0, CurriculumDetail!AC651, "")</f>
        <v/>
      </c>
      <c r="AD85" t="str">
        <f>IF(CurriculumDetail!AD651 &gt; 0, CurriculumDetail!AD651, "")</f>
        <v/>
      </c>
      <c r="AE85" t="str">
        <f>IF(CurriculumDetail!AE651 &gt; 0, CurriculumDetail!AE651, "")</f>
        <v/>
      </c>
      <c r="AF85" t="str">
        <f>IF(CurriculumDetail!AF651 &gt; 0, CurriculumDetail!AF651, "")</f>
        <v/>
      </c>
      <c r="AG85" t="str">
        <f>IF(CurriculumDetail!AG651 &gt; 0, CurriculumDetail!AG651, "")</f>
        <v/>
      </c>
      <c r="AH85" t="str">
        <f>IF(CurriculumDetail!AH651 &gt; 0, CurriculumDetail!AH651, "")</f>
        <v/>
      </c>
      <c r="AI85" t="str">
        <f>IF(CurriculumDetail!AI651 &gt; 0, CurriculumDetail!AI651, "")</f>
        <v/>
      </c>
      <c r="AJ85" t="str">
        <f>IF(CurriculumDetail!AJ651 &gt; 0, CurriculumDetail!AJ651, "")</f>
        <v/>
      </c>
    </row>
    <row r="86" spans="1:36" x14ac:dyDescent="0.2">
      <c r="A86" s="12" t="s">
        <v>106</v>
      </c>
      <c r="B86" s="12" t="s">
        <v>113</v>
      </c>
      <c r="C86" s="12">
        <v>0</v>
      </c>
      <c r="D86" s="12">
        <v>0</v>
      </c>
      <c r="E86" s="12">
        <f t="shared" si="16"/>
        <v>0</v>
      </c>
      <c r="F86" s="12">
        <f t="shared" si="17"/>
        <v>0</v>
      </c>
      <c r="G86" t="str">
        <f>IF(CurriculumDetail!G663 &gt; 0, CurriculumDetail!G663, "")</f>
        <v/>
      </c>
      <c r="H86" t="str">
        <f>IF(CurriculumDetail!H663 &gt; 0, CurriculumDetail!H663, "")</f>
        <v/>
      </c>
      <c r="I86" t="str">
        <f>IF(CurriculumDetail!I663 &gt; 0, CurriculumDetail!I663, "")</f>
        <v/>
      </c>
      <c r="J86" t="str">
        <f>IF(CurriculumDetail!J663 &gt; 0, CurriculumDetail!J663, "")</f>
        <v/>
      </c>
      <c r="K86" t="str">
        <f>IF(CurriculumDetail!K663 &gt; 0, CurriculumDetail!K663, "")</f>
        <v/>
      </c>
      <c r="L86" t="str">
        <f>IF(CurriculumDetail!L663 &gt; 0, CurriculumDetail!L663, "")</f>
        <v/>
      </c>
      <c r="M86" t="str">
        <f>IF(CurriculumDetail!M663 &gt; 0, CurriculumDetail!M663, "")</f>
        <v/>
      </c>
      <c r="N86" t="str">
        <f>IF(CurriculumDetail!N663 &gt; 0, CurriculumDetail!N663, "")</f>
        <v/>
      </c>
      <c r="O86" t="str">
        <f>IF(CurriculumDetail!O663 &gt; 0, CurriculumDetail!O663, "")</f>
        <v/>
      </c>
      <c r="P86" t="str">
        <f>IF(CurriculumDetail!P663 &gt; 0, CurriculumDetail!P663, "")</f>
        <v/>
      </c>
      <c r="Q86" t="str">
        <f>IF(CurriculumDetail!Q663 &gt; 0, CurriculumDetail!Q663, "")</f>
        <v/>
      </c>
      <c r="R86" t="str">
        <f>IF(CurriculumDetail!R663 &gt; 0, CurriculumDetail!R663, "")</f>
        <v/>
      </c>
      <c r="S86" t="str">
        <f>IF(CurriculumDetail!S663 &gt; 0, CurriculumDetail!S663, "")</f>
        <v/>
      </c>
      <c r="T86" t="str">
        <f>IF(CurriculumDetail!T663 &gt; 0, CurriculumDetail!T663, "")</f>
        <v/>
      </c>
      <c r="U86" t="str">
        <f>IF(CurriculumDetail!U663 &gt; 0, CurriculumDetail!U663, "")</f>
        <v/>
      </c>
      <c r="V86" t="str">
        <f>IF(CurriculumDetail!V663 &gt; 0, CurriculumDetail!V663, "")</f>
        <v/>
      </c>
      <c r="W86" t="str">
        <f>IF(CurriculumDetail!W663 &gt; 0, CurriculumDetail!W663, "")</f>
        <v/>
      </c>
      <c r="X86" t="str">
        <f>IF(CurriculumDetail!X663 &gt; 0, CurriculumDetail!X663, "")</f>
        <v/>
      </c>
      <c r="Y86" t="str">
        <f>IF(CurriculumDetail!Y663 &gt; 0, CurriculumDetail!Y663, "")</f>
        <v/>
      </c>
      <c r="Z86" t="str">
        <f>IF(CurriculumDetail!Z663 &gt; 0, CurriculumDetail!Z663, "")</f>
        <v/>
      </c>
      <c r="AA86" t="str">
        <f>IF(CurriculumDetail!AA663 &gt; 0, CurriculumDetail!AA663, "")</f>
        <v/>
      </c>
      <c r="AB86" t="str">
        <f>IF(CurriculumDetail!AB663 &gt; 0, CurriculumDetail!AB663, "")</f>
        <v/>
      </c>
      <c r="AC86" t="str">
        <f>IF(CurriculumDetail!AC663 &gt; 0, CurriculumDetail!AC663, "")</f>
        <v/>
      </c>
      <c r="AD86" t="str">
        <f>IF(CurriculumDetail!AD663 &gt; 0, CurriculumDetail!AD663, "")</f>
        <v/>
      </c>
      <c r="AE86" t="str">
        <f>IF(CurriculumDetail!AE663 &gt; 0, CurriculumDetail!AE663, "")</f>
        <v/>
      </c>
      <c r="AF86" t="str">
        <f>IF(CurriculumDetail!AF663 &gt; 0, CurriculumDetail!AF663, "")</f>
        <v/>
      </c>
      <c r="AG86" t="str">
        <f>IF(CurriculumDetail!AG663 &gt; 0, CurriculumDetail!AG663, "")</f>
        <v/>
      </c>
      <c r="AH86" t="str">
        <f>IF(CurriculumDetail!AH663 &gt; 0, CurriculumDetail!AH663, "")</f>
        <v/>
      </c>
      <c r="AI86" t="str">
        <f>IF(CurriculumDetail!AI663 &gt; 0, CurriculumDetail!AI663, "")</f>
        <v/>
      </c>
      <c r="AJ86" t="str">
        <f>IF(CurriculumDetail!AJ663 &gt; 0, CurriculumDetail!AJ663, "")</f>
        <v/>
      </c>
    </row>
    <row r="87" spans="1:36" x14ac:dyDescent="0.2">
      <c r="A87" s="12" t="s">
        <v>106</v>
      </c>
      <c r="B87" s="12" t="s">
        <v>114</v>
      </c>
      <c r="C87" s="12">
        <v>0</v>
      </c>
      <c r="D87" s="12">
        <v>0</v>
      </c>
      <c r="E87" s="12">
        <f t="shared" si="16"/>
        <v>0</v>
      </c>
      <c r="F87" s="12">
        <f t="shared" si="17"/>
        <v>0</v>
      </c>
      <c r="G87" t="str">
        <f>IF(CurriculumDetail!G674 &gt; 0, CurriculumDetail!G674, "")</f>
        <v/>
      </c>
      <c r="H87" t="str">
        <f>IF(CurriculumDetail!H674 &gt; 0, CurriculumDetail!H674, "")</f>
        <v/>
      </c>
      <c r="I87" t="str">
        <f>IF(CurriculumDetail!I674 &gt; 0, CurriculumDetail!I674, "")</f>
        <v/>
      </c>
      <c r="J87" t="str">
        <f>IF(CurriculumDetail!J674 &gt; 0, CurriculumDetail!J674, "")</f>
        <v/>
      </c>
      <c r="K87" t="str">
        <f>IF(CurriculumDetail!K674 &gt; 0, CurriculumDetail!K674, "")</f>
        <v/>
      </c>
      <c r="L87" t="str">
        <f>IF(CurriculumDetail!L674 &gt; 0, CurriculumDetail!L674, "")</f>
        <v/>
      </c>
      <c r="M87" t="str">
        <f>IF(CurriculumDetail!M674 &gt; 0, CurriculumDetail!M674, "")</f>
        <v/>
      </c>
      <c r="N87" t="str">
        <f>IF(CurriculumDetail!N674 &gt; 0, CurriculumDetail!N674, "")</f>
        <v/>
      </c>
      <c r="O87" t="str">
        <f>IF(CurriculumDetail!O674 &gt; 0, CurriculumDetail!O674, "")</f>
        <v/>
      </c>
      <c r="P87" t="str">
        <f>IF(CurriculumDetail!P674 &gt; 0, CurriculumDetail!P674, "")</f>
        <v/>
      </c>
      <c r="Q87" t="str">
        <f>IF(CurriculumDetail!Q674 &gt; 0, CurriculumDetail!Q674, "")</f>
        <v/>
      </c>
      <c r="R87" t="str">
        <f>IF(CurriculumDetail!R674 &gt; 0, CurriculumDetail!R674, "")</f>
        <v/>
      </c>
      <c r="S87" t="str">
        <f>IF(CurriculumDetail!S674 &gt; 0, CurriculumDetail!S674, "")</f>
        <v/>
      </c>
      <c r="T87" t="str">
        <f>IF(CurriculumDetail!T674 &gt; 0, CurriculumDetail!T674, "")</f>
        <v/>
      </c>
      <c r="U87" t="str">
        <f>IF(CurriculumDetail!U674 &gt; 0, CurriculumDetail!U674, "")</f>
        <v/>
      </c>
      <c r="V87" t="str">
        <f>IF(CurriculumDetail!V674 &gt; 0, CurriculumDetail!V674, "")</f>
        <v/>
      </c>
      <c r="W87" t="str">
        <f>IF(CurriculumDetail!W674 &gt; 0, CurriculumDetail!W674, "")</f>
        <v/>
      </c>
      <c r="X87" t="str">
        <f>IF(CurriculumDetail!X674 &gt; 0, CurriculumDetail!X674, "")</f>
        <v/>
      </c>
      <c r="Y87" t="str">
        <f>IF(CurriculumDetail!Y674 &gt; 0, CurriculumDetail!Y674, "")</f>
        <v/>
      </c>
      <c r="Z87" t="str">
        <f>IF(CurriculumDetail!Z674 &gt; 0, CurriculumDetail!Z674, "")</f>
        <v/>
      </c>
      <c r="AA87" t="str">
        <f>IF(CurriculumDetail!AA674 &gt; 0, CurriculumDetail!AA674, "")</f>
        <v/>
      </c>
      <c r="AB87" t="str">
        <f>IF(CurriculumDetail!AB674 &gt; 0, CurriculumDetail!AB674, "")</f>
        <v/>
      </c>
      <c r="AC87" t="str">
        <f>IF(CurriculumDetail!AC674 &gt; 0, CurriculumDetail!AC674, "")</f>
        <v/>
      </c>
      <c r="AD87" t="str">
        <f>IF(CurriculumDetail!AD674 &gt; 0, CurriculumDetail!AD674, "")</f>
        <v/>
      </c>
      <c r="AE87" t="str">
        <f>IF(CurriculumDetail!AE674 &gt; 0, CurriculumDetail!AE674, "")</f>
        <v/>
      </c>
      <c r="AF87" t="str">
        <f>IF(CurriculumDetail!AF674 &gt; 0, CurriculumDetail!AF674, "")</f>
        <v/>
      </c>
      <c r="AG87" t="str">
        <f>IF(CurriculumDetail!AG674 &gt; 0, CurriculumDetail!AG674, "")</f>
        <v/>
      </c>
      <c r="AH87" t="str">
        <f>IF(CurriculumDetail!AH674 &gt; 0, CurriculumDetail!AH674, "")</f>
        <v/>
      </c>
      <c r="AI87" t="str">
        <f>IF(CurriculumDetail!AI674 &gt; 0, CurriculumDetail!AI674, "")</f>
        <v/>
      </c>
      <c r="AJ87" t="str">
        <f>IF(CurriculumDetail!AJ674 &gt; 0, CurriculumDetail!AJ674, "")</f>
        <v/>
      </c>
    </row>
    <row r="88" spans="1:36" x14ac:dyDescent="0.2">
      <c r="A88" s="12" t="s">
        <v>106</v>
      </c>
      <c r="B88" s="12" t="s">
        <v>115</v>
      </c>
      <c r="C88" s="12">
        <v>0</v>
      </c>
      <c r="D88" s="12">
        <v>0</v>
      </c>
      <c r="E88" s="12">
        <f t="shared" si="16"/>
        <v>0</v>
      </c>
      <c r="F88" s="12">
        <f t="shared" si="17"/>
        <v>0</v>
      </c>
      <c r="G88" t="str">
        <f>IF(CurriculumDetail!G681 &gt; 0, CurriculumDetail!G681, "")</f>
        <v/>
      </c>
      <c r="H88" t="str">
        <f>IF(CurriculumDetail!H681 &gt; 0, CurriculumDetail!H681, "")</f>
        <v/>
      </c>
      <c r="I88" t="str">
        <f>IF(CurriculumDetail!I681 &gt; 0, CurriculumDetail!I681, "")</f>
        <v/>
      </c>
      <c r="J88" t="str">
        <f>IF(CurriculumDetail!J681 &gt; 0, CurriculumDetail!J681, "")</f>
        <v/>
      </c>
      <c r="K88" t="str">
        <f>IF(CurriculumDetail!K681 &gt; 0, CurriculumDetail!K681, "")</f>
        <v/>
      </c>
      <c r="L88" t="str">
        <f>IF(CurriculumDetail!L681 &gt; 0, CurriculumDetail!L681, "")</f>
        <v/>
      </c>
      <c r="M88" t="str">
        <f>IF(CurriculumDetail!M681 &gt; 0, CurriculumDetail!M681, "")</f>
        <v/>
      </c>
      <c r="N88" t="str">
        <f>IF(CurriculumDetail!N681 &gt; 0, CurriculumDetail!N681, "")</f>
        <v/>
      </c>
      <c r="O88" t="str">
        <f>IF(CurriculumDetail!O681 &gt; 0, CurriculumDetail!O681, "")</f>
        <v/>
      </c>
      <c r="P88" t="str">
        <f>IF(CurriculumDetail!P681 &gt; 0, CurriculumDetail!P681, "")</f>
        <v/>
      </c>
      <c r="Q88" t="str">
        <f>IF(CurriculumDetail!Q681 &gt; 0, CurriculumDetail!Q681, "")</f>
        <v/>
      </c>
      <c r="R88" t="str">
        <f>IF(CurriculumDetail!R681 &gt; 0, CurriculumDetail!R681, "")</f>
        <v/>
      </c>
      <c r="S88" t="str">
        <f>IF(CurriculumDetail!S681 &gt; 0, CurriculumDetail!S681, "")</f>
        <v/>
      </c>
      <c r="T88" t="str">
        <f>IF(CurriculumDetail!T681 &gt; 0, CurriculumDetail!T681, "")</f>
        <v/>
      </c>
      <c r="U88" t="str">
        <f>IF(CurriculumDetail!U681 &gt; 0, CurriculumDetail!U681, "")</f>
        <v/>
      </c>
      <c r="V88" t="str">
        <f>IF(CurriculumDetail!V681 &gt; 0, CurriculumDetail!V681, "")</f>
        <v/>
      </c>
      <c r="W88" t="str">
        <f>IF(CurriculumDetail!W681 &gt; 0, CurriculumDetail!W681, "")</f>
        <v/>
      </c>
      <c r="X88" t="str">
        <f>IF(CurriculumDetail!X681 &gt; 0, CurriculumDetail!X681, "")</f>
        <v/>
      </c>
      <c r="Y88" t="str">
        <f>IF(CurriculumDetail!Y681 &gt; 0, CurriculumDetail!Y681, "")</f>
        <v/>
      </c>
      <c r="Z88" t="str">
        <f>IF(CurriculumDetail!Z681 &gt; 0, CurriculumDetail!Z681, "")</f>
        <v/>
      </c>
      <c r="AA88" t="str">
        <f>IF(CurriculumDetail!AA681 &gt; 0, CurriculumDetail!AA681, "")</f>
        <v/>
      </c>
      <c r="AB88" t="str">
        <f>IF(CurriculumDetail!AB681 &gt; 0, CurriculumDetail!AB681, "")</f>
        <v/>
      </c>
      <c r="AC88" t="str">
        <f>IF(CurriculumDetail!AC681 &gt; 0, CurriculumDetail!AC681, "")</f>
        <v/>
      </c>
      <c r="AD88" t="str">
        <f>IF(CurriculumDetail!AD681 &gt; 0, CurriculumDetail!AD681, "")</f>
        <v/>
      </c>
      <c r="AE88" t="str">
        <f>IF(CurriculumDetail!AE681 &gt; 0, CurriculumDetail!AE681, "")</f>
        <v/>
      </c>
      <c r="AF88" t="str">
        <f>IF(CurriculumDetail!AF681 &gt; 0, CurriculumDetail!AF681, "")</f>
        <v/>
      </c>
      <c r="AG88" t="str">
        <f>IF(CurriculumDetail!AG681 &gt; 0, CurriculumDetail!AG681, "")</f>
        <v/>
      </c>
      <c r="AH88" t="str">
        <f>IF(CurriculumDetail!AH681 &gt; 0, CurriculumDetail!AH681, "")</f>
        <v/>
      </c>
      <c r="AI88" t="str">
        <f>IF(CurriculumDetail!AI681 &gt; 0, CurriculumDetail!AI681, "")</f>
        <v/>
      </c>
      <c r="AJ88" t="str">
        <f>IF(CurriculumDetail!AJ681 &gt; 0, CurriculumDetail!AJ681, "")</f>
        <v/>
      </c>
    </row>
    <row r="89" spans="1:36" x14ac:dyDescent="0.2">
      <c r="A89" s="12" t="s">
        <v>106</v>
      </c>
      <c r="B89" s="12" t="s">
        <v>116</v>
      </c>
      <c r="C89" s="12">
        <v>0</v>
      </c>
      <c r="D89" s="12">
        <v>0</v>
      </c>
      <c r="E89" s="12">
        <f t="shared" si="16"/>
        <v>0</v>
      </c>
      <c r="F89" s="12">
        <f t="shared" si="17"/>
        <v>0</v>
      </c>
      <c r="G89" t="str">
        <f>IF(CurriculumDetail!G688 &gt; 0, CurriculumDetail!G688, "")</f>
        <v/>
      </c>
      <c r="H89" t="str">
        <f>IF(CurriculumDetail!H688 &gt; 0, CurriculumDetail!H688, "")</f>
        <v/>
      </c>
      <c r="I89" t="str">
        <f>IF(CurriculumDetail!I688 &gt; 0, CurriculumDetail!I688, "")</f>
        <v/>
      </c>
      <c r="J89" t="str">
        <f>IF(CurriculumDetail!J688 &gt; 0, CurriculumDetail!J688, "")</f>
        <v/>
      </c>
      <c r="K89" t="str">
        <f>IF(CurriculumDetail!K688 &gt; 0, CurriculumDetail!K688, "")</f>
        <v/>
      </c>
      <c r="L89" t="str">
        <f>IF(CurriculumDetail!L688 &gt; 0, CurriculumDetail!L688, "")</f>
        <v/>
      </c>
      <c r="M89" t="str">
        <f>IF(CurriculumDetail!M688 &gt; 0, CurriculumDetail!M688, "")</f>
        <v/>
      </c>
      <c r="N89" t="str">
        <f>IF(CurriculumDetail!N688 &gt; 0, CurriculumDetail!N688, "")</f>
        <v/>
      </c>
      <c r="O89" t="str">
        <f>IF(CurriculumDetail!O688 &gt; 0, CurriculumDetail!O688, "")</f>
        <v/>
      </c>
      <c r="P89" t="str">
        <f>IF(CurriculumDetail!P688 &gt; 0, CurriculumDetail!P688, "")</f>
        <v/>
      </c>
      <c r="Q89" t="str">
        <f>IF(CurriculumDetail!Q688 &gt; 0, CurriculumDetail!Q688, "")</f>
        <v/>
      </c>
      <c r="R89" t="str">
        <f>IF(CurriculumDetail!R688 &gt; 0, CurriculumDetail!R688, "")</f>
        <v/>
      </c>
      <c r="S89" t="str">
        <f>IF(CurriculumDetail!S688 &gt; 0, CurriculumDetail!S688, "")</f>
        <v/>
      </c>
      <c r="T89" t="str">
        <f>IF(CurriculumDetail!T688 &gt; 0, CurriculumDetail!T688, "")</f>
        <v/>
      </c>
      <c r="U89" t="str">
        <f>IF(CurriculumDetail!U688 &gt; 0, CurriculumDetail!U688, "")</f>
        <v/>
      </c>
      <c r="V89" t="str">
        <f>IF(CurriculumDetail!V688 &gt; 0, CurriculumDetail!V688, "")</f>
        <v/>
      </c>
      <c r="W89" t="str">
        <f>IF(CurriculumDetail!W688 &gt; 0, CurriculumDetail!W688, "")</f>
        <v/>
      </c>
      <c r="X89" t="str">
        <f>IF(CurriculumDetail!X688 &gt; 0, CurriculumDetail!X688, "")</f>
        <v/>
      </c>
      <c r="Y89" t="str">
        <f>IF(CurriculumDetail!Y688 &gt; 0, CurriculumDetail!Y688, "")</f>
        <v/>
      </c>
      <c r="Z89" t="str">
        <f>IF(CurriculumDetail!Z688 &gt; 0, CurriculumDetail!Z688, "")</f>
        <v/>
      </c>
      <c r="AA89" t="str">
        <f>IF(CurriculumDetail!AA688 &gt; 0, CurriculumDetail!AA688, "")</f>
        <v/>
      </c>
      <c r="AB89" t="str">
        <f>IF(CurriculumDetail!AB688 &gt; 0, CurriculumDetail!AB688, "")</f>
        <v/>
      </c>
      <c r="AC89" t="str">
        <f>IF(CurriculumDetail!AC688 &gt; 0, CurriculumDetail!AC688, "")</f>
        <v/>
      </c>
      <c r="AD89" t="str">
        <f>IF(CurriculumDetail!AD688 &gt; 0, CurriculumDetail!AD688, "")</f>
        <v/>
      </c>
      <c r="AE89" t="str">
        <f>IF(CurriculumDetail!AE688 &gt; 0, CurriculumDetail!AE688, "")</f>
        <v/>
      </c>
      <c r="AF89" t="str">
        <f>IF(CurriculumDetail!AF688 &gt; 0, CurriculumDetail!AF688, "")</f>
        <v/>
      </c>
      <c r="AG89" t="str">
        <f>IF(CurriculumDetail!AG688 &gt; 0, CurriculumDetail!AG688, "")</f>
        <v/>
      </c>
      <c r="AH89" t="str">
        <f>IF(CurriculumDetail!AH688 &gt; 0, CurriculumDetail!AH688, "")</f>
        <v/>
      </c>
      <c r="AI89" t="str">
        <f>IF(CurriculumDetail!AI688 &gt; 0, CurriculumDetail!AI688, "")</f>
        <v/>
      </c>
      <c r="AJ89" t="str">
        <f>IF(CurriculumDetail!AJ688 &gt; 0, CurriculumDetail!AJ688, "")</f>
        <v/>
      </c>
    </row>
    <row r="90" spans="1:36" x14ac:dyDescent="0.2">
      <c r="A90" s="12" t="s">
        <v>106</v>
      </c>
      <c r="B90" s="12" t="s">
        <v>117</v>
      </c>
      <c r="C90" s="12">
        <v>0</v>
      </c>
      <c r="D90" s="12">
        <v>0</v>
      </c>
      <c r="E90" s="12">
        <f t="shared" si="16"/>
        <v>0</v>
      </c>
      <c r="F90" s="12">
        <f t="shared" si="17"/>
        <v>0</v>
      </c>
      <c r="G90" t="str">
        <f>IF(CurriculumDetail!G697 &gt; 0, CurriculumDetail!G697, "")</f>
        <v/>
      </c>
      <c r="H90" t="str">
        <f>IF(CurriculumDetail!H697 &gt; 0, CurriculumDetail!H697, "")</f>
        <v/>
      </c>
      <c r="I90" t="str">
        <f>IF(CurriculumDetail!I697 &gt; 0, CurriculumDetail!I697, "")</f>
        <v/>
      </c>
      <c r="J90" t="str">
        <f>IF(CurriculumDetail!J697 &gt; 0, CurriculumDetail!J697, "")</f>
        <v/>
      </c>
      <c r="K90" t="str">
        <f>IF(CurriculumDetail!K697 &gt; 0, CurriculumDetail!K697, "")</f>
        <v/>
      </c>
      <c r="L90" t="str">
        <f>IF(CurriculumDetail!L697 &gt; 0, CurriculumDetail!L697, "")</f>
        <v/>
      </c>
      <c r="M90" t="str">
        <f>IF(CurriculumDetail!M697 &gt; 0, CurriculumDetail!M697, "")</f>
        <v/>
      </c>
      <c r="N90" t="str">
        <f>IF(CurriculumDetail!N697 &gt; 0, CurriculumDetail!N697, "")</f>
        <v/>
      </c>
      <c r="O90" t="str">
        <f>IF(CurriculumDetail!O697 &gt; 0, CurriculumDetail!O697, "")</f>
        <v/>
      </c>
      <c r="P90" t="str">
        <f>IF(CurriculumDetail!P697 &gt; 0, CurriculumDetail!P697, "")</f>
        <v/>
      </c>
      <c r="Q90" t="str">
        <f>IF(CurriculumDetail!Q697 &gt; 0, CurriculumDetail!Q697, "")</f>
        <v/>
      </c>
      <c r="R90" t="str">
        <f>IF(CurriculumDetail!R697 &gt; 0, CurriculumDetail!R697, "")</f>
        <v/>
      </c>
      <c r="S90" t="str">
        <f>IF(CurriculumDetail!S697 &gt; 0, CurriculumDetail!S697, "")</f>
        <v/>
      </c>
      <c r="T90" t="str">
        <f>IF(CurriculumDetail!T697 &gt; 0, CurriculumDetail!T697, "")</f>
        <v/>
      </c>
      <c r="U90" t="str">
        <f>IF(CurriculumDetail!U697 &gt; 0, CurriculumDetail!U697, "")</f>
        <v/>
      </c>
      <c r="V90" t="str">
        <f>IF(CurriculumDetail!V697 &gt; 0, CurriculumDetail!V697, "")</f>
        <v/>
      </c>
      <c r="W90" t="str">
        <f>IF(CurriculumDetail!W697 &gt; 0, CurriculumDetail!W697, "")</f>
        <v/>
      </c>
      <c r="X90" t="str">
        <f>IF(CurriculumDetail!X697 &gt; 0, CurriculumDetail!X697, "")</f>
        <v/>
      </c>
      <c r="Y90" t="str">
        <f>IF(CurriculumDetail!Y697 &gt; 0, CurriculumDetail!Y697, "")</f>
        <v/>
      </c>
      <c r="Z90" t="str">
        <f>IF(CurriculumDetail!Z697 &gt; 0, CurriculumDetail!Z697, "")</f>
        <v/>
      </c>
      <c r="AA90" t="str">
        <f>IF(CurriculumDetail!AA697 &gt; 0, CurriculumDetail!AA697, "")</f>
        <v/>
      </c>
      <c r="AB90" t="str">
        <f>IF(CurriculumDetail!AB697 &gt; 0, CurriculumDetail!AB697, "")</f>
        <v/>
      </c>
      <c r="AC90" t="str">
        <f>IF(CurriculumDetail!AC697 &gt; 0, CurriculumDetail!AC697, "")</f>
        <v/>
      </c>
      <c r="AD90" t="str">
        <f>IF(CurriculumDetail!AD697 &gt; 0, CurriculumDetail!AD697, "")</f>
        <v/>
      </c>
      <c r="AE90" t="str">
        <f>IF(CurriculumDetail!AE697 &gt; 0, CurriculumDetail!AE697, "")</f>
        <v/>
      </c>
      <c r="AF90" t="str">
        <f>IF(CurriculumDetail!AF697 &gt; 0, CurriculumDetail!AF697, "")</f>
        <v/>
      </c>
      <c r="AG90" t="str">
        <f>IF(CurriculumDetail!AG697 &gt; 0, CurriculumDetail!AG697, "")</f>
        <v/>
      </c>
      <c r="AH90" t="str">
        <f>IF(CurriculumDetail!AH697 &gt; 0, CurriculumDetail!AH697, "")</f>
        <v/>
      </c>
      <c r="AI90" t="str">
        <f>IF(CurriculumDetail!AI697 &gt; 0, CurriculumDetail!AI697, "")</f>
        <v/>
      </c>
      <c r="AJ90" t="str">
        <f>IF(CurriculumDetail!AJ697 &gt; 0, CurriculumDetail!AJ697, "")</f>
        <v/>
      </c>
    </row>
    <row r="91" spans="1:36" x14ac:dyDescent="0.2">
      <c r="A91" s="12" t="s">
        <v>106</v>
      </c>
      <c r="B91" s="12" t="s">
        <v>118</v>
      </c>
      <c r="C91" s="12">
        <v>0</v>
      </c>
      <c r="D91" s="12">
        <v>0</v>
      </c>
      <c r="E91" s="12">
        <f t="shared" si="16"/>
        <v>0</v>
      </c>
      <c r="F91" s="12">
        <f t="shared" si="17"/>
        <v>0</v>
      </c>
      <c r="G91" t="str">
        <f>IF(CurriculumDetail!G707 &gt; 0, CurriculumDetail!G707, "")</f>
        <v/>
      </c>
      <c r="H91" t="str">
        <f>IF(CurriculumDetail!H707 &gt; 0, CurriculumDetail!H707, "")</f>
        <v/>
      </c>
      <c r="I91" t="str">
        <f>IF(CurriculumDetail!I707 &gt; 0, CurriculumDetail!I707, "")</f>
        <v/>
      </c>
      <c r="J91" t="str">
        <f>IF(CurriculumDetail!J707 &gt; 0, CurriculumDetail!J707, "")</f>
        <v/>
      </c>
      <c r="K91" t="str">
        <f>IF(CurriculumDetail!K707 &gt; 0, CurriculumDetail!K707, "")</f>
        <v/>
      </c>
      <c r="L91" t="str">
        <f>IF(CurriculumDetail!L707 &gt; 0, CurriculumDetail!L707, "")</f>
        <v/>
      </c>
      <c r="M91" t="str">
        <f>IF(CurriculumDetail!M707 &gt; 0, CurriculumDetail!M707, "")</f>
        <v/>
      </c>
      <c r="N91" t="str">
        <f>IF(CurriculumDetail!N707 &gt; 0, CurriculumDetail!N707, "")</f>
        <v/>
      </c>
      <c r="O91" t="str">
        <f>IF(CurriculumDetail!O707 &gt; 0, CurriculumDetail!O707, "")</f>
        <v/>
      </c>
      <c r="P91" t="str">
        <f>IF(CurriculumDetail!P707 &gt; 0, CurriculumDetail!P707, "")</f>
        <v/>
      </c>
      <c r="Q91" t="str">
        <f>IF(CurriculumDetail!Q707 &gt; 0, CurriculumDetail!Q707, "")</f>
        <v/>
      </c>
      <c r="R91" t="str">
        <f>IF(CurriculumDetail!R707 &gt; 0, CurriculumDetail!R707, "")</f>
        <v/>
      </c>
      <c r="S91" t="str">
        <f>IF(CurriculumDetail!S707 &gt; 0, CurriculumDetail!S707, "")</f>
        <v/>
      </c>
      <c r="T91" t="str">
        <f>IF(CurriculumDetail!T707 &gt; 0, CurriculumDetail!T707, "")</f>
        <v/>
      </c>
      <c r="U91" t="str">
        <f>IF(CurriculumDetail!U707 &gt; 0, CurriculumDetail!U707, "")</f>
        <v/>
      </c>
      <c r="V91" t="str">
        <f>IF(CurriculumDetail!V707 &gt; 0, CurriculumDetail!V707, "")</f>
        <v/>
      </c>
      <c r="W91" t="str">
        <f>IF(CurriculumDetail!W707 &gt; 0, CurriculumDetail!W707, "")</f>
        <v/>
      </c>
      <c r="X91" t="str">
        <f>IF(CurriculumDetail!X707 &gt; 0, CurriculumDetail!X707, "")</f>
        <v/>
      </c>
      <c r="Y91" t="str">
        <f>IF(CurriculumDetail!Y707 &gt; 0, CurriculumDetail!Y707, "")</f>
        <v/>
      </c>
      <c r="Z91" t="str">
        <f>IF(CurriculumDetail!Z707 &gt; 0, CurriculumDetail!Z707, "")</f>
        <v/>
      </c>
      <c r="AA91" t="str">
        <f>IF(CurriculumDetail!AA707 &gt; 0, CurriculumDetail!AA707, "")</f>
        <v/>
      </c>
      <c r="AB91" t="str">
        <f>IF(CurriculumDetail!AB707 &gt; 0, CurriculumDetail!AB707, "")</f>
        <v/>
      </c>
      <c r="AC91" t="str">
        <f>IF(CurriculumDetail!AC707 &gt; 0, CurriculumDetail!AC707, "")</f>
        <v/>
      </c>
      <c r="AD91" t="str">
        <f>IF(CurriculumDetail!AD707 &gt; 0, CurriculumDetail!AD707, "")</f>
        <v/>
      </c>
      <c r="AE91" t="str">
        <f>IF(CurriculumDetail!AE707 &gt; 0, CurriculumDetail!AE707, "")</f>
        <v/>
      </c>
      <c r="AF91" t="str">
        <f>IF(CurriculumDetail!AF707 &gt; 0, CurriculumDetail!AF707, "")</f>
        <v/>
      </c>
      <c r="AG91" t="str">
        <f>IF(CurriculumDetail!AG707 &gt; 0, CurriculumDetail!AG707, "")</f>
        <v/>
      </c>
      <c r="AH91" t="str">
        <f>IF(CurriculumDetail!AH707 &gt; 0, CurriculumDetail!AH707, "")</f>
        <v/>
      </c>
      <c r="AI91" t="str">
        <f>IF(CurriculumDetail!AI707 &gt; 0, CurriculumDetail!AI707, "")</f>
        <v/>
      </c>
      <c r="AJ91" t="str">
        <f>IF(CurriculumDetail!AJ707 &gt; 0, CurriculumDetail!AJ707, "")</f>
        <v/>
      </c>
    </row>
    <row r="93" spans="1:36" x14ac:dyDescent="0.2">
      <c r="A93" s="12" t="s">
        <v>119</v>
      </c>
      <c r="B93" s="12" t="s">
        <v>120</v>
      </c>
      <c r="C93" s="12">
        <v>1.5</v>
      </c>
      <c r="D93" s="12">
        <v>0</v>
      </c>
      <c r="E93" s="12">
        <f t="shared" ref="E93:E100" si="18">C93+ D93</f>
        <v>1.5</v>
      </c>
      <c r="F93" s="12">
        <f t="shared" ref="F93:F100" si="19">SUM(G93:AJ93)</f>
        <v>0</v>
      </c>
      <c r="G93" t="str">
        <f>IF(CurriculumDetail!G719 &gt; 0, CurriculumDetail!G719, "")</f>
        <v/>
      </c>
      <c r="H93" t="str">
        <f>IF(CurriculumDetail!H719 &gt; 0, CurriculumDetail!H719, "")</f>
        <v/>
      </c>
      <c r="I93" t="str">
        <f>IF(CurriculumDetail!I719 &gt; 0, CurriculumDetail!I719, "")</f>
        <v/>
      </c>
      <c r="J93" t="str">
        <f>IF(CurriculumDetail!J719 &gt; 0, CurriculumDetail!J719, "")</f>
        <v/>
      </c>
      <c r="K93" t="str">
        <f>IF(CurriculumDetail!K719 &gt; 0, CurriculumDetail!K719, "")</f>
        <v/>
      </c>
      <c r="L93" t="str">
        <f>IF(CurriculumDetail!L719 &gt; 0, CurriculumDetail!L719, "")</f>
        <v/>
      </c>
      <c r="M93" t="str">
        <f>IF(CurriculumDetail!M719 &gt; 0, CurriculumDetail!M719, "")</f>
        <v/>
      </c>
      <c r="N93" t="str">
        <f>IF(CurriculumDetail!N719 &gt; 0, CurriculumDetail!N719, "")</f>
        <v/>
      </c>
      <c r="O93" t="str">
        <f>IF(CurriculumDetail!O719 &gt; 0, CurriculumDetail!O719, "")</f>
        <v/>
      </c>
      <c r="P93" t="str">
        <f>IF(CurriculumDetail!P719 &gt; 0, CurriculumDetail!P719, "")</f>
        <v/>
      </c>
      <c r="Q93" t="str">
        <f>IF(CurriculumDetail!Q719 &gt; 0, CurriculumDetail!Q719, "")</f>
        <v/>
      </c>
      <c r="R93" t="str">
        <f>IF(CurriculumDetail!R719 &gt; 0, CurriculumDetail!R719, "")</f>
        <v/>
      </c>
      <c r="S93" t="str">
        <f>IF(CurriculumDetail!S719 &gt; 0, CurriculumDetail!S719, "")</f>
        <v/>
      </c>
      <c r="T93" t="str">
        <f>IF(CurriculumDetail!T719 &gt; 0, CurriculumDetail!T719, "")</f>
        <v/>
      </c>
      <c r="U93" t="str">
        <f>IF(CurriculumDetail!U719 &gt; 0, CurriculumDetail!U719, "")</f>
        <v/>
      </c>
      <c r="V93" t="str">
        <f>IF(CurriculumDetail!V719 &gt; 0, CurriculumDetail!V719, "")</f>
        <v/>
      </c>
      <c r="W93" t="str">
        <f>IF(CurriculumDetail!W719 &gt; 0, CurriculumDetail!W719, "")</f>
        <v/>
      </c>
      <c r="X93" t="str">
        <f>IF(CurriculumDetail!X719 &gt; 0, CurriculumDetail!X719, "")</f>
        <v/>
      </c>
      <c r="Y93" t="str">
        <f>IF(CurriculumDetail!Y719 &gt; 0, CurriculumDetail!Y719, "")</f>
        <v/>
      </c>
      <c r="Z93" t="str">
        <f>IF(CurriculumDetail!Z719 &gt; 0, CurriculumDetail!Z719, "")</f>
        <v/>
      </c>
      <c r="AA93" t="str">
        <f>IF(CurriculumDetail!AA719 &gt; 0, CurriculumDetail!AA719, "")</f>
        <v/>
      </c>
      <c r="AB93" t="str">
        <f>IF(CurriculumDetail!AB719 &gt; 0, CurriculumDetail!AB719, "")</f>
        <v/>
      </c>
      <c r="AC93" t="str">
        <f>IF(CurriculumDetail!AC719 &gt; 0, CurriculumDetail!AC719, "")</f>
        <v/>
      </c>
      <c r="AD93" t="str">
        <f>IF(CurriculumDetail!AD719 &gt; 0, CurriculumDetail!AD719, "")</f>
        <v/>
      </c>
      <c r="AE93" t="str">
        <f>IF(CurriculumDetail!AE719 &gt; 0, CurriculumDetail!AE719, "")</f>
        <v/>
      </c>
      <c r="AF93" t="str">
        <f>IF(CurriculumDetail!AF719 &gt; 0, CurriculumDetail!AF719, "")</f>
        <v/>
      </c>
      <c r="AG93" t="str">
        <f>IF(CurriculumDetail!AG719 &gt; 0, CurriculumDetail!AG719, "")</f>
        <v/>
      </c>
      <c r="AH93" t="str">
        <f>IF(CurriculumDetail!AH719 &gt; 0, CurriculumDetail!AH719, "")</f>
        <v/>
      </c>
      <c r="AI93" t="str">
        <f>IF(CurriculumDetail!AI719 &gt; 0, CurriculumDetail!AI719, "")</f>
        <v/>
      </c>
      <c r="AJ93" t="str">
        <f>IF(CurriculumDetail!AJ719 &gt; 0, CurriculumDetail!AJ719, "")</f>
        <v/>
      </c>
    </row>
    <row r="94" spans="1:36" x14ac:dyDescent="0.2">
      <c r="A94" s="12" t="s">
        <v>119</v>
      </c>
      <c r="B94" s="12" t="s">
        <v>121</v>
      </c>
      <c r="C94" s="12">
        <v>1.5</v>
      </c>
      <c r="D94" s="12">
        <v>0</v>
      </c>
      <c r="E94" s="12">
        <f t="shared" si="18"/>
        <v>1.5</v>
      </c>
      <c r="F94" s="12">
        <f t="shared" si="19"/>
        <v>0</v>
      </c>
      <c r="G94" t="str">
        <f>IF(CurriculumDetail!G725 &gt; 0, CurriculumDetail!G725, "")</f>
        <v/>
      </c>
      <c r="H94" t="str">
        <f>IF(CurriculumDetail!H725 &gt; 0, CurriculumDetail!H725, "")</f>
        <v/>
      </c>
      <c r="I94" t="str">
        <f>IF(CurriculumDetail!I725 &gt; 0, CurriculumDetail!I725, "")</f>
        <v/>
      </c>
      <c r="J94" t="str">
        <f>IF(CurriculumDetail!J725 &gt; 0, CurriculumDetail!J725, "")</f>
        <v/>
      </c>
      <c r="K94" t="str">
        <f>IF(CurriculumDetail!K725 &gt; 0, CurriculumDetail!K725, "")</f>
        <v/>
      </c>
      <c r="L94" t="str">
        <f>IF(CurriculumDetail!L725 &gt; 0, CurriculumDetail!L725, "")</f>
        <v/>
      </c>
      <c r="M94" t="str">
        <f>IF(CurriculumDetail!M725 &gt; 0, CurriculumDetail!M725, "")</f>
        <v/>
      </c>
      <c r="N94" t="str">
        <f>IF(CurriculumDetail!N725 &gt; 0, CurriculumDetail!N725, "")</f>
        <v/>
      </c>
      <c r="O94" t="str">
        <f>IF(CurriculumDetail!O725 &gt; 0, CurriculumDetail!O725, "")</f>
        <v/>
      </c>
      <c r="P94" t="str">
        <f>IF(CurriculumDetail!P725 &gt; 0, CurriculumDetail!P725, "")</f>
        <v/>
      </c>
      <c r="Q94" t="str">
        <f>IF(CurriculumDetail!Q725 &gt; 0, CurriculumDetail!Q725, "")</f>
        <v/>
      </c>
      <c r="R94" t="str">
        <f>IF(CurriculumDetail!R725 &gt; 0, CurriculumDetail!R725, "")</f>
        <v/>
      </c>
      <c r="S94" t="str">
        <f>IF(CurriculumDetail!S725 &gt; 0, CurriculumDetail!S725, "")</f>
        <v/>
      </c>
      <c r="T94" t="str">
        <f>IF(CurriculumDetail!T725 &gt; 0, CurriculumDetail!T725, "")</f>
        <v/>
      </c>
      <c r="U94" t="str">
        <f>IF(CurriculumDetail!U725 &gt; 0, CurriculumDetail!U725, "")</f>
        <v/>
      </c>
      <c r="V94" t="str">
        <f>IF(CurriculumDetail!V725 &gt; 0, CurriculumDetail!V725, "")</f>
        <v/>
      </c>
      <c r="W94" t="str">
        <f>IF(CurriculumDetail!W725 &gt; 0, CurriculumDetail!W725, "")</f>
        <v/>
      </c>
      <c r="X94" t="str">
        <f>IF(CurriculumDetail!X725 &gt; 0, CurriculumDetail!X725, "")</f>
        <v/>
      </c>
      <c r="Y94" t="str">
        <f>IF(CurriculumDetail!Y725 &gt; 0, CurriculumDetail!Y725, "")</f>
        <v/>
      </c>
      <c r="Z94" t="str">
        <f>IF(CurriculumDetail!Z725 &gt; 0, CurriculumDetail!Z725, "")</f>
        <v/>
      </c>
      <c r="AA94" t="str">
        <f>IF(CurriculumDetail!AA725 &gt; 0, CurriculumDetail!AA725, "")</f>
        <v/>
      </c>
      <c r="AB94" t="str">
        <f>IF(CurriculumDetail!AB725 &gt; 0, CurriculumDetail!AB725, "")</f>
        <v/>
      </c>
      <c r="AC94" t="str">
        <f>IF(CurriculumDetail!AC725 &gt; 0, CurriculumDetail!AC725, "")</f>
        <v/>
      </c>
      <c r="AD94" t="str">
        <f>IF(CurriculumDetail!AD725 &gt; 0, CurriculumDetail!AD725, "")</f>
        <v/>
      </c>
      <c r="AE94" t="str">
        <f>IF(CurriculumDetail!AE725 &gt; 0, CurriculumDetail!AE725, "")</f>
        <v/>
      </c>
      <c r="AF94" t="str">
        <f>IF(CurriculumDetail!AF725 &gt; 0, CurriculumDetail!AF725, "")</f>
        <v/>
      </c>
      <c r="AG94" t="str">
        <f>IF(CurriculumDetail!AG725 &gt; 0, CurriculumDetail!AG725, "")</f>
        <v/>
      </c>
      <c r="AH94" t="str">
        <f>IF(CurriculumDetail!AH725 &gt; 0, CurriculumDetail!AH725, "")</f>
        <v/>
      </c>
      <c r="AI94" t="str">
        <f>IF(CurriculumDetail!AI725 &gt; 0, CurriculumDetail!AI725, "")</f>
        <v/>
      </c>
      <c r="AJ94" t="str">
        <f>IF(CurriculumDetail!AJ725 &gt; 0, CurriculumDetail!AJ725, "")</f>
        <v/>
      </c>
    </row>
    <row r="95" spans="1:36" x14ac:dyDescent="0.2">
      <c r="A95" s="12" t="s">
        <v>119</v>
      </c>
      <c r="B95" s="12" t="s">
        <v>122</v>
      </c>
      <c r="C95" s="12">
        <v>0</v>
      </c>
      <c r="D95" s="12">
        <v>2</v>
      </c>
      <c r="E95" s="12">
        <f t="shared" si="18"/>
        <v>2</v>
      </c>
      <c r="F95" s="12">
        <f t="shared" si="19"/>
        <v>0</v>
      </c>
      <c r="G95" t="str">
        <f>IF(CurriculumDetail!G730 &gt; 0, CurriculumDetail!G730, "")</f>
        <v/>
      </c>
      <c r="H95" t="str">
        <f>IF(CurriculumDetail!H730 &gt; 0, CurriculumDetail!H730, "")</f>
        <v/>
      </c>
      <c r="I95" t="str">
        <f>IF(CurriculumDetail!I730 &gt; 0, CurriculumDetail!I730, "")</f>
        <v/>
      </c>
      <c r="J95" t="str">
        <f>IF(CurriculumDetail!J730 &gt; 0, CurriculumDetail!J730, "")</f>
        <v/>
      </c>
      <c r="K95" t="str">
        <f>IF(CurriculumDetail!K730 &gt; 0, CurriculumDetail!K730, "")</f>
        <v/>
      </c>
      <c r="L95" t="str">
        <f>IF(CurriculumDetail!L730 &gt; 0, CurriculumDetail!L730, "")</f>
        <v/>
      </c>
      <c r="M95" t="str">
        <f>IF(CurriculumDetail!M730 &gt; 0, CurriculumDetail!M730, "")</f>
        <v/>
      </c>
      <c r="N95" t="str">
        <f>IF(CurriculumDetail!N730 &gt; 0, CurriculumDetail!N730, "")</f>
        <v/>
      </c>
      <c r="O95" t="str">
        <f>IF(CurriculumDetail!O730 &gt; 0, CurriculumDetail!O730, "")</f>
        <v/>
      </c>
      <c r="P95" t="str">
        <f>IF(CurriculumDetail!P730 &gt; 0, CurriculumDetail!P730, "")</f>
        <v/>
      </c>
      <c r="Q95" t="str">
        <f>IF(CurriculumDetail!Q730 &gt; 0, CurriculumDetail!Q730, "")</f>
        <v/>
      </c>
      <c r="R95" t="str">
        <f>IF(CurriculumDetail!R730 &gt; 0, CurriculumDetail!R730, "")</f>
        <v/>
      </c>
      <c r="S95" t="str">
        <f>IF(CurriculumDetail!S730 &gt; 0, CurriculumDetail!S730, "")</f>
        <v/>
      </c>
      <c r="T95" t="str">
        <f>IF(CurriculumDetail!T730 &gt; 0, CurriculumDetail!T730, "")</f>
        <v/>
      </c>
      <c r="U95" t="str">
        <f>IF(CurriculumDetail!U730 &gt; 0, CurriculumDetail!U730, "")</f>
        <v/>
      </c>
      <c r="V95" t="str">
        <f>IF(CurriculumDetail!V730 &gt; 0, CurriculumDetail!V730, "")</f>
        <v/>
      </c>
      <c r="W95" t="str">
        <f>IF(CurriculumDetail!W730 &gt; 0, CurriculumDetail!W730, "")</f>
        <v/>
      </c>
      <c r="X95" t="str">
        <f>IF(CurriculumDetail!X730 &gt; 0, CurriculumDetail!X730, "")</f>
        <v/>
      </c>
      <c r="Y95" t="str">
        <f>IF(CurriculumDetail!Y730 &gt; 0, CurriculumDetail!Y730, "")</f>
        <v/>
      </c>
      <c r="Z95" t="str">
        <f>IF(CurriculumDetail!Z730 &gt; 0, CurriculumDetail!Z730, "")</f>
        <v/>
      </c>
      <c r="AA95" t="str">
        <f>IF(CurriculumDetail!AA730 &gt; 0, CurriculumDetail!AA730, "")</f>
        <v/>
      </c>
      <c r="AB95" t="str">
        <f>IF(CurriculumDetail!AB730 &gt; 0, CurriculumDetail!AB730, "")</f>
        <v/>
      </c>
      <c r="AC95" t="str">
        <f>IF(CurriculumDetail!AC730 &gt; 0, CurriculumDetail!AC730, "")</f>
        <v/>
      </c>
      <c r="AD95" t="str">
        <f>IF(CurriculumDetail!AD730 &gt; 0, CurriculumDetail!AD730, "")</f>
        <v/>
      </c>
      <c r="AE95" t="str">
        <f>IF(CurriculumDetail!AE730 &gt; 0, CurriculumDetail!AE730, "")</f>
        <v/>
      </c>
      <c r="AF95" t="str">
        <f>IF(CurriculumDetail!AF730 &gt; 0, CurriculumDetail!AF730, "")</f>
        <v/>
      </c>
      <c r="AG95" t="str">
        <f>IF(CurriculumDetail!AG730 &gt; 0, CurriculumDetail!AG730, "")</f>
        <v/>
      </c>
      <c r="AH95" t="str">
        <f>IF(CurriculumDetail!AH730 &gt; 0, CurriculumDetail!AH730, "")</f>
        <v/>
      </c>
      <c r="AI95" t="str">
        <f>IF(CurriculumDetail!AI730 &gt; 0, CurriculumDetail!AI730, "")</f>
        <v/>
      </c>
      <c r="AJ95" t="str">
        <f>IF(CurriculumDetail!AJ730 &gt; 0, CurriculumDetail!AJ730, "")</f>
        <v/>
      </c>
    </row>
    <row r="96" spans="1:36" x14ac:dyDescent="0.2">
      <c r="A96" s="12" t="s">
        <v>119</v>
      </c>
      <c r="B96" s="12" t="s">
        <v>123</v>
      </c>
      <c r="C96" s="12">
        <v>0</v>
      </c>
      <c r="D96" s="12">
        <v>1.5</v>
      </c>
      <c r="E96" s="12">
        <f t="shared" si="18"/>
        <v>1.5</v>
      </c>
      <c r="F96" s="12">
        <f t="shared" si="19"/>
        <v>0</v>
      </c>
      <c r="G96" t="str">
        <f>IF(CurriculumDetail!G735 &gt; 0, CurriculumDetail!G735, "")</f>
        <v/>
      </c>
      <c r="H96" t="str">
        <f>IF(CurriculumDetail!H735 &gt; 0, CurriculumDetail!H735, "")</f>
        <v/>
      </c>
      <c r="I96" t="str">
        <f>IF(CurriculumDetail!I735 &gt; 0, CurriculumDetail!I735, "")</f>
        <v/>
      </c>
      <c r="J96" t="str">
        <f>IF(CurriculumDetail!J735 &gt; 0, CurriculumDetail!J735, "")</f>
        <v/>
      </c>
      <c r="K96" t="str">
        <f>IF(CurriculumDetail!K735 &gt; 0, CurriculumDetail!K735, "")</f>
        <v/>
      </c>
      <c r="L96" t="str">
        <f>IF(CurriculumDetail!L735 &gt; 0, CurriculumDetail!L735, "")</f>
        <v/>
      </c>
      <c r="M96" t="str">
        <f>IF(CurriculumDetail!M735 &gt; 0, CurriculumDetail!M735, "")</f>
        <v/>
      </c>
      <c r="N96" t="str">
        <f>IF(CurriculumDetail!N735 &gt; 0, CurriculumDetail!N735, "")</f>
        <v/>
      </c>
      <c r="O96" t="str">
        <f>IF(CurriculumDetail!O735 &gt; 0, CurriculumDetail!O735, "")</f>
        <v/>
      </c>
      <c r="P96" t="str">
        <f>IF(CurriculumDetail!P735 &gt; 0, CurriculumDetail!P735, "")</f>
        <v/>
      </c>
      <c r="Q96" t="str">
        <f>IF(CurriculumDetail!Q735 &gt; 0, CurriculumDetail!Q735, "")</f>
        <v/>
      </c>
      <c r="R96" t="str">
        <f>IF(CurriculumDetail!R735 &gt; 0, CurriculumDetail!R735, "")</f>
        <v/>
      </c>
      <c r="S96" t="str">
        <f>IF(CurriculumDetail!S735 &gt; 0, CurriculumDetail!S735, "")</f>
        <v/>
      </c>
      <c r="T96" t="str">
        <f>IF(CurriculumDetail!T735 &gt; 0, CurriculumDetail!T735, "")</f>
        <v/>
      </c>
      <c r="U96" t="str">
        <f>IF(CurriculumDetail!U735 &gt; 0, CurriculumDetail!U735, "")</f>
        <v/>
      </c>
      <c r="V96" t="str">
        <f>IF(CurriculumDetail!V735 &gt; 0, CurriculumDetail!V735, "")</f>
        <v/>
      </c>
      <c r="W96" t="str">
        <f>IF(CurriculumDetail!W735 &gt; 0, CurriculumDetail!W735, "")</f>
        <v/>
      </c>
      <c r="X96" t="str">
        <f>IF(CurriculumDetail!X735 &gt; 0, CurriculumDetail!X735, "")</f>
        <v/>
      </c>
      <c r="Y96" t="str">
        <f>IF(CurriculumDetail!Y735 &gt; 0, CurriculumDetail!Y735, "")</f>
        <v/>
      </c>
      <c r="Z96" t="str">
        <f>IF(CurriculumDetail!Z735 &gt; 0, CurriculumDetail!Z735, "")</f>
        <v/>
      </c>
      <c r="AA96" t="str">
        <f>IF(CurriculumDetail!AA735 &gt; 0, CurriculumDetail!AA735, "")</f>
        <v/>
      </c>
      <c r="AB96" t="str">
        <f>IF(CurriculumDetail!AB735 &gt; 0, CurriculumDetail!AB735, "")</f>
        <v/>
      </c>
      <c r="AC96" t="str">
        <f>IF(CurriculumDetail!AC735 &gt; 0, CurriculumDetail!AC735, "")</f>
        <v/>
      </c>
      <c r="AD96" t="str">
        <f>IF(CurriculumDetail!AD735 &gt; 0, CurriculumDetail!AD735, "")</f>
        <v/>
      </c>
      <c r="AE96" t="str">
        <f>IF(CurriculumDetail!AE735 &gt; 0, CurriculumDetail!AE735, "")</f>
        <v/>
      </c>
      <c r="AF96" t="str">
        <f>IF(CurriculumDetail!AF735 &gt; 0, CurriculumDetail!AF735, "")</f>
        <v/>
      </c>
      <c r="AG96" t="str">
        <f>IF(CurriculumDetail!AG735 &gt; 0, CurriculumDetail!AG735, "")</f>
        <v/>
      </c>
      <c r="AH96" t="str">
        <f>IF(CurriculumDetail!AH735 &gt; 0, CurriculumDetail!AH735, "")</f>
        <v/>
      </c>
      <c r="AI96" t="str">
        <f>IF(CurriculumDetail!AI735 &gt; 0, CurriculumDetail!AI735, "")</f>
        <v/>
      </c>
      <c r="AJ96" t="str">
        <f>IF(CurriculumDetail!AJ735 &gt; 0, CurriculumDetail!AJ735, "")</f>
        <v/>
      </c>
    </row>
    <row r="97" spans="1:36" x14ac:dyDescent="0.2">
      <c r="A97" s="12" t="s">
        <v>119</v>
      </c>
      <c r="B97" s="12" t="s">
        <v>124</v>
      </c>
      <c r="C97" s="12">
        <v>0</v>
      </c>
      <c r="D97" s="12">
        <v>1.5</v>
      </c>
      <c r="E97" s="12">
        <f t="shared" si="18"/>
        <v>1.5</v>
      </c>
      <c r="F97" s="12">
        <f t="shared" si="19"/>
        <v>0</v>
      </c>
      <c r="G97" t="str">
        <f>IF(CurriculumDetail!G740 &gt; 0, CurriculumDetail!G740, "")</f>
        <v/>
      </c>
      <c r="H97" t="str">
        <f>IF(CurriculumDetail!H740 &gt; 0, CurriculumDetail!H740, "")</f>
        <v/>
      </c>
      <c r="I97" t="str">
        <f>IF(CurriculumDetail!I740 &gt; 0, CurriculumDetail!I740, "")</f>
        <v/>
      </c>
      <c r="J97" t="str">
        <f>IF(CurriculumDetail!J740 &gt; 0, CurriculumDetail!J740, "")</f>
        <v/>
      </c>
      <c r="K97" t="str">
        <f>IF(CurriculumDetail!K740 &gt; 0, CurriculumDetail!K740, "")</f>
        <v/>
      </c>
      <c r="L97" t="str">
        <f>IF(CurriculumDetail!L740 &gt; 0, CurriculumDetail!L740, "")</f>
        <v/>
      </c>
      <c r="M97" t="str">
        <f>IF(CurriculumDetail!M740 &gt; 0, CurriculumDetail!M740, "")</f>
        <v/>
      </c>
      <c r="N97" t="str">
        <f>IF(CurriculumDetail!N740 &gt; 0, CurriculumDetail!N740, "")</f>
        <v/>
      </c>
      <c r="O97" t="str">
        <f>IF(CurriculumDetail!O740 &gt; 0, CurriculumDetail!O740, "")</f>
        <v/>
      </c>
      <c r="P97" t="str">
        <f>IF(CurriculumDetail!P740 &gt; 0, CurriculumDetail!P740, "")</f>
        <v/>
      </c>
      <c r="Q97" t="str">
        <f>IF(CurriculumDetail!Q740 &gt; 0, CurriculumDetail!Q740, "")</f>
        <v/>
      </c>
      <c r="R97" t="str">
        <f>IF(CurriculumDetail!R740 &gt; 0, CurriculumDetail!R740, "")</f>
        <v/>
      </c>
      <c r="S97" t="str">
        <f>IF(CurriculumDetail!S740 &gt; 0, CurriculumDetail!S740, "")</f>
        <v/>
      </c>
      <c r="T97" t="str">
        <f>IF(CurriculumDetail!T740 &gt; 0, CurriculumDetail!T740, "")</f>
        <v/>
      </c>
      <c r="U97" t="str">
        <f>IF(CurriculumDetail!U740 &gt; 0, CurriculumDetail!U740, "")</f>
        <v/>
      </c>
      <c r="V97" t="str">
        <f>IF(CurriculumDetail!V740 &gt; 0, CurriculumDetail!V740, "")</f>
        <v/>
      </c>
      <c r="W97" t="str">
        <f>IF(CurriculumDetail!W740 &gt; 0, CurriculumDetail!W740, "")</f>
        <v/>
      </c>
      <c r="X97" t="str">
        <f>IF(CurriculumDetail!X740 &gt; 0, CurriculumDetail!X740, "")</f>
        <v/>
      </c>
      <c r="Y97" t="str">
        <f>IF(CurriculumDetail!Y740 &gt; 0, CurriculumDetail!Y740, "")</f>
        <v/>
      </c>
      <c r="Z97" t="str">
        <f>IF(CurriculumDetail!Z740 &gt; 0, CurriculumDetail!Z740, "")</f>
        <v/>
      </c>
      <c r="AA97" t="str">
        <f>IF(CurriculumDetail!AA740 &gt; 0, CurriculumDetail!AA740, "")</f>
        <v/>
      </c>
      <c r="AB97" t="str">
        <f>IF(CurriculumDetail!AB740 &gt; 0, CurriculumDetail!AB740, "")</f>
        <v/>
      </c>
      <c r="AC97" t="str">
        <f>IF(CurriculumDetail!AC740 &gt; 0, CurriculumDetail!AC740, "")</f>
        <v/>
      </c>
      <c r="AD97" t="str">
        <f>IF(CurriculumDetail!AD740 &gt; 0, CurriculumDetail!AD740, "")</f>
        <v/>
      </c>
      <c r="AE97" t="str">
        <f>IF(CurriculumDetail!AE740 &gt; 0, CurriculumDetail!AE740, "")</f>
        <v/>
      </c>
      <c r="AF97" t="str">
        <f>IF(CurriculumDetail!AF740 &gt; 0, CurriculumDetail!AF740, "")</f>
        <v/>
      </c>
      <c r="AG97" t="str">
        <f>IF(CurriculumDetail!AG740 &gt; 0, CurriculumDetail!AG740, "")</f>
        <v/>
      </c>
      <c r="AH97" t="str">
        <f>IF(CurriculumDetail!AH740 &gt; 0, CurriculumDetail!AH740, "")</f>
        <v/>
      </c>
      <c r="AI97" t="str">
        <f>IF(CurriculumDetail!AI740 &gt; 0, CurriculumDetail!AI740, "")</f>
        <v/>
      </c>
      <c r="AJ97" t="str">
        <f>IF(CurriculumDetail!AJ740 &gt; 0, CurriculumDetail!AJ740, "")</f>
        <v/>
      </c>
    </row>
    <row r="98" spans="1:36" x14ac:dyDescent="0.2">
      <c r="A98" s="12" t="s">
        <v>119</v>
      </c>
      <c r="B98" s="12" t="s">
        <v>125</v>
      </c>
      <c r="C98" s="12">
        <v>0</v>
      </c>
      <c r="D98" s="12">
        <v>1</v>
      </c>
      <c r="E98" s="12">
        <f t="shared" si="18"/>
        <v>1</v>
      </c>
      <c r="F98" s="12">
        <f t="shared" si="19"/>
        <v>0</v>
      </c>
      <c r="G98" t="str">
        <f>IF(CurriculumDetail!G746 &gt; 0, CurriculumDetail!G746, "")</f>
        <v/>
      </c>
      <c r="H98" t="str">
        <f>IF(CurriculumDetail!H746 &gt; 0, CurriculumDetail!H746, "")</f>
        <v/>
      </c>
      <c r="I98" t="str">
        <f>IF(CurriculumDetail!I746 &gt; 0, CurriculumDetail!I746, "")</f>
        <v/>
      </c>
      <c r="J98" t="str">
        <f>IF(CurriculumDetail!J746 &gt; 0, CurriculumDetail!J746, "")</f>
        <v/>
      </c>
      <c r="K98" t="str">
        <f>IF(CurriculumDetail!K746 &gt; 0, CurriculumDetail!K746, "")</f>
        <v/>
      </c>
      <c r="L98" t="str">
        <f>IF(CurriculumDetail!L746 &gt; 0, CurriculumDetail!L746, "")</f>
        <v/>
      </c>
      <c r="M98" t="str">
        <f>IF(CurriculumDetail!M746 &gt; 0, CurriculumDetail!M746, "")</f>
        <v/>
      </c>
      <c r="N98" t="str">
        <f>IF(CurriculumDetail!N746 &gt; 0, CurriculumDetail!N746, "")</f>
        <v/>
      </c>
      <c r="O98" t="str">
        <f>IF(CurriculumDetail!O746 &gt; 0, CurriculumDetail!O746, "")</f>
        <v/>
      </c>
      <c r="P98" t="str">
        <f>IF(CurriculumDetail!P746 &gt; 0, CurriculumDetail!P746, "")</f>
        <v/>
      </c>
      <c r="Q98" t="str">
        <f>IF(CurriculumDetail!Q746 &gt; 0, CurriculumDetail!Q746, "")</f>
        <v/>
      </c>
      <c r="R98" t="str">
        <f>IF(CurriculumDetail!R746 &gt; 0, CurriculumDetail!R746, "")</f>
        <v/>
      </c>
      <c r="S98" t="str">
        <f>IF(CurriculumDetail!S746 &gt; 0, CurriculumDetail!S746, "")</f>
        <v/>
      </c>
      <c r="T98" t="str">
        <f>IF(CurriculumDetail!T746 &gt; 0, CurriculumDetail!T746, "")</f>
        <v/>
      </c>
      <c r="U98" t="str">
        <f>IF(CurriculumDetail!U746 &gt; 0, CurriculumDetail!U746, "")</f>
        <v/>
      </c>
      <c r="V98" t="str">
        <f>IF(CurriculumDetail!V746 &gt; 0, CurriculumDetail!V746, "")</f>
        <v/>
      </c>
      <c r="W98" t="str">
        <f>IF(CurriculumDetail!W746 &gt; 0, CurriculumDetail!W746, "")</f>
        <v/>
      </c>
      <c r="X98" t="str">
        <f>IF(CurriculumDetail!X746 &gt; 0, CurriculumDetail!X746, "")</f>
        <v/>
      </c>
      <c r="Y98" t="str">
        <f>IF(CurriculumDetail!Y746 &gt; 0, CurriculumDetail!Y746, "")</f>
        <v/>
      </c>
      <c r="Z98" t="str">
        <f>IF(CurriculumDetail!Z746 &gt; 0, CurriculumDetail!Z746, "")</f>
        <v/>
      </c>
      <c r="AA98" t="str">
        <f>IF(CurriculumDetail!AA746 &gt; 0, CurriculumDetail!AA746, "")</f>
        <v/>
      </c>
      <c r="AB98" t="str">
        <f>IF(CurriculumDetail!AB746 &gt; 0, CurriculumDetail!AB746, "")</f>
        <v/>
      </c>
      <c r="AC98" t="str">
        <f>IF(CurriculumDetail!AC746 &gt; 0, CurriculumDetail!AC746, "")</f>
        <v/>
      </c>
      <c r="AD98" t="str">
        <f>IF(CurriculumDetail!AD746 &gt; 0, CurriculumDetail!AD746, "")</f>
        <v/>
      </c>
      <c r="AE98" t="str">
        <f>IF(CurriculumDetail!AE746 &gt; 0, CurriculumDetail!AE746, "")</f>
        <v/>
      </c>
      <c r="AF98" t="str">
        <f>IF(CurriculumDetail!AF746 &gt; 0, CurriculumDetail!AF746, "")</f>
        <v/>
      </c>
      <c r="AG98" t="str">
        <f>IF(CurriculumDetail!AG746 &gt; 0, CurriculumDetail!AG746, "")</f>
        <v/>
      </c>
      <c r="AH98" t="str">
        <f>IF(CurriculumDetail!AH746 &gt; 0, CurriculumDetail!AH746, "")</f>
        <v/>
      </c>
      <c r="AI98" t="str">
        <f>IF(CurriculumDetail!AI746 &gt; 0, CurriculumDetail!AI746, "")</f>
        <v/>
      </c>
      <c r="AJ98" t="str">
        <f>IF(CurriculumDetail!AJ746 &gt; 0, CurriculumDetail!AJ746, "")</f>
        <v/>
      </c>
    </row>
    <row r="99" spans="1:36" x14ac:dyDescent="0.2">
      <c r="A99" s="12" t="s">
        <v>119</v>
      </c>
      <c r="B99" s="12" t="s">
        <v>126</v>
      </c>
      <c r="C99" s="12">
        <v>0</v>
      </c>
      <c r="D99" s="12">
        <v>1</v>
      </c>
      <c r="E99" s="12">
        <f t="shared" si="18"/>
        <v>1</v>
      </c>
      <c r="F99" s="12">
        <f t="shared" si="19"/>
        <v>0</v>
      </c>
      <c r="G99" t="str">
        <f>IF(CurriculumDetail!G752 &gt; 0, CurriculumDetail!G752, "")</f>
        <v/>
      </c>
      <c r="H99" t="str">
        <f>IF(CurriculumDetail!H752 &gt; 0, CurriculumDetail!H752, "")</f>
        <v/>
      </c>
      <c r="I99" t="str">
        <f>IF(CurriculumDetail!I752 &gt; 0, CurriculumDetail!I752, "")</f>
        <v/>
      </c>
      <c r="J99" t="str">
        <f>IF(CurriculumDetail!J752 &gt; 0, CurriculumDetail!J752, "")</f>
        <v/>
      </c>
      <c r="K99" t="str">
        <f>IF(CurriculumDetail!K752 &gt; 0, CurriculumDetail!K752, "")</f>
        <v/>
      </c>
      <c r="L99" t="str">
        <f>IF(CurriculumDetail!L752 &gt; 0, CurriculumDetail!L752, "")</f>
        <v/>
      </c>
      <c r="M99" t="str">
        <f>IF(CurriculumDetail!M752 &gt; 0, CurriculumDetail!M752, "")</f>
        <v/>
      </c>
      <c r="N99" t="str">
        <f>IF(CurriculumDetail!N752 &gt; 0, CurriculumDetail!N752, "")</f>
        <v/>
      </c>
      <c r="O99" t="str">
        <f>IF(CurriculumDetail!O752 &gt; 0, CurriculumDetail!O752, "")</f>
        <v/>
      </c>
      <c r="P99" t="str">
        <f>IF(CurriculumDetail!P752 &gt; 0, CurriculumDetail!P752, "")</f>
        <v/>
      </c>
      <c r="Q99" t="str">
        <f>IF(CurriculumDetail!Q752 &gt; 0, CurriculumDetail!Q752, "")</f>
        <v/>
      </c>
      <c r="R99" t="str">
        <f>IF(CurriculumDetail!R752 &gt; 0, CurriculumDetail!R752, "")</f>
        <v/>
      </c>
      <c r="S99" t="str">
        <f>IF(CurriculumDetail!S752 &gt; 0, CurriculumDetail!S752, "")</f>
        <v/>
      </c>
      <c r="T99" t="str">
        <f>IF(CurriculumDetail!T752 &gt; 0, CurriculumDetail!T752, "")</f>
        <v/>
      </c>
      <c r="U99" t="str">
        <f>IF(CurriculumDetail!U752 &gt; 0, CurriculumDetail!U752, "")</f>
        <v/>
      </c>
      <c r="V99" t="str">
        <f>IF(CurriculumDetail!V752 &gt; 0, CurriculumDetail!V752, "")</f>
        <v/>
      </c>
      <c r="W99" t="str">
        <f>IF(CurriculumDetail!W752 &gt; 0, CurriculumDetail!W752, "")</f>
        <v/>
      </c>
      <c r="X99" t="str">
        <f>IF(CurriculumDetail!X752 &gt; 0, CurriculumDetail!X752, "")</f>
        <v/>
      </c>
      <c r="Y99" t="str">
        <f>IF(CurriculumDetail!Y752 &gt; 0, CurriculumDetail!Y752, "")</f>
        <v/>
      </c>
      <c r="Z99" t="str">
        <f>IF(CurriculumDetail!Z752 &gt; 0, CurriculumDetail!Z752, "")</f>
        <v/>
      </c>
      <c r="AA99" t="str">
        <f>IF(CurriculumDetail!AA752 &gt; 0, CurriculumDetail!AA752, "")</f>
        <v/>
      </c>
      <c r="AB99" t="str">
        <f>IF(CurriculumDetail!AB752 &gt; 0, CurriculumDetail!AB752, "")</f>
        <v/>
      </c>
      <c r="AC99" t="str">
        <f>IF(CurriculumDetail!AC752 &gt; 0, CurriculumDetail!AC752, "")</f>
        <v/>
      </c>
      <c r="AD99" t="str">
        <f>IF(CurriculumDetail!AD752 &gt; 0, CurriculumDetail!AD752, "")</f>
        <v/>
      </c>
      <c r="AE99" t="str">
        <f>IF(CurriculumDetail!AE752 &gt; 0, CurriculumDetail!AE752, "")</f>
        <v/>
      </c>
      <c r="AF99" t="str">
        <f>IF(CurriculumDetail!AF752 &gt; 0, CurriculumDetail!AF752, "")</f>
        <v/>
      </c>
      <c r="AG99" t="str">
        <f>IF(CurriculumDetail!AG752 &gt; 0, CurriculumDetail!AG752, "")</f>
        <v/>
      </c>
      <c r="AH99" t="str">
        <f>IF(CurriculumDetail!AH752 &gt; 0, CurriculumDetail!AH752, "")</f>
        <v/>
      </c>
      <c r="AI99" t="str">
        <f>IF(CurriculumDetail!AI752 &gt; 0, CurriculumDetail!AI752, "")</f>
        <v/>
      </c>
      <c r="AJ99" t="str">
        <f>IF(CurriculumDetail!AJ752 &gt; 0, CurriculumDetail!AJ752, "")</f>
        <v/>
      </c>
    </row>
    <row r="100" spans="1:36" x14ac:dyDescent="0.2">
      <c r="A100" s="12" t="s">
        <v>119</v>
      </c>
      <c r="B100" s="12" t="s">
        <v>127</v>
      </c>
      <c r="C100" s="12">
        <v>0</v>
      </c>
      <c r="D100" s="12">
        <v>0</v>
      </c>
      <c r="E100" s="12">
        <f t="shared" si="18"/>
        <v>0</v>
      </c>
      <c r="F100" s="12">
        <f t="shared" si="19"/>
        <v>0</v>
      </c>
      <c r="G100" t="str">
        <f>IF(CurriculumDetail!G756 &gt; 0, CurriculumDetail!G756, "")</f>
        <v/>
      </c>
      <c r="H100" t="str">
        <f>IF(CurriculumDetail!H756 &gt; 0, CurriculumDetail!H756, "")</f>
        <v/>
      </c>
      <c r="I100" t="str">
        <f>IF(CurriculumDetail!I756 &gt; 0, CurriculumDetail!I756, "")</f>
        <v/>
      </c>
      <c r="J100" t="str">
        <f>IF(CurriculumDetail!J756 &gt; 0, CurriculumDetail!J756, "")</f>
        <v/>
      </c>
      <c r="K100" t="str">
        <f>IF(CurriculumDetail!K756 &gt; 0, CurriculumDetail!K756, "")</f>
        <v/>
      </c>
      <c r="L100" t="str">
        <f>IF(CurriculumDetail!L756 &gt; 0, CurriculumDetail!L756, "")</f>
        <v/>
      </c>
      <c r="M100" t="str">
        <f>IF(CurriculumDetail!M756 &gt; 0, CurriculumDetail!M756, "")</f>
        <v/>
      </c>
      <c r="N100" t="str">
        <f>IF(CurriculumDetail!N756 &gt; 0, CurriculumDetail!N756, "")</f>
        <v/>
      </c>
      <c r="O100" t="str">
        <f>IF(CurriculumDetail!O756 &gt; 0, CurriculumDetail!O756, "")</f>
        <v/>
      </c>
      <c r="P100" t="str">
        <f>IF(CurriculumDetail!P756 &gt; 0, CurriculumDetail!P756, "")</f>
        <v/>
      </c>
      <c r="Q100" t="str">
        <f>IF(CurriculumDetail!Q756 &gt; 0, CurriculumDetail!Q756, "")</f>
        <v/>
      </c>
      <c r="R100" t="str">
        <f>IF(CurriculumDetail!R756 &gt; 0, CurriculumDetail!R756, "")</f>
        <v/>
      </c>
      <c r="S100" t="str">
        <f>IF(CurriculumDetail!S756 &gt; 0, CurriculumDetail!S756, "")</f>
        <v/>
      </c>
      <c r="T100" t="str">
        <f>IF(CurriculumDetail!T756 &gt; 0, CurriculumDetail!T756, "")</f>
        <v/>
      </c>
      <c r="U100" t="str">
        <f>IF(CurriculumDetail!U756 &gt; 0, CurriculumDetail!U756, "")</f>
        <v/>
      </c>
      <c r="V100" t="str">
        <f>IF(CurriculumDetail!V756 &gt; 0, CurriculumDetail!V756, "")</f>
        <v/>
      </c>
      <c r="W100" t="str">
        <f>IF(CurriculumDetail!W756 &gt; 0, CurriculumDetail!W756, "")</f>
        <v/>
      </c>
      <c r="X100" t="str">
        <f>IF(CurriculumDetail!X756 &gt; 0, CurriculumDetail!X756, "")</f>
        <v/>
      </c>
      <c r="Y100" t="str">
        <f>IF(CurriculumDetail!Y756 &gt; 0, CurriculumDetail!Y756, "")</f>
        <v/>
      </c>
      <c r="Z100" t="str">
        <f>IF(CurriculumDetail!Z756 &gt; 0, CurriculumDetail!Z756, "")</f>
        <v/>
      </c>
      <c r="AA100" t="str">
        <f>IF(CurriculumDetail!AA756 &gt; 0, CurriculumDetail!AA756, "")</f>
        <v/>
      </c>
      <c r="AB100" t="str">
        <f>IF(CurriculumDetail!AB756 &gt; 0, CurriculumDetail!AB756, "")</f>
        <v/>
      </c>
      <c r="AC100" t="str">
        <f>IF(CurriculumDetail!AC756 &gt; 0, CurriculumDetail!AC756, "")</f>
        <v/>
      </c>
      <c r="AD100" t="str">
        <f>IF(CurriculumDetail!AD756 &gt; 0, CurriculumDetail!AD756, "")</f>
        <v/>
      </c>
      <c r="AE100" t="str">
        <f>IF(CurriculumDetail!AE756 &gt; 0, CurriculumDetail!AE756, "")</f>
        <v/>
      </c>
      <c r="AF100" t="str">
        <f>IF(CurriculumDetail!AF756 &gt; 0, CurriculumDetail!AF756, "")</f>
        <v/>
      </c>
      <c r="AG100" t="str">
        <f>IF(CurriculumDetail!AG756 &gt; 0, CurriculumDetail!AG756, "")</f>
        <v/>
      </c>
      <c r="AH100" t="str">
        <f>IF(CurriculumDetail!AH756 &gt; 0, CurriculumDetail!AH756, "")</f>
        <v/>
      </c>
      <c r="AI100" t="str">
        <f>IF(CurriculumDetail!AI756 &gt; 0, CurriculumDetail!AI756, "")</f>
        <v/>
      </c>
      <c r="AJ100" t="str">
        <f>IF(CurriculumDetail!AJ756 &gt; 0, CurriculumDetail!AJ756, "")</f>
        <v/>
      </c>
    </row>
    <row r="102" spans="1:36" x14ac:dyDescent="0.2">
      <c r="A102" s="12" t="s">
        <v>128</v>
      </c>
      <c r="B102" s="12" t="s">
        <v>129</v>
      </c>
      <c r="C102" s="12">
        <v>2</v>
      </c>
      <c r="D102" s="12">
        <v>0</v>
      </c>
      <c r="E102" s="12">
        <f t="shared" ref="E102:E113" si="20">C102+ D102</f>
        <v>2</v>
      </c>
      <c r="F102" s="12">
        <f t="shared" ref="F102:F113" si="21">SUM(G102:AJ102)</f>
        <v>0</v>
      </c>
      <c r="G102" t="str">
        <f>IF(CurriculumDetail!G763 &gt; 0, CurriculumDetail!G763, "")</f>
        <v/>
      </c>
      <c r="H102" t="str">
        <f>IF(CurriculumDetail!H763 &gt; 0, CurriculumDetail!H763, "")</f>
        <v/>
      </c>
      <c r="I102" t="str">
        <f>IF(CurriculumDetail!I763 &gt; 0, CurriculumDetail!I763, "")</f>
        <v/>
      </c>
      <c r="J102" t="str">
        <f>IF(CurriculumDetail!J763 &gt; 0, CurriculumDetail!J763, "")</f>
        <v/>
      </c>
      <c r="K102" t="str">
        <f>IF(CurriculumDetail!K763 &gt; 0, CurriculumDetail!K763, "")</f>
        <v/>
      </c>
      <c r="L102" t="str">
        <f>IF(CurriculumDetail!L763 &gt; 0, CurriculumDetail!L763, "")</f>
        <v/>
      </c>
      <c r="M102" t="str">
        <f>IF(CurriculumDetail!M763 &gt; 0, CurriculumDetail!M763, "")</f>
        <v/>
      </c>
      <c r="N102" t="str">
        <f>IF(CurriculumDetail!N763 &gt; 0, CurriculumDetail!N763, "")</f>
        <v/>
      </c>
      <c r="O102" t="str">
        <f>IF(CurriculumDetail!O763 &gt; 0, CurriculumDetail!O763, "")</f>
        <v/>
      </c>
      <c r="P102" t="str">
        <f>IF(CurriculumDetail!P763 &gt; 0, CurriculumDetail!P763, "")</f>
        <v/>
      </c>
      <c r="Q102" t="str">
        <f>IF(CurriculumDetail!Q763 &gt; 0, CurriculumDetail!Q763, "")</f>
        <v/>
      </c>
      <c r="R102" t="str">
        <f>IF(CurriculumDetail!R763 &gt; 0, CurriculumDetail!R763, "")</f>
        <v/>
      </c>
      <c r="S102" t="str">
        <f>IF(CurriculumDetail!S763 &gt; 0, CurriculumDetail!S763, "")</f>
        <v/>
      </c>
      <c r="T102" t="str">
        <f>IF(CurriculumDetail!T763 &gt; 0, CurriculumDetail!T763, "")</f>
        <v/>
      </c>
      <c r="U102" t="str">
        <f>IF(CurriculumDetail!U763 &gt; 0, CurriculumDetail!U763, "")</f>
        <v/>
      </c>
      <c r="V102" t="str">
        <f>IF(CurriculumDetail!V763 &gt; 0, CurriculumDetail!V763, "")</f>
        <v/>
      </c>
      <c r="W102" t="str">
        <f>IF(CurriculumDetail!W763 &gt; 0, CurriculumDetail!W763, "")</f>
        <v/>
      </c>
      <c r="X102" t="str">
        <f>IF(CurriculumDetail!X763 &gt; 0, CurriculumDetail!X763, "")</f>
        <v/>
      </c>
      <c r="Y102" t="str">
        <f>IF(CurriculumDetail!Y763 &gt; 0, CurriculumDetail!Y763, "")</f>
        <v/>
      </c>
      <c r="Z102" t="str">
        <f>IF(CurriculumDetail!Z763 &gt; 0, CurriculumDetail!Z763, "")</f>
        <v/>
      </c>
      <c r="AA102" t="str">
        <f>IF(CurriculumDetail!AA763 &gt; 0, CurriculumDetail!AA763, "")</f>
        <v/>
      </c>
      <c r="AB102" t="str">
        <f>IF(CurriculumDetail!AB763 &gt; 0, CurriculumDetail!AB763, "")</f>
        <v/>
      </c>
      <c r="AC102" t="str">
        <f>IF(CurriculumDetail!AC763 &gt; 0, CurriculumDetail!AC763, "")</f>
        <v/>
      </c>
      <c r="AD102" t="str">
        <f>IF(CurriculumDetail!AD763 &gt; 0, CurriculumDetail!AD763, "")</f>
        <v/>
      </c>
      <c r="AE102" t="str">
        <f>IF(CurriculumDetail!AE763 &gt; 0, CurriculumDetail!AE763, "")</f>
        <v/>
      </c>
      <c r="AF102" t="str">
        <f>IF(CurriculumDetail!AF763 &gt; 0, CurriculumDetail!AF763, "")</f>
        <v/>
      </c>
      <c r="AG102" t="str">
        <f>IF(CurriculumDetail!AG763 &gt; 0, CurriculumDetail!AG763, "")</f>
        <v/>
      </c>
      <c r="AH102" t="str">
        <f>IF(CurriculumDetail!AH763 &gt; 0, CurriculumDetail!AH763, "")</f>
        <v/>
      </c>
      <c r="AI102" t="str">
        <f>IF(CurriculumDetail!AI763 &gt; 0, CurriculumDetail!AI763, "")</f>
        <v/>
      </c>
      <c r="AJ102" t="str">
        <f>IF(CurriculumDetail!AJ763 &gt; 0, CurriculumDetail!AJ763, "")</f>
        <v/>
      </c>
    </row>
    <row r="103" spans="1:36" x14ac:dyDescent="0.2">
      <c r="A103" s="12" t="s">
        <v>128</v>
      </c>
      <c r="B103" s="12" t="s">
        <v>130</v>
      </c>
      <c r="C103" s="12">
        <v>2</v>
      </c>
      <c r="D103" s="12">
        <v>0</v>
      </c>
      <c r="E103" s="12">
        <f t="shared" si="20"/>
        <v>2</v>
      </c>
      <c r="F103" s="12">
        <f t="shared" si="21"/>
        <v>0</v>
      </c>
      <c r="G103" t="str">
        <f>IF(CurriculumDetail!G770 &gt; 0, CurriculumDetail!G770, "")</f>
        <v/>
      </c>
      <c r="H103" t="str">
        <f>IF(CurriculumDetail!H770 &gt; 0, CurriculumDetail!H770, "")</f>
        <v/>
      </c>
      <c r="I103" t="str">
        <f>IF(CurriculumDetail!I770 &gt; 0, CurriculumDetail!I770, "")</f>
        <v/>
      </c>
      <c r="J103" t="str">
        <f>IF(CurriculumDetail!J770 &gt; 0, CurriculumDetail!J770, "")</f>
        <v/>
      </c>
      <c r="K103" t="str">
        <f>IF(CurriculumDetail!K770 &gt; 0, CurriculumDetail!K770, "")</f>
        <v/>
      </c>
      <c r="L103" t="str">
        <f>IF(CurriculumDetail!L770 &gt; 0, CurriculumDetail!L770, "")</f>
        <v/>
      </c>
      <c r="M103" t="str">
        <f>IF(CurriculumDetail!M770 &gt; 0, CurriculumDetail!M770, "")</f>
        <v/>
      </c>
      <c r="N103" t="str">
        <f>IF(CurriculumDetail!N770 &gt; 0, CurriculumDetail!N770, "")</f>
        <v/>
      </c>
      <c r="O103" t="str">
        <f>IF(CurriculumDetail!O770 &gt; 0, CurriculumDetail!O770, "")</f>
        <v/>
      </c>
      <c r="P103" t="str">
        <f>IF(CurriculumDetail!P770 &gt; 0, CurriculumDetail!P770, "")</f>
        <v/>
      </c>
      <c r="Q103" t="str">
        <f>IF(CurriculumDetail!Q770 &gt; 0, CurriculumDetail!Q770, "")</f>
        <v/>
      </c>
      <c r="R103" t="str">
        <f>IF(CurriculumDetail!R770 &gt; 0, CurriculumDetail!R770, "")</f>
        <v/>
      </c>
      <c r="S103" t="str">
        <f>IF(CurriculumDetail!S770 &gt; 0, CurriculumDetail!S770, "")</f>
        <v/>
      </c>
      <c r="T103" t="str">
        <f>IF(CurriculumDetail!T770 &gt; 0, CurriculumDetail!T770, "")</f>
        <v/>
      </c>
      <c r="U103" t="str">
        <f>IF(CurriculumDetail!U770 &gt; 0, CurriculumDetail!U770, "")</f>
        <v/>
      </c>
      <c r="V103" t="str">
        <f>IF(CurriculumDetail!V770 &gt; 0, CurriculumDetail!V770, "")</f>
        <v/>
      </c>
      <c r="W103" t="str">
        <f>IF(CurriculumDetail!W770 &gt; 0, CurriculumDetail!W770, "")</f>
        <v/>
      </c>
      <c r="X103" t="str">
        <f>IF(CurriculumDetail!X770 &gt; 0, CurriculumDetail!X770, "")</f>
        <v/>
      </c>
      <c r="Y103" t="str">
        <f>IF(CurriculumDetail!Y770 &gt; 0, CurriculumDetail!Y770, "")</f>
        <v/>
      </c>
      <c r="Z103" t="str">
        <f>IF(CurriculumDetail!Z770 &gt; 0, CurriculumDetail!Z770, "")</f>
        <v/>
      </c>
      <c r="AA103" t="str">
        <f>IF(CurriculumDetail!AA770 &gt; 0, CurriculumDetail!AA770, "")</f>
        <v/>
      </c>
      <c r="AB103" t="str">
        <f>IF(CurriculumDetail!AB770 &gt; 0, CurriculumDetail!AB770, "")</f>
        <v/>
      </c>
      <c r="AC103" t="str">
        <f>IF(CurriculumDetail!AC770 &gt; 0, CurriculumDetail!AC770, "")</f>
        <v/>
      </c>
      <c r="AD103" t="str">
        <f>IF(CurriculumDetail!AD770 &gt; 0, CurriculumDetail!AD770, "")</f>
        <v/>
      </c>
      <c r="AE103" t="str">
        <f>IF(CurriculumDetail!AE770 &gt; 0, CurriculumDetail!AE770, "")</f>
        <v/>
      </c>
      <c r="AF103" t="str">
        <f>IF(CurriculumDetail!AF770 &gt; 0, CurriculumDetail!AF770, "")</f>
        <v/>
      </c>
      <c r="AG103" t="str">
        <f>IF(CurriculumDetail!AG770 &gt; 0, CurriculumDetail!AG770, "")</f>
        <v/>
      </c>
      <c r="AH103" t="str">
        <f>IF(CurriculumDetail!AH770 &gt; 0, CurriculumDetail!AH770, "")</f>
        <v/>
      </c>
      <c r="AI103" t="str">
        <f>IF(CurriculumDetail!AI770 &gt; 0, CurriculumDetail!AI770, "")</f>
        <v/>
      </c>
      <c r="AJ103" t="str">
        <f>IF(CurriculumDetail!AJ770 &gt; 0, CurriculumDetail!AJ770, "")</f>
        <v/>
      </c>
    </row>
    <row r="104" spans="1:36" x14ac:dyDescent="0.2">
      <c r="A104" s="12" t="s">
        <v>128</v>
      </c>
      <c r="B104" s="12" t="s">
        <v>131</v>
      </c>
      <c r="C104" s="12">
        <v>0</v>
      </c>
      <c r="D104" s="12">
        <v>3</v>
      </c>
      <c r="E104" s="12">
        <f t="shared" si="20"/>
        <v>3</v>
      </c>
      <c r="F104" s="12">
        <f t="shared" si="21"/>
        <v>0</v>
      </c>
      <c r="G104" t="str">
        <f>IF(CurriculumDetail!G779 &gt; 0, CurriculumDetail!G779, "")</f>
        <v/>
      </c>
      <c r="H104" t="str">
        <f>IF(CurriculumDetail!H779 &gt; 0, CurriculumDetail!H779, "")</f>
        <v/>
      </c>
      <c r="I104" t="str">
        <f>IF(CurriculumDetail!I779 &gt; 0, CurriculumDetail!I779, "")</f>
        <v/>
      </c>
      <c r="J104" t="str">
        <f>IF(CurriculumDetail!J779 &gt; 0, CurriculumDetail!J779, "")</f>
        <v/>
      </c>
      <c r="K104" t="str">
        <f>IF(CurriculumDetail!K779 &gt; 0, CurriculumDetail!K779, "")</f>
        <v/>
      </c>
      <c r="L104" t="str">
        <f>IF(CurriculumDetail!L779 &gt; 0, CurriculumDetail!L779, "")</f>
        <v/>
      </c>
      <c r="M104" t="str">
        <f>IF(CurriculumDetail!M779 &gt; 0, CurriculumDetail!M779, "")</f>
        <v/>
      </c>
      <c r="N104" t="str">
        <f>IF(CurriculumDetail!N779 &gt; 0, CurriculumDetail!N779, "")</f>
        <v/>
      </c>
      <c r="O104" t="str">
        <f>IF(CurriculumDetail!O779 &gt; 0, CurriculumDetail!O779, "")</f>
        <v/>
      </c>
      <c r="P104" t="str">
        <f>IF(CurriculumDetail!P779 &gt; 0, CurriculumDetail!P779, "")</f>
        <v/>
      </c>
      <c r="Q104" t="str">
        <f>IF(CurriculumDetail!Q779 &gt; 0, CurriculumDetail!Q779, "")</f>
        <v/>
      </c>
      <c r="R104" t="str">
        <f>IF(CurriculumDetail!R779 &gt; 0, CurriculumDetail!R779, "")</f>
        <v/>
      </c>
      <c r="S104" t="str">
        <f>IF(CurriculumDetail!S779 &gt; 0, CurriculumDetail!S779, "")</f>
        <v/>
      </c>
      <c r="T104" t="str">
        <f>IF(CurriculumDetail!T779 &gt; 0, CurriculumDetail!T779, "")</f>
        <v/>
      </c>
      <c r="U104" t="str">
        <f>IF(CurriculumDetail!U779 &gt; 0, CurriculumDetail!U779, "")</f>
        <v/>
      </c>
      <c r="V104" t="str">
        <f>IF(CurriculumDetail!V779 &gt; 0, CurriculumDetail!V779, "")</f>
        <v/>
      </c>
      <c r="W104" t="str">
        <f>IF(CurriculumDetail!W779 &gt; 0, CurriculumDetail!W779, "")</f>
        <v/>
      </c>
      <c r="X104" t="str">
        <f>IF(CurriculumDetail!X779 &gt; 0, CurriculumDetail!X779, "")</f>
        <v/>
      </c>
      <c r="Y104" t="str">
        <f>IF(CurriculumDetail!Y779 &gt; 0, CurriculumDetail!Y779, "")</f>
        <v/>
      </c>
      <c r="Z104" t="str">
        <f>IF(CurriculumDetail!Z779 &gt; 0, CurriculumDetail!Z779, "")</f>
        <v/>
      </c>
      <c r="AA104" t="str">
        <f>IF(CurriculumDetail!AA779 &gt; 0, CurriculumDetail!AA779, "")</f>
        <v/>
      </c>
      <c r="AB104" t="str">
        <f>IF(CurriculumDetail!AB779 &gt; 0, CurriculumDetail!AB779, "")</f>
        <v/>
      </c>
      <c r="AC104" t="str">
        <f>IF(CurriculumDetail!AC779 &gt; 0, CurriculumDetail!AC779, "")</f>
        <v/>
      </c>
      <c r="AD104" t="str">
        <f>IF(CurriculumDetail!AD779 &gt; 0, CurriculumDetail!AD779, "")</f>
        <v/>
      </c>
      <c r="AE104" t="str">
        <f>IF(CurriculumDetail!AE779 &gt; 0, CurriculumDetail!AE779, "")</f>
        <v/>
      </c>
      <c r="AF104" t="str">
        <f>IF(CurriculumDetail!AF779 &gt; 0, CurriculumDetail!AF779, "")</f>
        <v/>
      </c>
      <c r="AG104" t="str">
        <f>IF(CurriculumDetail!AG779 &gt; 0, CurriculumDetail!AG779, "")</f>
        <v/>
      </c>
      <c r="AH104" t="str">
        <f>IF(CurriculumDetail!AH779 &gt; 0, CurriculumDetail!AH779, "")</f>
        <v/>
      </c>
      <c r="AI104" t="str">
        <f>IF(CurriculumDetail!AI779 &gt; 0, CurriculumDetail!AI779, "")</f>
        <v/>
      </c>
      <c r="AJ104" t="str">
        <f>IF(CurriculumDetail!AJ779 &gt; 0, CurriculumDetail!AJ779, "")</f>
        <v/>
      </c>
    </row>
    <row r="105" spans="1:36" x14ac:dyDescent="0.2">
      <c r="A105" s="12" t="s">
        <v>128</v>
      </c>
      <c r="B105" s="12" t="s">
        <v>132</v>
      </c>
      <c r="C105" s="12">
        <v>0</v>
      </c>
      <c r="D105" s="12">
        <v>3</v>
      </c>
      <c r="E105" s="12">
        <f t="shared" si="20"/>
        <v>3</v>
      </c>
      <c r="F105" s="12">
        <f t="shared" si="21"/>
        <v>0</v>
      </c>
      <c r="G105" t="str">
        <f>IF(CurriculumDetail!G788 &gt; 0, CurriculumDetail!G788, "")</f>
        <v/>
      </c>
      <c r="H105" t="str">
        <f>IF(CurriculumDetail!H788 &gt; 0, CurriculumDetail!H788, "")</f>
        <v/>
      </c>
      <c r="I105" t="str">
        <f>IF(CurriculumDetail!I788 &gt; 0, CurriculumDetail!I788, "")</f>
        <v/>
      </c>
      <c r="J105" t="str">
        <f>IF(CurriculumDetail!J788 &gt; 0, CurriculumDetail!J788, "")</f>
        <v/>
      </c>
      <c r="K105" t="str">
        <f>IF(CurriculumDetail!K788 &gt; 0, CurriculumDetail!K788, "")</f>
        <v/>
      </c>
      <c r="L105" t="str">
        <f>IF(CurriculumDetail!L788 &gt; 0, CurriculumDetail!L788, "")</f>
        <v/>
      </c>
      <c r="M105" t="str">
        <f>IF(CurriculumDetail!M788 &gt; 0, CurriculumDetail!M788, "")</f>
        <v/>
      </c>
      <c r="N105" t="str">
        <f>IF(CurriculumDetail!N788 &gt; 0, CurriculumDetail!N788, "")</f>
        <v/>
      </c>
      <c r="O105" t="str">
        <f>IF(CurriculumDetail!O788 &gt; 0, CurriculumDetail!O788, "")</f>
        <v/>
      </c>
      <c r="P105" t="str">
        <f>IF(CurriculumDetail!P788 &gt; 0, CurriculumDetail!P788, "")</f>
        <v/>
      </c>
      <c r="Q105" t="str">
        <f>IF(CurriculumDetail!Q788 &gt; 0, CurriculumDetail!Q788, "")</f>
        <v/>
      </c>
      <c r="R105" t="str">
        <f>IF(CurriculumDetail!R788 &gt; 0, CurriculumDetail!R788, "")</f>
        <v/>
      </c>
      <c r="S105" t="str">
        <f>IF(CurriculumDetail!S788 &gt; 0, CurriculumDetail!S788, "")</f>
        <v/>
      </c>
      <c r="T105" t="str">
        <f>IF(CurriculumDetail!T788 &gt; 0, CurriculumDetail!T788, "")</f>
        <v/>
      </c>
      <c r="U105" t="str">
        <f>IF(CurriculumDetail!U788 &gt; 0, CurriculumDetail!U788, "")</f>
        <v/>
      </c>
      <c r="V105" t="str">
        <f>IF(CurriculumDetail!V788 &gt; 0, CurriculumDetail!V788, "")</f>
        <v/>
      </c>
      <c r="W105" t="str">
        <f>IF(CurriculumDetail!W788 &gt; 0, CurriculumDetail!W788, "")</f>
        <v/>
      </c>
      <c r="X105" t="str">
        <f>IF(CurriculumDetail!X788 &gt; 0, CurriculumDetail!X788, "")</f>
        <v/>
      </c>
      <c r="Y105" t="str">
        <f>IF(CurriculumDetail!Y788 &gt; 0, CurriculumDetail!Y788, "")</f>
        <v/>
      </c>
      <c r="Z105" t="str">
        <f>IF(CurriculumDetail!Z788 &gt; 0, CurriculumDetail!Z788, "")</f>
        <v/>
      </c>
      <c r="AA105" t="str">
        <f>IF(CurriculumDetail!AA788 &gt; 0, CurriculumDetail!AA788, "")</f>
        <v/>
      </c>
      <c r="AB105" t="str">
        <f>IF(CurriculumDetail!AB788 &gt; 0, CurriculumDetail!AB788, "")</f>
        <v/>
      </c>
      <c r="AC105" t="str">
        <f>IF(CurriculumDetail!AC788 &gt; 0, CurriculumDetail!AC788, "")</f>
        <v/>
      </c>
      <c r="AD105" t="str">
        <f>IF(CurriculumDetail!AD788 &gt; 0, CurriculumDetail!AD788, "")</f>
        <v/>
      </c>
      <c r="AE105" t="str">
        <f>IF(CurriculumDetail!AE788 &gt; 0, CurriculumDetail!AE788, "")</f>
        <v/>
      </c>
      <c r="AF105" t="str">
        <f>IF(CurriculumDetail!AF788 &gt; 0, CurriculumDetail!AF788, "")</f>
        <v/>
      </c>
      <c r="AG105" t="str">
        <f>IF(CurriculumDetail!AG788 &gt; 0, CurriculumDetail!AG788, "")</f>
        <v/>
      </c>
      <c r="AH105" t="str">
        <f>IF(CurriculumDetail!AH788 &gt; 0, CurriculumDetail!AH788, "")</f>
        <v/>
      </c>
      <c r="AI105" t="str">
        <f>IF(CurriculumDetail!AI788 &gt; 0, CurriculumDetail!AI788, "")</f>
        <v/>
      </c>
      <c r="AJ105" t="str">
        <f>IF(CurriculumDetail!AJ788 &gt; 0, CurriculumDetail!AJ788, "")</f>
        <v/>
      </c>
    </row>
    <row r="106" spans="1:36" x14ac:dyDescent="0.2">
      <c r="A106" s="12" t="s">
        <v>128</v>
      </c>
      <c r="B106" s="12" t="s">
        <v>133</v>
      </c>
      <c r="C106" s="12">
        <v>0</v>
      </c>
      <c r="D106" s="12">
        <v>3</v>
      </c>
      <c r="E106" s="12">
        <f t="shared" si="20"/>
        <v>3</v>
      </c>
      <c r="F106" s="12">
        <f t="shared" si="21"/>
        <v>0</v>
      </c>
      <c r="G106" t="str">
        <f>IF(CurriculumDetail!G797 &gt; 0, CurriculumDetail!G797, "")</f>
        <v/>
      </c>
      <c r="H106" t="str">
        <f>IF(CurriculumDetail!H797 &gt; 0, CurriculumDetail!H797, "")</f>
        <v/>
      </c>
      <c r="I106" t="str">
        <f>IF(CurriculumDetail!I797 &gt; 0, CurriculumDetail!I797, "")</f>
        <v/>
      </c>
      <c r="J106" t="str">
        <f>IF(CurriculumDetail!J797 &gt; 0, CurriculumDetail!J797, "")</f>
        <v/>
      </c>
      <c r="K106" t="str">
        <f>IF(CurriculumDetail!K797 &gt; 0, CurriculumDetail!K797, "")</f>
        <v/>
      </c>
      <c r="L106" t="str">
        <f>IF(CurriculumDetail!L797 &gt; 0, CurriculumDetail!L797, "")</f>
        <v/>
      </c>
      <c r="M106" t="str">
        <f>IF(CurriculumDetail!M797 &gt; 0, CurriculumDetail!M797, "")</f>
        <v/>
      </c>
      <c r="N106" t="str">
        <f>IF(CurriculumDetail!N797 &gt; 0, CurriculumDetail!N797, "")</f>
        <v/>
      </c>
      <c r="O106" t="str">
        <f>IF(CurriculumDetail!O797 &gt; 0, CurriculumDetail!O797, "")</f>
        <v/>
      </c>
      <c r="P106" t="str">
        <f>IF(CurriculumDetail!P797 &gt; 0, CurriculumDetail!P797, "")</f>
        <v/>
      </c>
      <c r="Q106" t="str">
        <f>IF(CurriculumDetail!Q797 &gt; 0, CurriculumDetail!Q797, "")</f>
        <v/>
      </c>
      <c r="R106" t="str">
        <f>IF(CurriculumDetail!R797 &gt; 0, CurriculumDetail!R797, "")</f>
        <v/>
      </c>
      <c r="S106" t="str">
        <f>IF(CurriculumDetail!S797 &gt; 0, CurriculumDetail!S797, "")</f>
        <v/>
      </c>
      <c r="T106" t="str">
        <f>IF(CurriculumDetail!T797 &gt; 0, CurriculumDetail!T797, "")</f>
        <v/>
      </c>
      <c r="U106" t="str">
        <f>IF(CurriculumDetail!U797 &gt; 0, CurriculumDetail!U797, "")</f>
        <v/>
      </c>
      <c r="V106" t="str">
        <f>IF(CurriculumDetail!V797 &gt; 0, CurriculumDetail!V797, "")</f>
        <v/>
      </c>
      <c r="W106" t="str">
        <f>IF(CurriculumDetail!W797 &gt; 0, CurriculumDetail!W797, "")</f>
        <v/>
      </c>
      <c r="X106" t="str">
        <f>IF(CurriculumDetail!X797 &gt; 0, CurriculumDetail!X797, "")</f>
        <v/>
      </c>
      <c r="Y106" t="str">
        <f>IF(CurriculumDetail!Y797 &gt; 0, CurriculumDetail!Y797, "")</f>
        <v/>
      </c>
      <c r="Z106" t="str">
        <f>IF(CurriculumDetail!Z797 &gt; 0, CurriculumDetail!Z797, "")</f>
        <v/>
      </c>
      <c r="AA106" t="str">
        <f>IF(CurriculumDetail!AA797 &gt; 0, CurriculumDetail!AA797, "")</f>
        <v/>
      </c>
      <c r="AB106" t="str">
        <f>IF(CurriculumDetail!AB797 &gt; 0, CurriculumDetail!AB797, "")</f>
        <v/>
      </c>
      <c r="AC106" t="str">
        <f>IF(CurriculumDetail!AC797 &gt; 0, CurriculumDetail!AC797, "")</f>
        <v/>
      </c>
      <c r="AD106" t="str">
        <f>IF(CurriculumDetail!AD797 &gt; 0, CurriculumDetail!AD797, "")</f>
        <v/>
      </c>
      <c r="AE106" t="str">
        <f>IF(CurriculumDetail!AE797 &gt; 0, CurriculumDetail!AE797, "")</f>
        <v/>
      </c>
      <c r="AF106" t="str">
        <f>IF(CurriculumDetail!AF797 &gt; 0, CurriculumDetail!AF797, "")</f>
        <v/>
      </c>
      <c r="AG106" t="str">
        <f>IF(CurriculumDetail!AG797 &gt; 0, CurriculumDetail!AG797, "")</f>
        <v/>
      </c>
      <c r="AH106" t="str">
        <f>IF(CurriculumDetail!AH797 &gt; 0, CurriculumDetail!AH797, "")</f>
        <v/>
      </c>
      <c r="AI106" t="str">
        <f>IF(CurriculumDetail!AI797 &gt; 0, CurriculumDetail!AI797, "")</f>
        <v/>
      </c>
      <c r="AJ106" t="str">
        <f>IF(CurriculumDetail!AJ797 &gt; 0, CurriculumDetail!AJ797, "")</f>
        <v/>
      </c>
    </row>
    <row r="107" spans="1:36" x14ac:dyDescent="0.2">
      <c r="A107" s="12" t="s">
        <v>128</v>
      </c>
      <c r="B107" s="12" t="s">
        <v>134</v>
      </c>
      <c r="C107" s="12">
        <v>0</v>
      </c>
      <c r="D107" s="12">
        <v>2</v>
      </c>
      <c r="E107" s="12">
        <f t="shared" si="20"/>
        <v>2</v>
      </c>
      <c r="F107" s="12">
        <f t="shared" si="21"/>
        <v>0</v>
      </c>
      <c r="G107" t="str">
        <f>IF(CurriculumDetail!G805 &gt; 0, CurriculumDetail!G805, "")</f>
        <v/>
      </c>
      <c r="H107" t="str">
        <f>IF(CurriculumDetail!H805 &gt; 0, CurriculumDetail!H805, "")</f>
        <v/>
      </c>
      <c r="I107" t="str">
        <f>IF(CurriculumDetail!I805 &gt; 0, CurriculumDetail!I805, "")</f>
        <v/>
      </c>
      <c r="J107" t="str">
        <f>IF(CurriculumDetail!J805 &gt; 0, CurriculumDetail!J805, "")</f>
        <v/>
      </c>
      <c r="K107" t="str">
        <f>IF(CurriculumDetail!K805 &gt; 0, CurriculumDetail!K805, "")</f>
        <v/>
      </c>
      <c r="L107" t="str">
        <f>IF(CurriculumDetail!L805 &gt; 0, CurriculumDetail!L805, "")</f>
        <v/>
      </c>
      <c r="M107" t="str">
        <f>IF(CurriculumDetail!M805 &gt; 0, CurriculumDetail!M805, "")</f>
        <v/>
      </c>
      <c r="N107" t="str">
        <f>IF(CurriculumDetail!N805 &gt; 0, CurriculumDetail!N805, "")</f>
        <v/>
      </c>
      <c r="O107" t="str">
        <f>IF(CurriculumDetail!O805 &gt; 0, CurriculumDetail!O805, "")</f>
        <v/>
      </c>
      <c r="P107" t="str">
        <f>IF(CurriculumDetail!P805 &gt; 0, CurriculumDetail!P805, "")</f>
        <v/>
      </c>
      <c r="Q107" t="str">
        <f>IF(CurriculumDetail!Q805 &gt; 0, CurriculumDetail!Q805, "")</f>
        <v/>
      </c>
      <c r="R107" t="str">
        <f>IF(CurriculumDetail!R805 &gt; 0, CurriculumDetail!R805, "")</f>
        <v/>
      </c>
      <c r="S107" t="str">
        <f>IF(CurriculumDetail!S805 &gt; 0, CurriculumDetail!S805, "")</f>
        <v/>
      </c>
      <c r="T107" t="str">
        <f>IF(CurriculumDetail!T805 &gt; 0, CurriculumDetail!T805, "")</f>
        <v/>
      </c>
      <c r="U107" t="str">
        <f>IF(CurriculumDetail!U805 &gt; 0, CurriculumDetail!U805, "")</f>
        <v/>
      </c>
      <c r="V107" t="str">
        <f>IF(CurriculumDetail!V805 &gt; 0, CurriculumDetail!V805, "")</f>
        <v/>
      </c>
      <c r="W107" t="str">
        <f>IF(CurriculumDetail!W805 &gt; 0, CurriculumDetail!W805, "")</f>
        <v/>
      </c>
      <c r="X107" t="str">
        <f>IF(CurriculumDetail!X805 &gt; 0, CurriculumDetail!X805, "")</f>
        <v/>
      </c>
      <c r="Y107" t="str">
        <f>IF(CurriculumDetail!Y805 &gt; 0, CurriculumDetail!Y805, "")</f>
        <v/>
      </c>
      <c r="Z107" t="str">
        <f>IF(CurriculumDetail!Z805 &gt; 0, CurriculumDetail!Z805, "")</f>
        <v/>
      </c>
      <c r="AA107" t="str">
        <f>IF(CurriculumDetail!AA805 &gt; 0, CurriculumDetail!AA805, "")</f>
        <v/>
      </c>
      <c r="AB107" t="str">
        <f>IF(CurriculumDetail!AB805 &gt; 0, CurriculumDetail!AB805, "")</f>
        <v/>
      </c>
      <c r="AC107" t="str">
        <f>IF(CurriculumDetail!AC805 &gt; 0, CurriculumDetail!AC805, "")</f>
        <v/>
      </c>
      <c r="AD107" t="str">
        <f>IF(CurriculumDetail!AD805 &gt; 0, CurriculumDetail!AD805, "")</f>
        <v/>
      </c>
      <c r="AE107" t="str">
        <f>IF(CurriculumDetail!AE805 &gt; 0, CurriculumDetail!AE805, "")</f>
        <v/>
      </c>
      <c r="AF107" t="str">
        <f>IF(CurriculumDetail!AF805 &gt; 0, CurriculumDetail!AF805, "")</f>
        <v/>
      </c>
      <c r="AG107" t="str">
        <f>IF(CurriculumDetail!AG805 &gt; 0, CurriculumDetail!AG805, "")</f>
        <v/>
      </c>
      <c r="AH107" t="str">
        <f>IF(CurriculumDetail!AH805 &gt; 0, CurriculumDetail!AH805, "")</f>
        <v/>
      </c>
      <c r="AI107" t="str">
        <f>IF(CurriculumDetail!AI805 &gt; 0, CurriculumDetail!AI805, "")</f>
        <v/>
      </c>
      <c r="AJ107" t="str">
        <f>IF(CurriculumDetail!AJ805 &gt; 0, CurriculumDetail!AJ805, "")</f>
        <v/>
      </c>
    </row>
    <row r="108" spans="1:36" x14ac:dyDescent="0.2">
      <c r="A108" s="12" t="s">
        <v>128</v>
      </c>
      <c r="B108" s="12" t="s">
        <v>135</v>
      </c>
      <c r="C108" s="12">
        <v>0</v>
      </c>
      <c r="D108" s="12">
        <v>0</v>
      </c>
      <c r="E108" s="12">
        <f t="shared" si="20"/>
        <v>0</v>
      </c>
      <c r="F108" s="12">
        <f t="shared" si="21"/>
        <v>0</v>
      </c>
      <c r="G108" t="str">
        <f>IF(CurriculumDetail!G811 &gt; 0, CurriculumDetail!G811, "")</f>
        <v/>
      </c>
      <c r="H108" t="str">
        <f>IF(CurriculumDetail!H811 &gt; 0, CurriculumDetail!H811, "")</f>
        <v/>
      </c>
      <c r="I108" t="str">
        <f>IF(CurriculumDetail!I811 &gt; 0, CurriculumDetail!I811, "")</f>
        <v/>
      </c>
      <c r="J108" t="str">
        <f>IF(CurriculumDetail!J811 &gt; 0, CurriculumDetail!J811, "")</f>
        <v/>
      </c>
      <c r="K108" t="str">
        <f>IF(CurriculumDetail!K811 &gt; 0, CurriculumDetail!K811, "")</f>
        <v/>
      </c>
      <c r="L108" t="str">
        <f>IF(CurriculumDetail!L811 &gt; 0, CurriculumDetail!L811, "")</f>
        <v/>
      </c>
      <c r="M108" t="str">
        <f>IF(CurriculumDetail!M811 &gt; 0, CurriculumDetail!M811, "")</f>
        <v/>
      </c>
      <c r="N108" t="str">
        <f>IF(CurriculumDetail!N811 &gt; 0, CurriculumDetail!N811, "")</f>
        <v/>
      </c>
      <c r="O108" t="str">
        <f>IF(CurriculumDetail!O811 &gt; 0, CurriculumDetail!O811, "")</f>
        <v/>
      </c>
      <c r="P108" t="str">
        <f>IF(CurriculumDetail!P811 &gt; 0, CurriculumDetail!P811, "")</f>
        <v/>
      </c>
      <c r="Q108" t="str">
        <f>IF(CurriculumDetail!Q811 &gt; 0, CurriculumDetail!Q811, "")</f>
        <v/>
      </c>
      <c r="R108" t="str">
        <f>IF(CurriculumDetail!R811 &gt; 0, CurriculumDetail!R811, "")</f>
        <v/>
      </c>
      <c r="S108" t="str">
        <f>IF(CurriculumDetail!S811 &gt; 0, CurriculumDetail!S811, "")</f>
        <v/>
      </c>
      <c r="T108" t="str">
        <f>IF(CurriculumDetail!T811 &gt; 0, CurriculumDetail!T811, "")</f>
        <v/>
      </c>
      <c r="U108" t="str">
        <f>IF(CurriculumDetail!U811 &gt; 0, CurriculumDetail!U811, "")</f>
        <v/>
      </c>
      <c r="V108" t="str">
        <f>IF(CurriculumDetail!V811 &gt; 0, CurriculumDetail!V811, "")</f>
        <v/>
      </c>
      <c r="W108" t="str">
        <f>IF(CurriculumDetail!W811 &gt; 0, CurriculumDetail!W811, "")</f>
        <v/>
      </c>
      <c r="X108" t="str">
        <f>IF(CurriculumDetail!X811 &gt; 0, CurriculumDetail!X811, "")</f>
        <v/>
      </c>
      <c r="Y108" t="str">
        <f>IF(CurriculumDetail!Y811 &gt; 0, CurriculumDetail!Y811, "")</f>
        <v/>
      </c>
      <c r="Z108" t="str">
        <f>IF(CurriculumDetail!Z811 &gt; 0, CurriculumDetail!Z811, "")</f>
        <v/>
      </c>
      <c r="AA108" t="str">
        <f>IF(CurriculumDetail!AA811 &gt; 0, CurriculumDetail!AA811, "")</f>
        <v/>
      </c>
      <c r="AB108" t="str">
        <f>IF(CurriculumDetail!AB811 &gt; 0, CurriculumDetail!AB811, "")</f>
        <v/>
      </c>
      <c r="AC108" t="str">
        <f>IF(CurriculumDetail!AC811 &gt; 0, CurriculumDetail!AC811, "")</f>
        <v/>
      </c>
      <c r="AD108" t="str">
        <f>IF(CurriculumDetail!AD811 &gt; 0, CurriculumDetail!AD811, "")</f>
        <v/>
      </c>
      <c r="AE108" t="str">
        <f>IF(CurriculumDetail!AE811 &gt; 0, CurriculumDetail!AE811, "")</f>
        <v/>
      </c>
      <c r="AF108" t="str">
        <f>IF(CurriculumDetail!AF811 &gt; 0, CurriculumDetail!AF811, "")</f>
        <v/>
      </c>
      <c r="AG108" t="str">
        <f>IF(CurriculumDetail!AG811 &gt; 0, CurriculumDetail!AG811, "")</f>
        <v/>
      </c>
      <c r="AH108" t="str">
        <f>IF(CurriculumDetail!AH811 &gt; 0, CurriculumDetail!AH811, "")</f>
        <v/>
      </c>
      <c r="AI108" t="str">
        <f>IF(CurriculumDetail!AI811 &gt; 0, CurriculumDetail!AI811, "")</f>
        <v/>
      </c>
      <c r="AJ108" t="str">
        <f>IF(CurriculumDetail!AJ811 &gt; 0, CurriculumDetail!AJ811, "")</f>
        <v/>
      </c>
    </row>
    <row r="109" spans="1:36" x14ac:dyDescent="0.2">
      <c r="A109" s="12" t="s">
        <v>128</v>
      </c>
      <c r="B109" s="12" t="s">
        <v>136</v>
      </c>
      <c r="C109" s="12">
        <v>0</v>
      </c>
      <c r="D109" s="12">
        <v>0</v>
      </c>
      <c r="E109" s="12">
        <f t="shared" si="20"/>
        <v>0</v>
      </c>
      <c r="F109" s="12">
        <f t="shared" si="21"/>
        <v>0</v>
      </c>
      <c r="G109" t="str">
        <f>IF(CurriculumDetail!G817 &gt; 0, CurriculumDetail!G817, "")</f>
        <v/>
      </c>
      <c r="H109" t="str">
        <f>IF(CurriculumDetail!H817 &gt; 0, CurriculumDetail!H817, "")</f>
        <v/>
      </c>
      <c r="I109" t="str">
        <f>IF(CurriculumDetail!I817 &gt; 0, CurriculumDetail!I817, "")</f>
        <v/>
      </c>
      <c r="J109" t="str">
        <f>IF(CurriculumDetail!J817 &gt; 0, CurriculumDetail!J817, "")</f>
        <v/>
      </c>
      <c r="K109" t="str">
        <f>IF(CurriculumDetail!K817 &gt; 0, CurriculumDetail!K817, "")</f>
        <v/>
      </c>
      <c r="L109" t="str">
        <f>IF(CurriculumDetail!L817 &gt; 0, CurriculumDetail!L817, "")</f>
        <v/>
      </c>
      <c r="M109" t="str">
        <f>IF(CurriculumDetail!M817 &gt; 0, CurriculumDetail!M817, "")</f>
        <v/>
      </c>
      <c r="N109" t="str">
        <f>IF(CurriculumDetail!N817 &gt; 0, CurriculumDetail!N817, "")</f>
        <v/>
      </c>
      <c r="O109" t="str">
        <f>IF(CurriculumDetail!O817 &gt; 0, CurriculumDetail!O817, "")</f>
        <v/>
      </c>
      <c r="P109" t="str">
        <f>IF(CurriculumDetail!P817 &gt; 0, CurriculumDetail!P817, "")</f>
        <v/>
      </c>
      <c r="Q109" t="str">
        <f>IF(CurriculumDetail!Q817 &gt; 0, CurriculumDetail!Q817, "")</f>
        <v/>
      </c>
      <c r="R109" t="str">
        <f>IF(CurriculumDetail!R817 &gt; 0, CurriculumDetail!R817, "")</f>
        <v/>
      </c>
      <c r="S109" t="str">
        <f>IF(CurriculumDetail!S817 &gt; 0, CurriculumDetail!S817, "")</f>
        <v/>
      </c>
      <c r="T109" t="str">
        <f>IF(CurriculumDetail!T817 &gt; 0, CurriculumDetail!T817, "")</f>
        <v/>
      </c>
      <c r="U109" t="str">
        <f>IF(CurriculumDetail!U817 &gt; 0, CurriculumDetail!U817, "")</f>
        <v/>
      </c>
      <c r="V109" t="str">
        <f>IF(CurriculumDetail!V817 &gt; 0, CurriculumDetail!V817, "")</f>
        <v/>
      </c>
      <c r="W109" t="str">
        <f>IF(CurriculumDetail!W817 &gt; 0, CurriculumDetail!W817, "")</f>
        <v/>
      </c>
      <c r="X109" t="str">
        <f>IF(CurriculumDetail!X817 &gt; 0, CurriculumDetail!X817, "")</f>
        <v/>
      </c>
      <c r="Y109" t="str">
        <f>IF(CurriculumDetail!Y817 &gt; 0, CurriculumDetail!Y817, "")</f>
        <v/>
      </c>
      <c r="Z109" t="str">
        <f>IF(CurriculumDetail!Z817 &gt; 0, CurriculumDetail!Z817, "")</f>
        <v/>
      </c>
      <c r="AA109" t="str">
        <f>IF(CurriculumDetail!AA817 &gt; 0, CurriculumDetail!AA817, "")</f>
        <v/>
      </c>
      <c r="AB109" t="str">
        <f>IF(CurriculumDetail!AB817 &gt; 0, CurriculumDetail!AB817, "")</f>
        <v/>
      </c>
      <c r="AC109" t="str">
        <f>IF(CurriculumDetail!AC817 &gt; 0, CurriculumDetail!AC817, "")</f>
        <v/>
      </c>
      <c r="AD109" t="str">
        <f>IF(CurriculumDetail!AD817 &gt; 0, CurriculumDetail!AD817, "")</f>
        <v/>
      </c>
      <c r="AE109" t="str">
        <f>IF(CurriculumDetail!AE817 &gt; 0, CurriculumDetail!AE817, "")</f>
        <v/>
      </c>
      <c r="AF109" t="str">
        <f>IF(CurriculumDetail!AF817 &gt; 0, CurriculumDetail!AF817, "")</f>
        <v/>
      </c>
      <c r="AG109" t="str">
        <f>IF(CurriculumDetail!AG817 &gt; 0, CurriculumDetail!AG817, "")</f>
        <v/>
      </c>
      <c r="AH109" t="str">
        <f>IF(CurriculumDetail!AH817 &gt; 0, CurriculumDetail!AH817, "")</f>
        <v/>
      </c>
      <c r="AI109" t="str">
        <f>IF(CurriculumDetail!AI817 &gt; 0, CurriculumDetail!AI817, "")</f>
        <v/>
      </c>
      <c r="AJ109" t="str">
        <f>IF(CurriculumDetail!AJ817 &gt; 0, CurriculumDetail!AJ817, "")</f>
        <v/>
      </c>
    </row>
    <row r="110" spans="1:36" x14ac:dyDescent="0.2">
      <c r="A110" s="12" t="s">
        <v>128</v>
      </c>
      <c r="B110" s="12" t="s">
        <v>137</v>
      </c>
      <c r="C110" s="12">
        <v>0</v>
      </c>
      <c r="D110" s="12">
        <v>0</v>
      </c>
      <c r="E110" s="12">
        <f t="shared" si="20"/>
        <v>0</v>
      </c>
      <c r="F110" s="12">
        <f t="shared" si="21"/>
        <v>0</v>
      </c>
      <c r="G110" t="str">
        <f>IF(CurriculumDetail!G826 &gt; 0, CurriculumDetail!G826, "")</f>
        <v/>
      </c>
      <c r="H110" t="str">
        <f>IF(CurriculumDetail!H826 &gt; 0, CurriculumDetail!H826, "")</f>
        <v/>
      </c>
      <c r="I110" t="str">
        <f>IF(CurriculumDetail!I826 &gt; 0, CurriculumDetail!I826, "")</f>
        <v/>
      </c>
      <c r="J110" t="str">
        <f>IF(CurriculumDetail!J826 &gt; 0, CurriculumDetail!J826, "")</f>
        <v/>
      </c>
      <c r="K110" t="str">
        <f>IF(CurriculumDetail!K826 &gt; 0, CurriculumDetail!K826, "")</f>
        <v/>
      </c>
      <c r="L110" t="str">
        <f>IF(CurriculumDetail!L826 &gt; 0, CurriculumDetail!L826, "")</f>
        <v/>
      </c>
      <c r="M110" t="str">
        <f>IF(CurriculumDetail!M826 &gt; 0, CurriculumDetail!M826, "")</f>
        <v/>
      </c>
      <c r="N110" t="str">
        <f>IF(CurriculumDetail!N826 &gt; 0, CurriculumDetail!N826, "")</f>
        <v/>
      </c>
      <c r="O110" t="str">
        <f>IF(CurriculumDetail!O826 &gt; 0, CurriculumDetail!O826, "")</f>
        <v/>
      </c>
      <c r="P110" t="str">
        <f>IF(CurriculumDetail!P826 &gt; 0, CurriculumDetail!P826, "")</f>
        <v/>
      </c>
      <c r="Q110" t="str">
        <f>IF(CurriculumDetail!Q826 &gt; 0, CurriculumDetail!Q826, "")</f>
        <v/>
      </c>
      <c r="R110" t="str">
        <f>IF(CurriculumDetail!R826 &gt; 0, CurriculumDetail!R826, "")</f>
        <v/>
      </c>
      <c r="S110" t="str">
        <f>IF(CurriculumDetail!S826 &gt; 0, CurriculumDetail!S826, "")</f>
        <v/>
      </c>
      <c r="T110" t="str">
        <f>IF(CurriculumDetail!T826 &gt; 0, CurriculumDetail!T826, "")</f>
        <v/>
      </c>
      <c r="U110" t="str">
        <f>IF(CurriculumDetail!U826 &gt; 0, CurriculumDetail!U826, "")</f>
        <v/>
      </c>
      <c r="V110" t="str">
        <f>IF(CurriculumDetail!V826 &gt; 0, CurriculumDetail!V826, "")</f>
        <v/>
      </c>
      <c r="W110" t="str">
        <f>IF(CurriculumDetail!W826 &gt; 0, CurriculumDetail!W826, "")</f>
        <v/>
      </c>
      <c r="X110" t="str">
        <f>IF(CurriculumDetail!X826 &gt; 0, CurriculumDetail!X826, "")</f>
        <v/>
      </c>
      <c r="Y110" t="str">
        <f>IF(CurriculumDetail!Y826 &gt; 0, CurriculumDetail!Y826, "")</f>
        <v/>
      </c>
      <c r="Z110" t="str">
        <f>IF(CurriculumDetail!Z826 &gt; 0, CurriculumDetail!Z826, "")</f>
        <v/>
      </c>
      <c r="AA110" t="str">
        <f>IF(CurriculumDetail!AA826 &gt; 0, CurriculumDetail!AA826, "")</f>
        <v/>
      </c>
      <c r="AB110" t="str">
        <f>IF(CurriculumDetail!AB826 &gt; 0, CurriculumDetail!AB826, "")</f>
        <v/>
      </c>
      <c r="AC110" t="str">
        <f>IF(CurriculumDetail!AC826 &gt; 0, CurriculumDetail!AC826, "")</f>
        <v/>
      </c>
      <c r="AD110" t="str">
        <f>IF(CurriculumDetail!AD826 &gt; 0, CurriculumDetail!AD826, "")</f>
        <v/>
      </c>
      <c r="AE110" t="str">
        <f>IF(CurriculumDetail!AE826 &gt; 0, CurriculumDetail!AE826, "")</f>
        <v/>
      </c>
      <c r="AF110" t="str">
        <f>IF(CurriculumDetail!AF826 &gt; 0, CurriculumDetail!AF826, "")</f>
        <v/>
      </c>
      <c r="AG110" t="str">
        <f>IF(CurriculumDetail!AG826 &gt; 0, CurriculumDetail!AG826, "")</f>
        <v/>
      </c>
      <c r="AH110" t="str">
        <f>IF(CurriculumDetail!AH826 &gt; 0, CurriculumDetail!AH826, "")</f>
        <v/>
      </c>
      <c r="AI110" t="str">
        <f>IF(CurriculumDetail!AI826 &gt; 0, CurriculumDetail!AI826, "")</f>
        <v/>
      </c>
      <c r="AJ110" t="str">
        <f>IF(CurriculumDetail!AJ826 &gt; 0, CurriculumDetail!AJ826, "")</f>
        <v/>
      </c>
    </row>
    <row r="111" spans="1:36" x14ac:dyDescent="0.2">
      <c r="A111" s="12" t="s">
        <v>128</v>
      </c>
      <c r="B111" s="12" t="s">
        <v>138</v>
      </c>
      <c r="C111" s="12">
        <v>0</v>
      </c>
      <c r="D111" s="12">
        <v>0</v>
      </c>
      <c r="E111" s="12">
        <f t="shared" si="20"/>
        <v>0</v>
      </c>
      <c r="F111" s="12">
        <f t="shared" si="21"/>
        <v>0</v>
      </c>
      <c r="G111" t="str">
        <f>IF(CurriculumDetail!G832 &gt; 0, CurriculumDetail!G832, "")</f>
        <v/>
      </c>
      <c r="H111" t="str">
        <f>IF(CurriculumDetail!H832 &gt; 0, CurriculumDetail!H832, "")</f>
        <v/>
      </c>
      <c r="I111" t="str">
        <f>IF(CurriculumDetail!I832 &gt; 0, CurriculumDetail!I832, "")</f>
        <v/>
      </c>
      <c r="J111" t="str">
        <f>IF(CurriculumDetail!J832 &gt; 0, CurriculumDetail!J832, "")</f>
        <v/>
      </c>
      <c r="K111" t="str">
        <f>IF(CurriculumDetail!K832 &gt; 0, CurriculumDetail!K832, "")</f>
        <v/>
      </c>
      <c r="L111" t="str">
        <f>IF(CurriculumDetail!L832 &gt; 0, CurriculumDetail!L832, "")</f>
        <v/>
      </c>
      <c r="M111" t="str">
        <f>IF(CurriculumDetail!M832 &gt; 0, CurriculumDetail!M832, "")</f>
        <v/>
      </c>
      <c r="N111" t="str">
        <f>IF(CurriculumDetail!N832 &gt; 0, CurriculumDetail!N832, "")</f>
        <v/>
      </c>
      <c r="O111" t="str">
        <f>IF(CurriculumDetail!O832 &gt; 0, CurriculumDetail!O832, "")</f>
        <v/>
      </c>
      <c r="P111" t="str">
        <f>IF(CurriculumDetail!P832 &gt; 0, CurriculumDetail!P832, "")</f>
        <v/>
      </c>
      <c r="Q111" t="str">
        <f>IF(CurriculumDetail!Q832 &gt; 0, CurriculumDetail!Q832, "")</f>
        <v/>
      </c>
      <c r="R111" t="str">
        <f>IF(CurriculumDetail!R832 &gt; 0, CurriculumDetail!R832, "")</f>
        <v/>
      </c>
      <c r="S111" t="str">
        <f>IF(CurriculumDetail!S832 &gt; 0, CurriculumDetail!S832, "")</f>
        <v/>
      </c>
      <c r="T111" t="str">
        <f>IF(CurriculumDetail!T832 &gt; 0, CurriculumDetail!T832, "")</f>
        <v/>
      </c>
      <c r="U111" t="str">
        <f>IF(CurriculumDetail!U832 &gt; 0, CurriculumDetail!U832, "")</f>
        <v/>
      </c>
      <c r="V111" t="str">
        <f>IF(CurriculumDetail!V832 &gt; 0, CurriculumDetail!V832, "")</f>
        <v/>
      </c>
      <c r="W111" t="str">
        <f>IF(CurriculumDetail!W832 &gt; 0, CurriculumDetail!W832, "")</f>
        <v/>
      </c>
      <c r="X111" t="str">
        <f>IF(CurriculumDetail!X832 &gt; 0, CurriculumDetail!X832, "")</f>
        <v/>
      </c>
      <c r="Y111" t="str">
        <f>IF(CurriculumDetail!Y832 &gt; 0, CurriculumDetail!Y832, "")</f>
        <v/>
      </c>
      <c r="Z111" t="str">
        <f>IF(CurriculumDetail!Z832 &gt; 0, CurriculumDetail!Z832, "")</f>
        <v/>
      </c>
      <c r="AA111" t="str">
        <f>IF(CurriculumDetail!AA832 &gt; 0, CurriculumDetail!AA832, "")</f>
        <v/>
      </c>
      <c r="AB111" t="str">
        <f>IF(CurriculumDetail!AB832 &gt; 0, CurriculumDetail!AB832, "")</f>
        <v/>
      </c>
      <c r="AC111" t="str">
        <f>IF(CurriculumDetail!AC832 &gt; 0, CurriculumDetail!AC832, "")</f>
        <v/>
      </c>
      <c r="AD111" t="str">
        <f>IF(CurriculumDetail!AD832 &gt; 0, CurriculumDetail!AD832, "")</f>
        <v/>
      </c>
      <c r="AE111" t="str">
        <f>IF(CurriculumDetail!AE832 &gt; 0, CurriculumDetail!AE832, "")</f>
        <v/>
      </c>
      <c r="AF111" t="str">
        <f>IF(CurriculumDetail!AF832 &gt; 0, CurriculumDetail!AF832, "")</f>
        <v/>
      </c>
      <c r="AG111" t="str">
        <f>IF(CurriculumDetail!AG832 &gt; 0, CurriculumDetail!AG832, "")</f>
        <v/>
      </c>
      <c r="AH111" t="str">
        <f>IF(CurriculumDetail!AH832 &gt; 0, CurriculumDetail!AH832, "")</f>
        <v/>
      </c>
      <c r="AI111" t="str">
        <f>IF(CurriculumDetail!AI832 &gt; 0, CurriculumDetail!AI832, "")</f>
        <v/>
      </c>
      <c r="AJ111" t="str">
        <f>IF(CurriculumDetail!AJ832 &gt; 0, CurriculumDetail!AJ832, "")</f>
        <v/>
      </c>
    </row>
    <row r="112" spans="1:36" x14ac:dyDescent="0.2">
      <c r="A112" s="12" t="s">
        <v>128</v>
      </c>
      <c r="B112" s="12" t="s">
        <v>139</v>
      </c>
      <c r="C112" s="12">
        <v>0</v>
      </c>
      <c r="D112" s="12">
        <v>0</v>
      </c>
      <c r="E112" s="12">
        <f t="shared" si="20"/>
        <v>0</v>
      </c>
      <c r="F112" s="12">
        <f t="shared" si="21"/>
        <v>0</v>
      </c>
      <c r="G112" t="str">
        <f>IF(CurriculumDetail!G837 &gt; 0, CurriculumDetail!G837, "")</f>
        <v/>
      </c>
      <c r="H112" t="str">
        <f>IF(CurriculumDetail!H837 &gt; 0, CurriculumDetail!H837, "")</f>
        <v/>
      </c>
      <c r="I112" t="str">
        <f>IF(CurriculumDetail!I837 &gt; 0, CurriculumDetail!I837, "")</f>
        <v/>
      </c>
      <c r="J112" t="str">
        <f>IF(CurriculumDetail!J837 &gt; 0, CurriculumDetail!J837, "")</f>
        <v/>
      </c>
      <c r="K112" t="str">
        <f>IF(CurriculumDetail!K837 &gt; 0, CurriculumDetail!K837, "")</f>
        <v/>
      </c>
      <c r="L112" t="str">
        <f>IF(CurriculumDetail!L837 &gt; 0, CurriculumDetail!L837, "")</f>
        <v/>
      </c>
      <c r="M112" t="str">
        <f>IF(CurriculumDetail!M837 &gt; 0, CurriculumDetail!M837, "")</f>
        <v/>
      </c>
      <c r="N112" t="str">
        <f>IF(CurriculumDetail!N837 &gt; 0, CurriculumDetail!N837, "")</f>
        <v/>
      </c>
      <c r="O112" t="str">
        <f>IF(CurriculumDetail!O837 &gt; 0, CurriculumDetail!O837, "")</f>
        <v/>
      </c>
      <c r="P112" t="str">
        <f>IF(CurriculumDetail!P837 &gt; 0, CurriculumDetail!P837, "")</f>
        <v/>
      </c>
      <c r="Q112" t="str">
        <f>IF(CurriculumDetail!Q837 &gt; 0, CurriculumDetail!Q837, "")</f>
        <v/>
      </c>
      <c r="R112" t="str">
        <f>IF(CurriculumDetail!R837 &gt; 0, CurriculumDetail!R837, "")</f>
        <v/>
      </c>
      <c r="S112" t="str">
        <f>IF(CurriculumDetail!S837 &gt; 0, CurriculumDetail!S837, "")</f>
        <v/>
      </c>
      <c r="T112" t="str">
        <f>IF(CurriculumDetail!T837 &gt; 0, CurriculumDetail!T837, "")</f>
        <v/>
      </c>
      <c r="U112" t="str">
        <f>IF(CurriculumDetail!U837 &gt; 0, CurriculumDetail!U837, "")</f>
        <v/>
      </c>
      <c r="V112" t="str">
        <f>IF(CurriculumDetail!V837 &gt; 0, CurriculumDetail!V837, "")</f>
        <v/>
      </c>
      <c r="W112" t="str">
        <f>IF(CurriculumDetail!W837 &gt; 0, CurriculumDetail!W837, "")</f>
        <v/>
      </c>
      <c r="X112" t="str">
        <f>IF(CurriculumDetail!X837 &gt; 0, CurriculumDetail!X837, "")</f>
        <v/>
      </c>
      <c r="Y112" t="str">
        <f>IF(CurriculumDetail!Y837 &gt; 0, CurriculumDetail!Y837, "")</f>
        <v/>
      </c>
      <c r="Z112" t="str">
        <f>IF(CurriculumDetail!Z837 &gt; 0, CurriculumDetail!Z837, "")</f>
        <v/>
      </c>
      <c r="AA112" t="str">
        <f>IF(CurriculumDetail!AA837 &gt; 0, CurriculumDetail!AA837, "")</f>
        <v/>
      </c>
      <c r="AB112" t="str">
        <f>IF(CurriculumDetail!AB837 &gt; 0, CurriculumDetail!AB837, "")</f>
        <v/>
      </c>
      <c r="AC112" t="str">
        <f>IF(CurriculumDetail!AC837 &gt; 0, CurriculumDetail!AC837, "")</f>
        <v/>
      </c>
      <c r="AD112" t="str">
        <f>IF(CurriculumDetail!AD837 &gt; 0, CurriculumDetail!AD837, "")</f>
        <v/>
      </c>
      <c r="AE112" t="str">
        <f>IF(CurriculumDetail!AE837 &gt; 0, CurriculumDetail!AE837, "")</f>
        <v/>
      </c>
      <c r="AF112" t="str">
        <f>IF(CurriculumDetail!AF837 &gt; 0, CurriculumDetail!AF837, "")</f>
        <v/>
      </c>
      <c r="AG112" t="str">
        <f>IF(CurriculumDetail!AG837 &gt; 0, CurriculumDetail!AG837, "")</f>
        <v/>
      </c>
      <c r="AH112" t="str">
        <f>IF(CurriculumDetail!AH837 &gt; 0, CurriculumDetail!AH837, "")</f>
        <v/>
      </c>
      <c r="AI112" t="str">
        <f>IF(CurriculumDetail!AI837 &gt; 0, CurriculumDetail!AI837, "")</f>
        <v/>
      </c>
      <c r="AJ112" t="str">
        <f>IF(CurriculumDetail!AJ837 &gt; 0, CurriculumDetail!AJ837, "")</f>
        <v/>
      </c>
    </row>
    <row r="113" spans="1:36" x14ac:dyDescent="0.2">
      <c r="A113" s="12" t="s">
        <v>128</v>
      </c>
      <c r="B113" s="12" t="s">
        <v>140</v>
      </c>
      <c r="C113" s="12">
        <v>0</v>
      </c>
      <c r="D113" s="12">
        <v>0</v>
      </c>
      <c r="E113" s="12">
        <f t="shared" si="20"/>
        <v>0</v>
      </c>
      <c r="F113" s="12">
        <f t="shared" si="21"/>
        <v>0</v>
      </c>
      <c r="G113" t="str">
        <f>IF(CurriculumDetail!G842 &gt; 0, CurriculumDetail!G842, "")</f>
        <v/>
      </c>
      <c r="H113" t="str">
        <f>IF(CurriculumDetail!H842 &gt; 0, CurriculumDetail!H842, "")</f>
        <v/>
      </c>
      <c r="I113" t="str">
        <f>IF(CurriculumDetail!I842 &gt; 0, CurriculumDetail!I842, "")</f>
        <v/>
      </c>
      <c r="J113" t="str">
        <f>IF(CurriculumDetail!J842 &gt; 0, CurriculumDetail!J842, "")</f>
        <v/>
      </c>
      <c r="K113" t="str">
        <f>IF(CurriculumDetail!K842 &gt; 0, CurriculumDetail!K842, "")</f>
        <v/>
      </c>
      <c r="L113" t="str">
        <f>IF(CurriculumDetail!L842 &gt; 0, CurriculumDetail!L842, "")</f>
        <v/>
      </c>
      <c r="M113" t="str">
        <f>IF(CurriculumDetail!M842 &gt; 0, CurriculumDetail!M842, "")</f>
        <v/>
      </c>
      <c r="N113" t="str">
        <f>IF(CurriculumDetail!N842 &gt; 0, CurriculumDetail!N842, "")</f>
        <v/>
      </c>
      <c r="O113" t="str">
        <f>IF(CurriculumDetail!O842 &gt; 0, CurriculumDetail!O842, "")</f>
        <v/>
      </c>
      <c r="P113" t="str">
        <f>IF(CurriculumDetail!P842 &gt; 0, CurriculumDetail!P842, "")</f>
        <v/>
      </c>
      <c r="Q113" t="str">
        <f>IF(CurriculumDetail!Q842 &gt; 0, CurriculumDetail!Q842, "")</f>
        <v/>
      </c>
      <c r="R113" t="str">
        <f>IF(CurriculumDetail!R842 &gt; 0, CurriculumDetail!R842, "")</f>
        <v/>
      </c>
      <c r="S113" t="str">
        <f>IF(CurriculumDetail!S842 &gt; 0, CurriculumDetail!S842, "")</f>
        <v/>
      </c>
      <c r="T113" t="str">
        <f>IF(CurriculumDetail!T842 &gt; 0, CurriculumDetail!T842, "")</f>
        <v/>
      </c>
      <c r="U113" t="str">
        <f>IF(CurriculumDetail!U842 &gt; 0, CurriculumDetail!U842, "")</f>
        <v/>
      </c>
      <c r="V113" t="str">
        <f>IF(CurriculumDetail!V842 &gt; 0, CurriculumDetail!V842, "")</f>
        <v/>
      </c>
      <c r="W113" t="str">
        <f>IF(CurriculumDetail!W842 &gt; 0, CurriculumDetail!W842, "")</f>
        <v/>
      </c>
      <c r="X113" t="str">
        <f>IF(CurriculumDetail!X842 &gt; 0, CurriculumDetail!X842, "")</f>
        <v/>
      </c>
      <c r="Y113" t="str">
        <f>IF(CurriculumDetail!Y842 &gt; 0, CurriculumDetail!Y842, "")</f>
        <v/>
      </c>
      <c r="Z113" t="str">
        <f>IF(CurriculumDetail!Z842 &gt; 0, CurriculumDetail!Z842, "")</f>
        <v/>
      </c>
      <c r="AA113" t="str">
        <f>IF(CurriculumDetail!AA842 &gt; 0, CurriculumDetail!AA842, "")</f>
        <v/>
      </c>
      <c r="AB113" t="str">
        <f>IF(CurriculumDetail!AB842 &gt; 0, CurriculumDetail!AB842, "")</f>
        <v/>
      </c>
      <c r="AC113" t="str">
        <f>IF(CurriculumDetail!AC842 &gt; 0, CurriculumDetail!AC842, "")</f>
        <v/>
      </c>
      <c r="AD113" t="str">
        <f>IF(CurriculumDetail!AD842 &gt; 0, CurriculumDetail!AD842, "")</f>
        <v/>
      </c>
      <c r="AE113" t="str">
        <f>IF(CurriculumDetail!AE842 &gt; 0, CurriculumDetail!AE842, "")</f>
        <v/>
      </c>
      <c r="AF113" t="str">
        <f>IF(CurriculumDetail!AF842 &gt; 0, CurriculumDetail!AF842, "")</f>
        <v/>
      </c>
      <c r="AG113" t="str">
        <f>IF(CurriculumDetail!AG842 &gt; 0, CurriculumDetail!AG842, "")</f>
        <v/>
      </c>
      <c r="AH113" t="str">
        <f>IF(CurriculumDetail!AH842 &gt; 0, CurriculumDetail!AH842, "")</f>
        <v/>
      </c>
      <c r="AI113" t="str">
        <f>IF(CurriculumDetail!AI842 &gt; 0, CurriculumDetail!AI842, "")</f>
        <v/>
      </c>
      <c r="AJ113" t="str">
        <f>IF(CurriculumDetail!AJ842 &gt; 0, CurriculumDetail!AJ842, "")</f>
        <v/>
      </c>
    </row>
    <row r="115" spans="1:36" x14ac:dyDescent="0.2">
      <c r="A115" s="12" t="s">
        <v>141</v>
      </c>
      <c r="B115" s="12" t="s">
        <v>120</v>
      </c>
      <c r="C115" s="12">
        <v>0</v>
      </c>
      <c r="D115" s="12">
        <v>0</v>
      </c>
      <c r="E115" s="12">
        <f>C115+ D115</f>
        <v>0</v>
      </c>
      <c r="F115" s="12">
        <f>SUM(G115:AJ115)</f>
        <v>0</v>
      </c>
      <c r="G115" t="str">
        <f>IF(CurriculumDetail!G846 &gt; 0, CurriculumDetail!G846, "")</f>
        <v/>
      </c>
      <c r="H115" t="str">
        <f>IF(CurriculumDetail!H846 &gt; 0, CurriculumDetail!H846, "")</f>
        <v/>
      </c>
      <c r="I115" t="str">
        <f>IF(CurriculumDetail!I846 &gt; 0, CurriculumDetail!I846, "")</f>
        <v/>
      </c>
      <c r="J115" t="str">
        <f>IF(CurriculumDetail!J846 &gt; 0, CurriculumDetail!J846, "")</f>
        <v/>
      </c>
      <c r="K115" t="str">
        <f>IF(CurriculumDetail!K846 &gt; 0, CurriculumDetail!K846, "")</f>
        <v/>
      </c>
      <c r="L115" t="str">
        <f>IF(CurriculumDetail!L846 &gt; 0, CurriculumDetail!L846, "")</f>
        <v/>
      </c>
      <c r="M115" t="str">
        <f>IF(CurriculumDetail!M846 &gt; 0, CurriculumDetail!M846, "")</f>
        <v/>
      </c>
      <c r="N115" t="str">
        <f>IF(CurriculumDetail!N846 &gt; 0, CurriculumDetail!N846, "")</f>
        <v/>
      </c>
      <c r="O115" t="str">
        <f>IF(CurriculumDetail!O846 &gt; 0, CurriculumDetail!O846, "")</f>
        <v/>
      </c>
      <c r="P115" t="str">
        <f>IF(CurriculumDetail!P846 &gt; 0, CurriculumDetail!P846, "")</f>
        <v/>
      </c>
      <c r="Q115" t="str">
        <f>IF(CurriculumDetail!Q846 &gt; 0, CurriculumDetail!Q846, "")</f>
        <v/>
      </c>
      <c r="R115" t="str">
        <f>IF(CurriculumDetail!R846 &gt; 0, CurriculumDetail!R846, "")</f>
        <v/>
      </c>
      <c r="S115" t="str">
        <f>IF(CurriculumDetail!S846 &gt; 0, CurriculumDetail!S846, "")</f>
        <v/>
      </c>
      <c r="T115" t="str">
        <f>IF(CurriculumDetail!T846 &gt; 0, CurriculumDetail!T846, "")</f>
        <v/>
      </c>
      <c r="U115" t="str">
        <f>IF(CurriculumDetail!U846 &gt; 0, CurriculumDetail!U846, "")</f>
        <v/>
      </c>
      <c r="V115" t="str">
        <f>IF(CurriculumDetail!V846 &gt; 0, CurriculumDetail!V846, "")</f>
        <v/>
      </c>
      <c r="W115" t="str">
        <f>IF(CurriculumDetail!W846 &gt; 0, CurriculumDetail!W846, "")</f>
        <v/>
      </c>
      <c r="X115" t="str">
        <f>IF(CurriculumDetail!X846 &gt; 0, CurriculumDetail!X846, "")</f>
        <v/>
      </c>
      <c r="Y115" t="str">
        <f>IF(CurriculumDetail!Y846 &gt; 0, CurriculumDetail!Y846, "")</f>
        <v/>
      </c>
      <c r="Z115" t="str">
        <f>IF(CurriculumDetail!Z846 &gt; 0, CurriculumDetail!Z846, "")</f>
        <v/>
      </c>
      <c r="AA115" t="str">
        <f>IF(CurriculumDetail!AA846 &gt; 0, CurriculumDetail!AA846, "")</f>
        <v/>
      </c>
      <c r="AB115" t="str">
        <f>IF(CurriculumDetail!AB846 &gt; 0, CurriculumDetail!AB846, "")</f>
        <v/>
      </c>
      <c r="AC115" t="str">
        <f>IF(CurriculumDetail!AC846 &gt; 0, CurriculumDetail!AC846, "")</f>
        <v/>
      </c>
      <c r="AD115" t="str">
        <f>IF(CurriculumDetail!AD846 &gt; 0, CurriculumDetail!AD846, "")</f>
        <v/>
      </c>
      <c r="AE115" t="str">
        <f>IF(CurriculumDetail!AE846 &gt; 0, CurriculumDetail!AE846, "")</f>
        <v/>
      </c>
      <c r="AF115" t="str">
        <f>IF(CurriculumDetail!AF846 &gt; 0, CurriculumDetail!AF846, "")</f>
        <v/>
      </c>
      <c r="AG115" t="str">
        <f>IF(CurriculumDetail!AG846 &gt; 0, CurriculumDetail!AG846, "")</f>
        <v/>
      </c>
      <c r="AH115" t="str">
        <f>IF(CurriculumDetail!AH846 &gt; 0, CurriculumDetail!AH846, "")</f>
        <v/>
      </c>
      <c r="AI115" t="str">
        <f>IF(CurriculumDetail!AI846 &gt; 0, CurriculumDetail!AI846, "")</f>
        <v/>
      </c>
      <c r="AJ115" t="str">
        <f>IF(CurriculumDetail!AJ846 &gt; 0, CurriculumDetail!AJ846, "")</f>
        <v/>
      </c>
    </row>
    <row r="116" spans="1:36" x14ac:dyDescent="0.2">
      <c r="A116" s="12" t="s">
        <v>141</v>
      </c>
      <c r="B116" s="12" t="s">
        <v>142</v>
      </c>
      <c r="C116" s="12">
        <v>0</v>
      </c>
      <c r="D116" s="12">
        <v>0</v>
      </c>
      <c r="E116" s="12">
        <f>C116+ D116</f>
        <v>0</v>
      </c>
      <c r="F116" s="12">
        <f>SUM(G116:AJ116)</f>
        <v>0</v>
      </c>
      <c r="G116" t="str">
        <f>IF(CurriculumDetail!G852 &gt; 0, CurriculumDetail!G852, "")</f>
        <v/>
      </c>
      <c r="H116" t="str">
        <f>IF(CurriculumDetail!H852 &gt; 0, CurriculumDetail!H852, "")</f>
        <v/>
      </c>
      <c r="I116" t="str">
        <f>IF(CurriculumDetail!I852 &gt; 0, CurriculumDetail!I852, "")</f>
        <v/>
      </c>
      <c r="J116" t="str">
        <f>IF(CurriculumDetail!J852 &gt; 0, CurriculumDetail!J852, "")</f>
        <v/>
      </c>
      <c r="K116" t="str">
        <f>IF(CurriculumDetail!K852 &gt; 0, CurriculumDetail!K852, "")</f>
        <v/>
      </c>
      <c r="L116" t="str">
        <f>IF(CurriculumDetail!L852 &gt; 0, CurriculumDetail!L852, "")</f>
        <v/>
      </c>
      <c r="M116" t="str">
        <f>IF(CurriculumDetail!M852 &gt; 0, CurriculumDetail!M852, "")</f>
        <v/>
      </c>
      <c r="N116" t="str">
        <f>IF(CurriculumDetail!N852 &gt; 0, CurriculumDetail!N852, "")</f>
        <v/>
      </c>
      <c r="O116" t="str">
        <f>IF(CurriculumDetail!O852 &gt; 0, CurriculumDetail!O852, "")</f>
        <v/>
      </c>
      <c r="P116" t="str">
        <f>IF(CurriculumDetail!P852 &gt; 0, CurriculumDetail!P852, "")</f>
        <v/>
      </c>
      <c r="Q116" t="str">
        <f>IF(CurriculumDetail!Q852 &gt; 0, CurriculumDetail!Q852, "")</f>
        <v/>
      </c>
      <c r="R116" t="str">
        <f>IF(CurriculumDetail!R852 &gt; 0, CurriculumDetail!R852, "")</f>
        <v/>
      </c>
      <c r="S116" t="str">
        <f>IF(CurriculumDetail!S852 &gt; 0, CurriculumDetail!S852, "")</f>
        <v/>
      </c>
      <c r="T116" t="str">
        <f>IF(CurriculumDetail!T852 &gt; 0, CurriculumDetail!T852, "")</f>
        <v/>
      </c>
      <c r="U116" t="str">
        <f>IF(CurriculumDetail!U852 &gt; 0, CurriculumDetail!U852, "")</f>
        <v/>
      </c>
      <c r="V116" t="str">
        <f>IF(CurriculumDetail!V852 &gt; 0, CurriculumDetail!V852, "")</f>
        <v/>
      </c>
      <c r="W116" t="str">
        <f>IF(CurriculumDetail!W852 &gt; 0, CurriculumDetail!W852, "")</f>
        <v/>
      </c>
      <c r="X116" t="str">
        <f>IF(CurriculumDetail!X852 &gt; 0, CurriculumDetail!X852, "")</f>
        <v/>
      </c>
      <c r="Y116" t="str">
        <f>IF(CurriculumDetail!Y852 &gt; 0, CurriculumDetail!Y852, "")</f>
        <v/>
      </c>
      <c r="Z116" t="str">
        <f>IF(CurriculumDetail!Z852 &gt; 0, CurriculumDetail!Z852, "")</f>
        <v/>
      </c>
      <c r="AA116" t="str">
        <f>IF(CurriculumDetail!AA852 &gt; 0, CurriculumDetail!AA852, "")</f>
        <v/>
      </c>
      <c r="AB116" t="str">
        <f>IF(CurriculumDetail!AB852 &gt; 0, CurriculumDetail!AB852, "")</f>
        <v/>
      </c>
      <c r="AC116" t="str">
        <f>IF(CurriculumDetail!AC852 &gt; 0, CurriculumDetail!AC852, "")</f>
        <v/>
      </c>
      <c r="AD116" t="str">
        <f>IF(CurriculumDetail!AD852 &gt; 0, CurriculumDetail!AD852, "")</f>
        <v/>
      </c>
      <c r="AE116" t="str">
        <f>IF(CurriculumDetail!AE852 &gt; 0, CurriculumDetail!AE852, "")</f>
        <v/>
      </c>
      <c r="AF116" t="str">
        <f>IF(CurriculumDetail!AF852 &gt; 0, CurriculumDetail!AF852, "")</f>
        <v/>
      </c>
      <c r="AG116" t="str">
        <f>IF(CurriculumDetail!AG852 &gt; 0, CurriculumDetail!AG852, "")</f>
        <v/>
      </c>
      <c r="AH116" t="str">
        <f>IF(CurriculumDetail!AH852 &gt; 0, CurriculumDetail!AH852, "")</f>
        <v/>
      </c>
      <c r="AI116" t="str">
        <f>IF(CurriculumDetail!AI852 &gt; 0, CurriculumDetail!AI852, "")</f>
        <v/>
      </c>
      <c r="AJ116" t="str">
        <f>IF(CurriculumDetail!AJ852 &gt; 0, CurriculumDetail!AJ852, "")</f>
        <v/>
      </c>
    </row>
    <row r="117" spans="1:36" x14ac:dyDescent="0.2">
      <c r="A117" s="12" t="s">
        <v>141</v>
      </c>
      <c r="B117" s="12" t="s">
        <v>143</v>
      </c>
      <c r="C117" s="12">
        <v>0</v>
      </c>
      <c r="D117" s="12">
        <v>0</v>
      </c>
      <c r="E117" s="12">
        <f>C117+ D117</f>
        <v>0</v>
      </c>
      <c r="F117" s="12">
        <f>SUM(G117:AJ117)</f>
        <v>0</v>
      </c>
      <c r="G117" t="str">
        <f>IF(CurriculumDetail!G860 &gt; 0, CurriculumDetail!G860, "")</f>
        <v/>
      </c>
      <c r="H117" t="str">
        <f>IF(CurriculumDetail!H860 &gt; 0, CurriculumDetail!H860, "")</f>
        <v/>
      </c>
      <c r="I117" t="str">
        <f>IF(CurriculumDetail!I860 &gt; 0, CurriculumDetail!I860, "")</f>
        <v/>
      </c>
      <c r="J117" t="str">
        <f>IF(CurriculumDetail!J860 &gt; 0, CurriculumDetail!J860, "")</f>
        <v/>
      </c>
      <c r="K117" t="str">
        <f>IF(CurriculumDetail!K860 &gt; 0, CurriculumDetail!K860, "")</f>
        <v/>
      </c>
      <c r="L117" t="str">
        <f>IF(CurriculumDetail!L860 &gt; 0, CurriculumDetail!L860, "")</f>
        <v/>
      </c>
      <c r="M117" t="str">
        <f>IF(CurriculumDetail!M860 &gt; 0, CurriculumDetail!M860, "")</f>
        <v/>
      </c>
      <c r="N117" t="str">
        <f>IF(CurriculumDetail!N860 &gt; 0, CurriculumDetail!N860, "")</f>
        <v/>
      </c>
      <c r="O117" t="str">
        <f>IF(CurriculumDetail!O860 &gt; 0, CurriculumDetail!O860, "")</f>
        <v/>
      </c>
      <c r="P117" t="str">
        <f>IF(CurriculumDetail!P860 &gt; 0, CurriculumDetail!P860, "")</f>
        <v/>
      </c>
      <c r="Q117" t="str">
        <f>IF(CurriculumDetail!Q860 &gt; 0, CurriculumDetail!Q860, "")</f>
        <v/>
      </c>
      <c r="R117" t="str">
        <f>IF(CurriculumDetail!R860 &gt; 0, CurriculumDetail!R860, "")</f>
        <v/>
      </c>
      <c r="S117" t="str">
        <f>IF(CurriculumDetail!S860 &gt; 0, CurriculumDetail!S860, "")</f>
        <v/>
      </c>
      <c r="T117" t="str">
        <f>IF(CurriculumDetail!T860 &gt; 0, CurriculumDetail!T860, "")</f>
        <v/>
      </c>
      <c r="U117" t="str">
        <f>IF(CurriculumDetail!U860 &gt; 0, CurriculumDetail!U860, "")</f>
        <v/>
      </c>
      <c r="V117" t="str">
        <f>IF(CurriculumDetail!V860 &gt; 0, CurriculumDetail!V860, "")</f>
        <v/>
      </c>
      <c r="W117" t="str">
        <f>IF(CurriculumDetail!W860 &gt; 0, CurriculumDetail!W860, "")</f>
        <v/>
      </c>
      <c r="X117" t="str">
        <f>IF(CurriculumDetail!X860 &gt; 0, CurriculumDetail!X860, "")</f>
        <v/>
      </c>
      <c r="Y117" t="str">
        <f>IF(CurriculumDetail!Y860 &gt; 0, CurriculumDetail!Y860, "")</f>
        <v/>
      </c>
      <c r="Z117" t="str">
        <f>IF(CurriculumDetail!Z860 &gt; 0, CurriculumDetail!Z860, "")</f>
        <v/>
      </c>
      <c r="AA117" t="str">
        <f>IF(CurriculumDetail!AA860 &gt; 0, CurriculumDetail!AA860, "")</f>
        <v/>
      </c>
      <c r="AB117" t="str">
        <f>IF(CurriculumDetail!AB860 &gt; 0, CurriculumDetail!AB860, "")</f>
        <v/>
      </c>
      <c r="AC117" t="str">
        <f>IF(CurriculumDetail!AC860 &gt; 0, CurriculumDetail!AC860, "")</f>
        <v/>
      </c>
      <c r="AD117" t="str">
        <f>IF(CurriculumDetail!AD860 &gt; 0, CurriculumDetail!AD860, "")</f>
        <v/>
      </c>
      <c r="AE117" t="str">
        <f>IF(CurriculumDetail!AE860 &gt; 0, CurriculumDetail!AE860, "")</f>
        <v/>
      </c>
      <c r="AF117" t="str">
        <f>IF(CurriculumDetail!AF860 &gt; 0, CurriculumDetail!AF860, "")</f>
        <v/>
      </c>
      <c r="AG117" t="str">
        <f>IF(CurriculumDetail!AG860 &gt; 0, CurriculumDetail!AG860, "")</f>
        <v/>
      </c>
      <c r="AH117" t="str">
        <f>IF(CurriculumDetail!AH860 &gt; 0, CurriculumDetail!AH860, "")</f>
        <v/>
      </c>
      <c r="AI117" t="str">
        <f>IF(CurriculumDetail!AI860 &gt; 0, CurriculumDetail!AI860, "")</f>
        <v/>
      </c>
      <c r="AJ117" t="str">
        <f>IF(CurriculumDetail!AJ860 &gt; 0, CurriculumDetail!AJ860, "")</f>
        <v/>
      </c>
    </row>
    <row r="118" spans="1:36" x14ac:dyDescent="0.2">
      <c r="A118" s="12" t="s">
        <v>141</v>
      </c>
      <c r="B118" s="12" t="s">
        <v>144</v>
      </c>
      <c r="C118" s="12">
        <v>0</v>
      </c>
      <c r="D118" s="12">
        <v>0</v>
      </c>
      <c r="E118" s="12">
        <f>C118+ D118</f>
        <v>0</v>
      </c>
      <c r="F118" s="12">
        <f>SUM(G118:AJ118)</f>
        <v>0</v>
      </c>
      <c r="G118" t="str">
        <f>IF(CurriculumDetail!G866 &gt; 0, CurriculumDetail!G866, "")</f>
        <v/>
      </c>
      <c r="H118" t="str">
        <f>IF(CurriculumDetail!H866 &gt; 0, CurriculumDetail!H866, "")</f>
        <v/>
      </c>
      <c r="I118" t="str">
        <f>IF(CurriculumDetail!I866 &gt; 0, CurriculumDetail!I866, "")</f>
        <v/>
      </c>
      <c r="J118" t="str">
        <f>IF(CurriculumDetail!J866 &gt; 0, CurriculumDetail!J866, "")</f>
        <v/>
      </c>
      <c r="K118" t="str">
        <f>IF(CurriculumDetail!K866 &gt; 0, CurriculumDetail!K866, "")</f>
        <v/>
      </c>
      <c r="L118" t="str">
        <f>IF(CurriculumDetail!L866 &gt; 0, CurriculumDetail!L866, "")</f>
        <v/>
      </c>
      <c r="M118" t="str">
        <f>IF(CurriculumDetail!M866 &gt; 0, CurriculumDetail!M866, "")</f>
        <v/>
      </c>
      <c r="N118" t="str">
        <f>IF(CurriculumDetail!N866 &gt; 0, CurriculumDetail!N866, "")</f>
        <v/>
      </c>
      <c r="O118" t="str">
        <f>IF(CurriculumDetail!O866 &gt; 0, CurriculumDetail!O866, "")</f>
        <v/>
      </c>
      <c r="P118" t="str">
        <f>IF(CurriculumDetail!P866 &gt; 0, CurriculumDetail!P866, "")</f>
        <v/>
      </c>
      <c r="Q118" t="str">
        <f>IF(CurriculumDetail!Q866 &gt; 0, CurriculumDetail!Q866, "")</f>
        <v/>
      </c>
      <c r="R118" t="str">
        <f>IF(CurriculumDetail!R866 &gt; 0, CurriculumDetail!R866, "")</f>
        <v/>
      </c>
      <c r="S118" t="str">
        <f>IF(CurriculumDetail!S866 &gt; 0, CurriculumDetail!S866, "")</f>
        <v/>
      </c>
      <c r="T118" t="str">
        <f>IF(CurriculumDetail!T866 &gt; 0, CurriculumDetail!T866, "")</f>
        <v/>
      </c>
      <c r="U118" t="str">
        <f>IF(CurriculumDetail!U866 &gt; 0, CurriculumDetail!U866, "")</f>
        <v/>
      </c>
      <c r="V118" t="str">
        <f>IF(CurriculumDetail!V866 &gt; 0, CurriculumDetail!V866, "")</f>
        <v/>
      </c>
      <c r="W118" t="str">
        <f>IF(CurriculumDetail!W866 &gt; 0, CurriculumDetail!W866, "")</f>
        <v/>
      </c>
      <c r="X118" t="str">
        <f>IF(CurriculumDetail!X866 &gt; 0, CurriculumDetail!X866, "")</f>
        <v/>
      </c>
      <c r="Y118" t="str">
        <f>IF(CurriculumDetail!Y866 &gt; 0, CurriculumDetail!Y866, "")</f>
        <v/>
      </c>
      <c r="Z118" t="str">
        <f>IF(CurriculumDetail!Z866 &gt; 0, CurriculumDetail!Z866, "")</f>
        <v/>
      </c>
      <c r="AA118" t="str">
        <f>IF(CurriculumDetail!AA866 &gt; 0, CurriculumDetail!AA866, "")</f>
        <v/>
      </c>
      <c r="AB118" t="str">
        <f>IF(CurriculumDetail!AB866 &gt; 0, CurriculumDetail!AB866, "")</f>
        <v/>
      </c>
      <c r="AC118" t="str">
        <f>IF(CurriculumDetail!AC866 &gt; 0, CurriculumDetail!AC866, "")</f>
        <v/>
      </c>
      <c r="AD118" t="str">
        <f>IF(CurriculumDetail!AD866 &gt; 0, CurriculumDetail!AD866, "")</f>
        <v/>
      </c>
      <c r="AE118" t="str">
        <f>IF(CurriculumDetail!AE866 &gt; 0, CurriculumDetail!AE866, "")</f>
        <v/>
      </c>
      <c r="AF118" t="str">
        <f>IF(CurriculumDetail!AF866 &gt; 0, CurriculumDetail!AF866, "")</f>
        <v/>
      </c>
      <c r="AG118" t="str">
        <f>IF(CurriculumDetail!AG866 &gt; 0, CurriculumDetail!AG866, "")</f>
        <v/>
      </c>
      <c r="AH118" t="str">
        <f>IF(CurriculumDetail!AH866 &gt; 0, CurriculumDetail!AH866, "")</f>
        <v/>
      </c>
      <c r="AI118" t="str">
        <f>IF(CurriculumDetail!AI866 &gt; 0, CurriculumDetail!AI866, "")</f>
        <v/>
      </c>
      <c r="AJ118" t="str">
        <f>IF(CurriculumDetail!AJ866 &gt; 0, CurriculumDetail!AJ866, "")</f>
        <v/>
      </c>
    </row>
    <row r="119" spans="1:36" x14ac:dyDescent="0.2">
      <c r="A119" s="12" t="s">
        <v>141</v>
      </c>
      <c r="B119" s="12" t="s">
        <v>145</v>
      </c>
      <c r="C119" s="12">
        <v>0</v>
      </c>
      <c r="D119" s="12">
        <v>0</v>
      </c>
      <c r="E119" s="12">
        <f>C119+ D119</f>
        <v>0</v>
      </c>
      <c r="F119" s="12">
        <f>SUM(G119:AJ119)</f>
        <v>0</v>
      </c>
      <c r="G119" t="str">
        <f>IF(CurriculumDetail!G871 &gt; 0, CurriculumDetail!G871, "")</f>
        <v/>
      </c>
      <c r="H119" t="str">
        <f>IF(CurriculumDetail!H871 &gt; 0, CurriculumDetail!H871, "")</f>
        <v/>
      </c>
      <c r="I119" t="str">
        <f>IF(CurriculumDetail!I871 &gt; 0, CurriculumDetail!I871, "")</f>
        <v/>
      </c>
      <c r="J119" t="str">
        <f>IF(CurriculumDetail!J871 &gt; 0, CurriculumDetail!J871, "")</f>
        <v/>
      </c>
      <c r="K119" t="str">
        <f>IF(CurriculumDetail!K871 &gt; 0, CurriculumDetail!K871, "")</f>
        <v/>
      </c>
      <c r="L119" t="str">
        <f>IF(CurriculumDetail!L871 &gt; 0, CurriculumDetail!L871, "")</f>
        <v/>
      </c>
      <c r="M119" t="str">
        <f>IF(CurriculumDetail!M871 &gt; 0, CurriculumDetail!M871, "")</f>
        <v/>
      </c>
      <c r="N119" t="str">
        <f>IF(CurriculumDetail!N871 &gt; 0, CurriculumDetail!N871, "")</f>
        <v/>
      </c>
      <c r="O119" t="str">
        <f>IF(CurriculumDetail!O871 &gt; 0, CurriculumDetail!O871, "")</f>
        <v/>
      </c>
      <c r="P119" t="str">
        <f>IF(CurriculumDetail!P871 &gt; 0, CurriculumDetail!P871, "")</f>
        <v/>
      </c>
      <c r="Q119" t="str">
        <f>IF(CurriculumDetail!Q871 &gt; 0, CurriculumDetail!Q871, "")</f>
        <v/>
      </c>
      <c r="R119" t="str">
        <f>IF(CurriculumDetail!R871 &gt; 0, CurriculumDetail!R871, "")</f>
        <v/>
      </c>
      <c r="S119" t="str">
        <f>IF(CurriculumDetail!S871 &gt; 0, CurriculumDetail!S871, "")</f>
        <v/>
      </c>
      <c r="T119" t="str">
        <f>IF(CurriculumDetail!T871 &gt; 0, CurriculumDetail!T871, "")</f>
        <v/>
      </c>
      <c r="U119" t="str">
        <f>IF(CurriculumDetail!U871 &gt; 0, CurriculumDetail!U871, "")</f>
        <v/>
      </c>
      <c r="V119" t="str">
        <f>IF(CurriculumDetail!V871 &gt; 0, CurriculumDetail!V871, "")</f>
        <v/>
      </c>
      <c r="W119" t="str">
        <f>IF(CurriculumDetail!W871 &gt; 0, CurriculumDetail!W871, "")</f>
        <v/>
      </c>
      <c r="X119" t="str">
        <f>IF(CurriculumDetail!X871 &gt; 0, CurriculumDetail!X871, "")</f>
        <v/>
      </c>
      <c r="Y119" t="str">
        <f>IF(CurriculumDetail!Y871 &gt; 0, CurriculumDetail!Y871, "")</f>
        <v/>
      </c>
      <c r="Z119" t="str">
        <f>IF(CurriculumDetail!Z871 &gt; 0, CurriculumDetail!Z871, "")</f>
        <v/>
      </c>
      <c r="AA119" t="str">
        <f>IF(CurriculumDetail!AA871 &gt; 0, CurriculumDetail!AA871, "")</f>
        <v/>
      </c>
      <c r="AB119" t="str">
        <f>IF(CurriculumDetail!AB871 &gt; 0, CurriculumDetail!AB871, "")</f>
        <v/>
      </c>
      <c r="AC119" t="str">
        <f>IF(CurriculumDetail!AC871 &gt; 0, CurriculumDetail!AC871, "")</f>
        <v/>
      </c>
      <c r="AD119" t="str">
        <f>IF(CurriculumDetail!AD871 &gt; 0, CurriculumDetail!AD871, "")</f>
        <v/>
      </c>
      <c r="AE119" t="str">
        <f>IF(CurriculumDetail!AE871 &gt; 0, CurriculumDetail!AE871, "")</f>
        <v/>
      </c>
      <c r="AF119" t="str">
        <f>IF(CurriculumDetail!AF871 &gt; 0, CurriculumDetail!AF871, "")</f>
        <v/>
      </c>
      <c r="AG119" t="str">
        <f>IF(CurriculumDetail!AG871 &gt; 0, CurriculumDetail!AG871, "")</f>
        <v/>
      </c>
      <c r="AH119" t="str">
        <f>IF(CurriculumDetail!AH871 &gt; 0, CurriculumDetail!AH871, "")</f>
        <v/>
      </c>
      <c r="AI119" t="str">
        <f>IF(CurriculumDetail!AI871 &gt; 0, CurriculumDetail!AI871, "")</f>
        <v/>
      </c>
      <c r="AJ119" t="str">
        <f>IF(CurriculumDetail!AJ871 &gt; 0, CurriculumDetail!AJ871, "")</f>
        <v/>
      </c>
    </row>
    <row r="121" spans="1:36" x14ac:dyDescent="0.2">
      <c r="A121" s="12" t="s">
        <v>146</v>
      </c>
      <c r="B121" s="12" t="s">
        <v>147</v>
      </c>
      <c r="C121" s="12">
        <v>2</v>
      </c>
      <c r="D121" s="12">
        <v>0</v>
      </c>
      <c r="E121" s="12">
        <f t="shared" ref="E121:E129" si="22">C121+ D121</f>
        <v>2</v>
      </c>
      <c r="F121" s="12">
        <f t="shared" ref="F121:F129" si="23">SUM(G121:AJ121)</f>
        <v>0</v>
      </c>
      <c r="G121" t="str">
        <f>IF(CurriculumDetail!G876 &gt; 0, CurriculumDetail!G876, "")</f>
        <v/>
      </c>
      <c r="H121" t="str">
        <f>IF(CurriculumDetail!H876 &gt; 0, CurriculumDetail!H876, "")</f>
        <v/>
      </c>
      <c r="I121" t="str">
        <f>IF(CurriculumDetail!I876 &gt; 0, CurriculumDetail!I876, "")</f>
        <v/>
      </c>
      <c r="J121" t="str">
        <f>IF(CurriculumDetail!J876 &gt; 0, CurriculumDetail!J876, "")</f>
        <v/>
      </c>
      <c r="K121" t="str">
        <f>IF(CurriculumDetail!K876 &gt; 0, CurriculumDetail!K876, "")</f>
        <v/>
      </c>
      <c r="L121" t="str">
        <f>IF(CurriculumDetail!L876 &gt; 0, CurriculumDetail!L876, "")</f>
        <v/>
      </c>
      <c r="M121" t="str">
        <f>IF(CurriculumDetail!M876 &gt; 0, CurriculumDetail!M876, "")</f>
        <v/>
      </c>
      <c r="N121" t="str">
        <f>IF(CurriculumDetail!N876 &gt; 0, CurriculumDetail!N876, "")</f>
        <v/>
      </c>
      <c r="O121" t="str">
        <f>IF(CurriculumDetail!O876 &gt; 0, CurriculumDetail!O876, "")</f>
        <v/>
      </c>
      <c r="P121" t="str">
        <f>IF(CurriculumDetail!P876 &gt; 0, CurriculumDetail!P876, "")</f>
        <v/>
      </c>
      <c r="Q121" t="str">
        <f>IF(CurriculumDetail!Q876 &gt; 0, CurriculumDetail!Q876, "")</f>
        <v/>
      </c>
      <c r="R121" t="str">
        <f>IF(CurriculumDetail!R876 &gt; 0, CurriculumDetail!R876, "")</f>
        <v/>
      </c>
      <c r="S121" t="str">
        <f>IF(CurriculumDetail!S876 &gt; 0, CurriculumDetail!S876, "")</f>
        <v/>
      </c>
      <c r="T121" t="str">
        <f>IF(CurriculumDetail!T876 &gt; 0, CurriculumDetail!T876, "")</f>
        <v/>
      </c>
      <c r="U121" t="str">
        <f>IF(CurriculumDetail!U876 &gt; 0, CurriculumDetail!U876, "")</f>
        <v/>
      </c>
      <c r="V121" t="str">
        <f>IF(CurriculumDetail!V876 &gt; 0, CurriculumDetail!V876, "")</f>
        <v/>
      </c>
      <c r="W121" t="str">
        <f>IF(CurriculumDetail!W876 &gt; 0, CurriculumDetail!W876, "")</f>
        <v/>
      </c>
      <c r="X121" t="str">
        <f>IF(CurriculumDetail!X876 &gt; 0, CurriculumDetail!X876, "")</f>
        <v/>
      </c>
      <c r="Y121" t="str">
        <f>IF(CurriculumDetail!Y876 &gt; 0, CurriculumDetail!Y876, "")</f>
        <v/>
      </c>
      <c r="Z121" t="str">
        <f>IF(CurriculumDetail!Z876 &gt; 0, CurriculumDetail!Z876, "")</f>
        <v/>
      </c>
      <c r="AA121" t="str">
        <f>IF(CurriculumDetail!AA876 &gt; 0, CurriculumDetail!AA876, "")</f>
        <v/>
      </c>
      <c r="AB121" t="str">
        <f>IF(CurriculumDetail!AB876 &gt; 0, CurriculumDetail!AB876, "")</f>
        <v/>
      </c>
      <c r="AC121" t="str">
        <f>IF(CurriculumDetail!AC876 &gt; 0, CurriculumDetail!AC876, "")</f>
        <v/>
      </c>
      <c r="AD121" t="str">
        <f>IF(CurriculumDetail!AD876 &gt; 0, CurriculumDetail!AD876, "")</f>
        <v/>
      </c>
      <c r="AE121" t="str">
        <f>IF(CurriculumDetail!AE876 &gt; 0, CurriculumDetail!AE876, "")</f>
        <v/>
      </c>
      <c r="AF121" t="str">
        <f>IF(CurriculumDetail!AF876 &gt; 0, CurriculumDetail!AF876, "")</f>
        <v/>
      </c>
      <c r="AG121" t="str">
        <f>IF(CurriculumDetail!AG876 &gt; 0, CurriculumDetail!AG876, "")</f>
        <v/>
      </c>
      <c r="AH121" t="str">
        <f>IF(CurriculumDetail!AH876 &gt; 0, CurriculumDetail!AH876, "")</f>
        <v/>
      </c>
      <c r="AI121" t="str">
        <f>IF(CurriculumDetail!AI876 &gt; 0, CurriculumDetail!AI876, "")</f>
        <v/>
      </c>
      <c r="AJ121" t="str">
        <f>IF(CurriculumDetail!AJ876 &gt; 0, CurriculumDetail!AJ876, "")</f>
        <v/>
      </c>
    </row>
    <row r="122" spans="1:36" x14ac:dyDescent="0.2">
      <c r="A122" s="12" t="s">
        <v>146</v>
      </c>
      <c r="B122" s="12" t="s">
        <v>148</v>
      </c>
      <c r="C122" s="12">
        <v>1</v>
      </c>
      <c r="D122" s="12">
        <v>2</v>
      </c>
      <c r="E122" s="12">
        <f t="shared" si="22"/>
        <v>3</v>
      </c>
      <c r="F122" s="12">
        <f t="shared" si="23"/>
        <v>0</v>
      </c>
      <c r="G122" t="str">
        <f>IF(CurriculumDetail!G881 &gt; 0, CurriculumDetail!G881, "")</f>
        <v/>
      </c>
      <c r="H122" t="str">
        <f>IF(CurriculumDetail!H881 &gt; 0, CurriculumDetail!H881, "")</f>
        <v/>
      </c>
      <c r="I122" t="str">
        <f>IF(CurriculumDetail!I881 &gt; 0, CurriculumDetail!I881, "")</f>
        <v/>
      </c>
      <c r="J122" t="str">
        <f>IF(CurriculumDetail!J881 &gt; 0, CurriculumDetail!J881, "")</f>
        <v/>
      </c>
      <c r="K122" t="str">
        <f>IF(CurriculumDetail!K881 &gt; 0, CurriculumDetail!K881, "")</f>
        <v/>
      </c>
      <c r="L122" t="str">
        <f>IF(CurriculumDetail!L881 &gt; 0, CurriculumDetail!L881, "")</f>
        <v/>
      </c>
      <c r="M122" t="str">
        <f>IF(CurriculumDetail!M881 &gt; 0, CurriculumDetail!M881, "")</f>
        <v/>
      </c>
      <c r="N122" t="str">
        <f>IF(CurriculumDetail!N881 &gt; 0, CurriculumDetail!N881, "")</f>
        <v/>
      </c>
      <c r="O122" t="str">
        <f>IF(CurriculumDetail!O881 &gt; 0, CurriculumDetail!O881, "")</f>
        <v/>
      </c>
      <c r="P122" t="str">
        <f>IF(CurriculumDetail!P881 &gt; 0, CurriculumDetail!P881, "")</f>
        <v/>
      </c>
      <c r="Q122" t="str">
        <f>IF(CurriculumDetail!Q881 &gt; 0, CurriculumDetail!Q881, "")</f>
        <v/>
      </c>
      <c r="R122" t="str">
        <f>IF(CurriculumDetail!R881 &gt; 0, CurriculumDetail!R881, "")</f>
        <v/>
      </c>
      <c r="S122" t="str">
        <f>IF(CurriculumDetail!S881 &gt; 0, CurriculumDetail!S881, "")</f>
        <v/>
      </c>
      <c r="T122" t="str">
        <f>IF(CurriculumDetail!T881 &gt; 0, CurriculumDetail!T881, "")</f>
        <v/>
      </c>
      <c r="U122" t="str">
        <f>IF(CurriculumDetail!U881 &gt; 0, CurriculumDetail!U881, "")</f>
        <v/>
      </c>
      <c r="V122" t="str">
        <f>IF(CurriculumDetail!V881 &gt; 0, CurriculumDetail!V881, "")</f>
        <v/>
      </c>
      <c r="W122" t="str">
        <f>IF(CurriculumDetail!W881 &gt; 0, CurriculumDetail!W881, "")</f>
        <v/>
      </c>
      <c r="X122" t="str">
        <f>IF(CurriculumDetail!X881 &gt; 0, CurriculumDetail!X881, "")</f>
        <v/>
      </c>
      <c r="Y122" t="str">
        <f>IF(CurriculumDetail!Y881 &gt; 0, CurriculumDetail!Y881, "")</f>
        <v/>
      </c>
      <c r="Z122" t="str">
        <f>IF(CurriculumDetail!Z881 &gt; 0, CurriculumDetail!Z881, "")</f>
        <v/>
      </c>
      <c r="AA122" t="str">
        <f>IF(CurriculumDetail!AA881 &gt; 0, CurriculumDetail!AA881, "")</f>
        <v/>
      </c>
      <c r="AB122" t="str">
        <f>IF(CurriculumDetail!AB881 &gt; 0, CurriculumDetail!AB881, "")</f>
        <v/>
      </c>
      <c r="AC122" t="str">
        <f>IF(CurriculumDetail!AC881 &gt; 0, CurriculumDetail!AC881, "")</f>
        <v/>
      </c>
      <c r="AD122" t="str">
        <f>IF(CurriculumDetail!AD881 &gt; 0, CurriculumDetail!AD881, "")</f>
        <v/>
      </c>
      <c r="AE122" t="str">
        <f>IF(CurriculumDetail!AE881 &gt; 0, CurriculumDetail!AE881, "")</f>
        <v/>
      </c>
      <c r="AF122" t="str">
        <f>IF(CurriculumDetail!AF881 &gt; 0, CurriculumDetail!AF881, "")</f>
        <v/>
      </c>
      <c r="AG122" t="str">
        <f>IF(CurriculumDetail!AG881 &gt; 0, CurriculumDetail!AG881, "")</f>
        <v/>
      </c>
      <c r="AH122" t="str">
        <f>IF(CurriculumDetail!AH881 &gt; 0, CurriculumDetail!AH881, "")</f>
        <v/>
      </c>
      <c r="AI122" t="str">
        <f>IF(CurriculumDetail!AI881 &gt; 0, CurriculumDetail!AI881, "")</f>
        <v/>
      </c>
      <c r="AJ122" t="str">
        <f>IF(CurriculumDetail!AJ881 &gt; 0, CurriculumDetail!AJ881, "")</f>
        <v/>
      </c>
    </row>
    <row r="123" spans="1:36" x14ac:dyDescent="0.2">
      <c r="A123" s="12" t="s">
        <v>146</v>
      </c>
      <c r="B123" s="12" t="s">
        <v>149</v>
      </c>
      <c r="C123" s="12">
        <v>1</v>
      </c>
      <c r="D123" s="12">
        <v>3</v>
      </c>
      <c r="E123" s="12">
        <f t="shared" si="22"/>
        <v>4</v>
      </c>
      <c r="F123" s="12">
        <f t="shared" si="23"/>
        <v>0</v>
      </c>
      <c r="G123" t="str">
        <f>IF(CurriculumDetail!G889 &gt; 0, CurriculumDetail!G889, "")</f>
        <v/>
      </c>
      <c r="H123" t="str">
        <f>IF(CurriculumDetail!H889 &gt; 0, CurriculumDetail!H889, "")</f>
        <v/>
      </c>
      <c r="I123" t="str">
        <f>IF(CurriculumDetail!I889 &gt; 0, CurriculumDetail!I889, "")</f>
        <v/>
      </c>
      <c r="J123" t="str">
        <f>IF(CurriculumDetail!J889 &gt; 0, CurriculumDetail!J889, "")</f>
        <v/>
      </c>
      <c r="K123" t="str">
        <f>IF(CurriculumDetail!K889 &gt; 0, CurriculumDetail!K889, "")</f>
        <v/>
      </c>
      <c r="L123" t="str">
        <f>IF(CurriculumDetail!L889 &gt; 0, CurriculumDetail!L889, "")</f>
        <v/>
      </c>
      <c r="M123" t="str">
        <f>IF(CurriculumDetail!M889 &gt; 0, CurriculumDetail!M889, "")</f>
        <v/>
      </c>
      <c r="N123" t="str">
        <f>IF(CurriculumDetail!N889 &gt; 0, CurriculumDetail!N889, "")</f>
        <v/>
      </c>
      <c r="O123" t="str">
        <f>IF(CurriculumDetail!O889 &gt; 0, CurriculumDetail!O889, "")</f>
        <v/>
      </c>
      <c r="P123" t="str">
        <f>IF(CurriculumDetail!P889 &gt; 0, CurriculumDetail!P889, "")</f>
        <v/>
      </c>
      <c r="Q123" t="str">
        <f>IF(CurriculumDetail!Q889 &gt; 0, CurriculumDetail!Q889, "")</f>
        <v/>
      </c>
      <c r="R123" t="str">
        <f>IF(CurriculumDetail!R889 &gt; 0, CurriculumDetail!R889, "")</f>
        <v/>
      </c>
      <c r="S123" t="str">
        <f>IF(CurriculumDetail!S889 &gt; 0, CurriculumDetail!S889, "")</f>
        <v/>
      </c>
      <c r="T123" t="str">
        <f>IF(CurriculumDetail!T889 &gt; 0, CurriculumDetail!T889, "")</f>
        <v/>
      </c>
      <c r="U123" t="str">
        <f>IF(CurriculumDetail!U889 &gt; 0, CurriculumDetail!U889, "")</f>
        <v/>
      </c>
      <c r="V123" t="str">
        <f>IF(CurriculumDetail!V889 &gt; 0, CurriculumDetail!V889, "")</f>
        <v/>
      </c>
      <c r="W123" t="str">
        <f>IF(CurriculumDetail!W889 &gt; 0, CurriculumDetail!W889, "")</f>
        <v/>
      </c>
      <c r="X123" t="str">
        <f>IF(CurriculumDetail!X889 &gt; 0, CurriculumDetail!X889, "")</f>
        <v/>
      </c>
      <c r="Y123" t="str">
        <f>IF(CurriculumDetail!Y889 &gt; 0, CurriculumDetail!Y889, "")</f>
        <v/>
      </c>
      <c r="Z123" t="str">
        <f>IF(CurriculumDetail!Z889 &gt; 0, CurriculumDetail!Z889, "")</f>
        <v/>
      </c>
      <c r="AA123" t="str">
        <f>IF(CurriculumDetail!AA889 &gt; 0, CurriculumDetail!AA889, "")</f>
        <v/>
      </c>
      <c r="AB123" t="str">
        <f>IF(CurriculumDetail!AB889 &gt; 0, CurriculumDetail!AB889, "")</f>
        <v/>
      </c>
      <c r="AC123" t="str">
        <f>IF(CurriculumDetail!AC889 &gt; 0, CurriculumDetail!AC889, "")</f>
        <v/>
      </c>
      <c r="AD123" t="str">
        <f>IF(CurriculumDetail!AD889 &gt; 0, CurriculumDetail!AD889, "")</f>
        <v/>
      </c>
      <c r="AE123" t="str">
        <f>IF(CurriculumDetail!AE889 &gt; 0, CurriculumDetail!AE889, "")</f>
        <v/>
      </c>
      <c r="AF123" t="str">
        <f>IF(CurriculumDetail!AF889 &gt; 0, CurriculumDetail!AF889, "")</f>
        <v/>
      </c>
      <c r="AG123" t="str">
        <f>IF(CurriculumDetail!AG889 &gt; 0, CurriculumDetail!AG889, "")</f>
        <v/>
      </c>
      <c r="AH123" t="str">
        <f>IF(CurriculumDetail!AH889 &gt; 0, CurriculumDetail!AH889, "")</f>
        <v/>
      </c>
      <c r="AI123" t="str">
        <f>IF(CurriculumDetail!AI889 &gt; 0, CurriculumDetail!AI889, "")</f>
        <v/>
      </c>
      <c r="AJ123" t="str">
        <f>IF(CurriculumDetail!AJ889 &gt; 0, CurriculumDetail!AJ889, "")</f>
        <v/>
      </c>
    </row>
    <row r="124" spans="1:36" x14ac:dyDescent="0.2">
      <c r="A124" s="12" t="s">
        <v>146</v>
      </c>
      <c r="B124" s="12" t="s">
        <v>150</v>
      </c>
      <c r="C124" s="12">
        <v>0</v>
      </c>
      <c r="D124" s="12">
        <v>3</v>
      </c>
      <c r="E124" s="12">
        <f t="shared" si="22"/>
        <v>3</v>
      </c>
      <c r="F124" s="12">
        <f t="shared" si="23"/>
        <v>0</v>
      </c>
      <c r="G124" t="str">
        <f>IF(CurriculumDetail!G903 &gt; 0, CurriculumDetail!G903, "")</f>
        <v/>
      </c>
      <c r="H124" t="str">
        <f>IF(CurriculumDetail!H903 &gt; 0, CurriculumDetail!H903, "")</f>
        <v/>
      </c>
      <c r="I124" t="str">
        <f>IF(CurriculumDetail!I903 &gt; 0, CurriculumDetail!I903, "")</f>
        <v/>
      </c>
      <c r="J124" t="str">
        <f>IF(CurriculumDetail!J903 &gt; 0, CurriculumDetail!J903, "")</f>
        <v/>
      </c>
      <c r="K124" t="str">
        <f>IF(CurriculumDetail!K903 &gt; 0, CurriculumDetail!K903, "")</f>
        <v/>
      </c>
      <c r="L124" t="str">
        <f>IF(CurriculumDetail!L903 &gt; 0, CurriculumDetail!L903, "")</f>
        <v/>
      </c>
      <c r="M124" t="str">
        <f>IF(CurriculumDetail!M903 &gt; 0, CurriculumDetail!M903, "")</f>
        <v/>
      </c>
      <c r="N124" t="str">
        <f>IF(CurriculumDetail!N903 &gt; 0, CurriculumDetail!N903, "")</f>
        <v/>
      </c>
      <c r="O124" t="str">
        <f>IF(CurriculumDetail!O903 &gt; 0, CurriculumDetail!O903, "")</f>
        <v/>
      </c>
      <c r="P124" t="str">
        <f>IF(CurriculumDetail!P903 &gt; 0, CurriculumDetail!P903, "")</f>
        <v/>
      </c>
      <c r="Q124" t="str">
        <f>IF(CurriculumDetail!Q903 &gt; 0, CurriculumDetail!Q903, "")</f>
        <v/>
      </c>
      <c r="R124" t="str">
        <f>IF(CurriculumDetail!R903 &gt; 0, CurriculumDetail!R903, "")</f>
        <v/>
      </c>
      <c r="S124" t="str">
        <f>IF(CurriculumDetail!S903 &gt; 0, CurriculumDetail!S903, "")</f>
        <v/>
      </c>
      <c r="T124" t="str">
        <f>IF(CurriculumDetail!T903 &gt; 0, CurriculumDetail!T903, "")</f>
        <v/>
      </c>
      <c r="U124" t="str">
        <f>IF(CurriculumDetail!U903 &gt; 0, CurriculumDetail!U903, "")</f>
        <v/>
      </c>
      <c r="V124" t="str">
        <f>IF(CurriculumDetail!V903 &gt; 0, CurriculumDetail!V903, "")</f>
        <v/>
      </c>
      <c r="W124" t="str">
        <f>IF(CurriculumDetail!W903 &gt; 0, CurriculumDetail!W903, "")</f>
        <v/>
      </c>
      <c r="X124" t="str">
        <f>IF(CurriculumDetail!X903 &gt; 0, CurriculumDetail!X903, "")</f>
        <v/>
      </c>
      <c r="Y124" t="str">
        <f>IF(CurriculumDetail!Y903 &gt; 0, CurriculumDetail!Y903, "")</f>
        <v/>
      </c>
      <c r="Z124" t="str">
        <f>IF(CurriculumDetail!Z903 &gt; 0, CurriculumDetail!Z903, "")</f>
        <v/>
      </c>
      <c r="AA124" t="str">
        <f>IF(CurriculumDetail!AA903 &gt; 0, CurriculumDetail!AA903, "")</f>
        <v/>
      </c>
      <c r="AB124" t="str">
        <f>IF(CurriculumDetail!AB903 &gt; 0, CurriculumDetail!AB903, "")</f>
        <v/>
      </c>
      <c r="AC124" t="str">
        <f>IF(CurriculumDetail!AC903 &gt; 0, CurriculumDetail!AC903, "")</f>
        <v/>
      </c>
      <c r="AD124" t="str">
        <f>IF(CurriculumDetail!AD903 &gt; 0, CurriculumDetail!AD903, "")</f>
        <v/>
      </c>
      <c r="AE124" t="str">
        <f>IF(CurriculumDetail!AE903 &gt; 0, CurriculumDetail!AE903, "")</f>
        <v/>
      </c>
      <c r="AF124" t="str">
        <f>IF(CurriculumDetail!AF903 &gt; 0, CurriculumDetail!AF903, "")</f>
        <v/>
      </c>
      <c r="AG124" t="str">
        <f>IF(CurriculumDetail!AG903 &gt; 0, CurriculumDetail!AG903, "")</f>
        <v/>
      </c>
      <c r="AH124" t="str">
        <f>IF(CurriculumDetail!AH903 &gt; 0, CurriculumDetail!AH903, "")</f>
        <v/>
      </c>
      <c r="AI124" t="str">
        <f>IF(CurriculumDetail!AI903 &gt; 0, CurriculumDetail!AI903, "")</f>
        <v/>
      </c>
      <c r="AJ124" t="str">
        <f>IF(CurriculumDetail!AJ903 &gt; 0, CurriculumDetail!AJ903, "")</f>
        <v/>
      </c>
    </row>
    <row r="125" spans="1:36" x14ac:dyDescent="0.2">
      <c r="A125" s="12" t="s">
        <v>146</v>
      </c>
      <c r="B125" s="12" t="s">
        <v>151</v>
      </c>
      <c r="C125" s="12">
        <v>1</v>
      </c>
      <c r="D125" s="12">
        <v>2</v>
      </c>
      <c r="E125" s="12">
        <f t="shared" si="22"/>
        <v>3</v>
      </c>
      <c r="F125" s="12">
        <f t="shared" si="23"/>
        <v>0</v>
      </c>
      <c r="G125" t="str">
        <f>IF(CurriculumDetail!G916 &gt; 0, CurriculumDetail!G916, "")</f>
        <v/>
      </c>
      <c r="H125" t="str">
        <f>IF(CurriculumDetail!H916 &gt; 0, CurriculumDetail!H916, "")</f>
        <v/>
      </c>
      <c r="I125" t="str">
        <f>IF(CurriculumDetail!I916 &gt; 0, CurriculumDetail!I916, "")</f>
        <v/>
      </c>
      <c r="J125" t="str">
        <f>IF(CurriculumDetail!J916 &gt; 0, CurriculumDetail!J916, "")</f>
        <v/>
      </c>
      <c r="K125" t="str">
        <f>IF(CurriculumDetail!K916 &gt; 0, CurriculumDetail!K916, "")</f>
        <v/>
      </c>
      <c r="L125" t="str">
        <f>IF(CurriculumDetail!L916 &gt; 0, CurriculumDetail!L916, "")</f>
        <v/>
      </c>
      <c r="M125" t="str">
        <f>IF(CurriculumDetail!M916 &gt; 0, CurriculumDetail!M916, "")</f>
        <v/>
      </c>
      <c r="N125" t="str">
        <f>IF(CurriculumDetail!N916 &gt; 0, CurriculumDetail!N916, "")</f>
        <v/>
      </c>
      <c r="O125" t="str">
        <f>IF(CurriculumDetail!O916 &gt; 0, CurriculumDetail!O916, "")</f>
        <v/>
      </c>
      <c r="P125" t="str">
        <f>IF(CurriculumDetail!P916 &gt; 0, CurriculumDetail!P916, "")</f>
        <v/>
      </c>
      <c r="Q125" t="str">
        <f>IF(CurriculumDetail!Q916 &gt; 0, CurriculumDetail!Q916, "")</f>
        <v/>
      </c>
      <c r="R125" t="str">
        <f>IF(CurriculumDetail!R916 &gt; 0, CurriculumDetail!R916, "")</f>
        <v/>
      </c>
      <c r="S125" t="str">
        <f>IF(CurriculumDetail!S916 &gt; 0, CurriculumDetail!S916, "")</f>
        <v/>
      </c>
      <c r="T125" t="str">
        <f>IF(CurriculumDetail!T916 &gt; 0, CurriculumDetail!T916, "")</f>
        <v/>
      </c>
      <c r="U125" t="str">
        <f>IF(CurriculumDetail!U916 &gt; 0, CurriculumDetail!U916, "")</f>
        <v/>
      </c>
      <c r="V125" t="str">
        <f>IF(CurriculumDetail!V916 &gt; 0, CurriculumDetail!V916, "")</f>
        <v/>
      </c>
      <c r="W125" t="str">
        <f>IF(CurriculumDetail!W916 &gt; 0, CurriculumDetail!W916, "")</f>
        <v/>
      </c>
      <c r="X125" t="str">
        <f>IF(CurriculumDetail!X916 &gt; 0, CurriculumDetail!X916, "")</f>
        <v/>
      </c>
      <c r="Y125" t="str">
        <f>IF(CurriculumDetail!Y916 &gt; 0, CurriculumDetail!Y916, "")</f>
        <v/>
      </c>
      <c r="Z125" t="str">
        <f>IF(CurriculumDetail!Z916 &gt; 0, CurriculumDetail!Z916, "")</f>
        <v/>
      </c>
      <c r="AA125" t="str">
        <f>IF(CurriculumDetail!AA916 &gt; 0, CurriculumDetail!AA916, "")</f>
        <v/>
      </c>
      <c r="AB125" t="str">
        <f>IF(CurriculumDetail!AB916 &gt; 0, CurriculumDetail!AB916, "")</f>
        <v/>
      </c>
      <c r="AC125" t="str">
        <f>IF(CurriculumDetail!AC916 &gt; 0, CurriculumDetail!AC916, "")</f>
        <v/>
      </c>
      <c r="AD125" t="str">
        <f>IF(CurriculumDetail!AD916 &gt; 0, CurriculumDetail!AD916, "")</f>
        <v/>
      </c>
      <c r="AE125" t="str">
        <f>IF(CurriculumDetail!AE916 &gt; 0, CurriculumDetail!AE916, "")</f>
        <v/>
      </c>
      <c r="AF125" t="str">
        <f>IF(CurriculumDetail!AF916 &gt; 0, CurriculumDetail!AF916, "")</f>
        <v/>
      </c>
      <c r="AG125" t="str">
        <f>IF(CurriculumDetail!AG916 &gt; 0, CurriculumDetail!AG916, "")</f>
        <v/>
      </c>
      <c r="AH125" t="str">
        <f>IF(CurriculumDetail!AH916 &gt; 0, CurriculumDetail!AH916, "")</f>
        <v/>
      </c>
      <c r="AI125" t="str">
        <f>IF(CurriculumDetail!AI916 &gt; 0, CurriculumDetail!AI916, "")</f>
        <v/>
      </c>
      <c r="AJ125" t="str">
        <f>IF(CurriculumDetail!AJ916 &gt; 0, CurriculumDetail!AJ916, "")</f>
        <v/>
      </c>
    </row>
    <row r="126" spans="1:36" x14ac:dyDescent="0.2">
      <c r="A126" s="12" t="s">
        <v>146</v>
      </c>
      <c r="B126" s="12" t="s">
        <v>152</v>
      </c>
      <c r="C126" s="12">
        <v>0</v>
      </c>
      <c r="D126" s="12">
        <v>0</v>
      </c>
      <c r="E126" s="12">
        <f t="shared" si="22"/>
        <v>0</v>
      </c>
      <c r="F126" s="12">
        <f t="shared" si="23"/>
        <v>0</v>
      </c>
      <c r="G126" t="str">
        <f>IF(CurriculumDetail!G926 &gt; 0, CurriculumDetail!G926, "")</f>
        <v/>
      </c>
      <c r="H126" t="str">
        <f>IF(CurriculumDetail!H926 &gt; 0, CurriculumDetail!H926, "")</f>
        <v/>
      </c>
      <c r="I126" t="str">
        <f>IF(CurriculumDetail!I926 &gt; 0, CurriculumDetail!I926, "")</f>
        <v/>
      </c>
      <c r="J126" t="str">
        <f>IF(CurriculumDetail!J926 &gt; 0, CurriculumDetail!J926, "")</f>
        <v/>
      </c>
      <c r="K126" t="str">
        <f>IF(CurriculumDetail!K926 &gt; 0, CurriculumDetail!K926, "")</f>
        <v/>
      </c>
      <c r="L126" t="str">
        <f>IF(CurriculumDetail!L926 &gt; 0, CurriculumDetail!L926, "")</f>
        <v/>
      </c>
      <c r="M126" t="str">
        <f>IF(CurriculumDetail!M926 &gt; 0, CurriculumDetail!M926, "")</f>
        <v/>
      </c>
      <c r="N126" t="str">
        <f>IF(CurriculumDetail!N926 &gt; 0, CurriculumDetail!N926, "")</f>
        <v/>
      </c>
      <c r="O126" t="str">
        <f>IF(CurriculumDetail!O926 &gt; 0, CurriculumDetail!O926, "")</f>
        <v/>
      </c>
      <c r="P126" t="str">
        <f>IF(CurriculumDetail!P926 &gt; 0, CurriculumDetail!P926, "")</f>
        <v/>
      </c>
      <c r="Q126" t="str">
        <f>IF(CurriculumDetail!Q926 &gt; 0, CurriculumDetail!Q926, "")</f>
        <v/>
      </c>
      <c r="R126" t="str">
        <f>IF(CurriculumDetail!R926 &gt; 0, CurriculumDetail!R926, "")</f>
        <v/>
      </c>
      <c r="S126" t="str">
        <f>IF(CurriculumDetail!S926 &gt; 0, CurriculumDetail!S926, "")</f>
        <v/>
      </c>
      <c r="T126" t="str">
        <f>IF(CurriculumDetail!T926 &gt; 0, CurriculumDetail!T926, "")</f>
        <v/>
      </c>
      <c r="U126" t="str">
        <f>IF(CurriculumDetail!U926 &gt; 0, CurriculumDetail!U926, "")</f>
        <v/>
      </c>
      <c r="V126" t="str">
        <f>IF(CurriculumDetail!V926 &gt; 0, CurriculumDetail!V926, "")</f>
        <v/>
      </c>
      <c r="W126" t="str">
        <f>IF(CurriculumDetail!W926 &gt; 0, CurriculumDetail!W926, "")</f>
        <v/>
      </c>
      <c r="X126" t="str">
        <f>IF(CurriculumDetail!X926 &gt; 0, CurriculumDetail!X926, "")</f>
        <v/>
      </c>
      <c r="Y126" t="str">
        <f>IF(CurriculumDetail!Y926 &gt; 0, CurriculumDetail!Y926, "")</f>
        <v/>
      </c>
      <c r="Z126" t="str">
        <f>IF(CurriculumDetail!Z926 &gt; 0, CurriculumDetail!Z926, "")</f>
        <v/>
      </c>
      <c r="AA126" t="str">
        <f>IF(CurriculumDetail!AA926 &gt; 0, CurriculumDetail!AA926, "")</f>
        <v/>
      </c>
      <c r="AB126" t="str">
        <f>IF(CurriculumDetail!AB926 &gt; 0, CurriculumDetail!AB926, "")</f>
        <v/>
      </c>
      <c r="AC126" t="str">
        <f>IF(CurriculumDetail!AC926 &gt; 0, CurriculumDetail!AC926, "")</f>
        <v/>
      </c>
      <c r="AD126" t="str">
        <f>IF(CurriculumDetail!AD926 &gt; 0, CurriculumDetail!AD926, "")</f>
        <v/>
      </c>
      <c r="AE126" t="str">
        <f>IF(CurriculumDetail!AE926 &gt; 0, CurriculumDetail!AE926, "")</f>
        <v/>
      </c>
      <c r="AF126" t="str">
        <f>IF(CurriculumDetail!AF926 &gt; 0, CurriculumDetail!AF926, "")</f>
        <v/>
      </c>
      <c r="AG126" t="str">
        <f>IF(CurriculumDetail!AG926 &gt; 0, CurriculumDetail!AG926, "")</f>
        <v/>
      </c>
      <c r="AH126" t="str">
        <f>IF(CurriculumDetail!AH926 &gt; 0, CurriculumDetail!AH926, "")</f>
        <v/>
      </c>
      <c r="AI126" t="str">
        <f>IF(CurriculumDetail!AI926 &gt; 0, CurriculumDetail!AI926, "")</f>
        <v/>
      </c>
      <c r="AJ126" t="str">
        <f>IF(CurriculumDetail!AJ926 &gt; 0, CurriculumDetail!AJ926, "")</f>
        <v/>
      </c>
    </row>
    <row r="127" spans="1:36" x14ac:dyDescent="0.2">
      <c r="A127" s="12" t="s">
        <v>146</v>
      </c>
      <c r="B127" s="12" t="s">
        <v>153</v>
      </c>
      <c r="C127" s="12">
        <v>0</v>
      </c>
      <c r="D127" s="12">
        <v>0</v>
      </c>
      <c r="E127" s="12">
        <f t="shared" si="22"/>
        <v>0</v>
      </c>
      <c r="F127" s="12">
        <f t="shared" si="23"/>
        <v>0</v>
      </c>
      <c r="G127" t="str">
        <f>IF(CurriculumDetail!G935 &gt; 0, CurriculumDetail!G935, "")</f>
        <v/>
      </c>
      <c r="H127" t="str">
        <f>IF(CurriculumDetail!H935 &gt; 0, CurriculumDetail!H935, "")</f>
        <v/>
      </c>
      <c r="I127" t="str">
        <f>IF(CurriculumDetail!I935 &gt; 0, CurriculumDetail!I935, "")</f>
        <v/>
      </c>
      <c r="J127" t="str">
        <f>IF(CurriculumDetail!J935 &gt; 0, CurriculumDetail!J935, "")</f>
        <v/>
      </c>
      <c r="K127" t="str">
        <f>IF(CurriculumDetail!K935 &gt; 0, CurriculumDetail!K935, "")</f>
        <v/>
      </c>
      <c r="L127" t="str">
        <f>IF(CurriculumDetail!L935 &gt; 0, CurriculumDetail!L935, "")</f>
        <v/>
      </c>
      <c r="M127" t="str">
        <f>IF(CurriculumDetail!M935 &gt; 0, CurriculumDetail!M935, "")</f>
        <v/>
      </c>
      <c r="N127" t="str">
        <f>IF(CurriculumDetail!N935 &gt; 0, CurriculumDetail!N935, "")</f>
        <v/>
      </c>
      <c r="O127" t="str">
        <f>IF(CurriculumDetail!O935 &gt; 0, CurriculumDetail!O935, "")</f>
        <v/>
      </c>
      <c r="P127" t="str">
        <f>IF(CurriculumDetail!P935 &gt; 0, CurriculumDetail!P935, "")</f>
        <v/>
      </c>
      <c r="Q127" t="str">
        <f>IF(CurriculumDetail!Q935 &gt; 0, CurriculumDetail!Q935, "")</f>
        <v/>
      </c>
      <c r="R127" t="str">
        <f>IF(CurriculumDetail!R935 &gt; 0, CurriculumDetail!R935, "")</f>
        <v/>
      </c>
      <c r="S127" t="str">
        <f>IF(CurriculumDetail!S935 &gt; 0, CurriculumDetail!S935, "")</f>
        <v/>
      </c>
      <c r="T127" t="str">
        <f>IF(CurriculumDetail!T935 &gt; 0, CurriculumDetail!T935, "")</f>
        <v/>
      </c>
      <c r="U127" t="str">
        <f>IF(CurriculumDetail!U935 &gt; 0, CurriculumDetail!U935, "")</f>
        <v/>
      </c>
      <c r="V127" t="str">
        <f>IF(CurriculumDetail!V935 &gt; 0, CurriculumDetail!V935, "")</f>
        <v/>
      </c>
      <c r="W127" t="str">
        <f>IF(CurriculumDetail!W935 &gt; 0, CurriculumDetail!W935, "")</f>
        <v/>
      </c>
      <c r="X127" t="str">
        <f>IF(CurriculumDetail!X935 &gt; 0, CurriculumDetail!X935, "")</f>
        <v/>
      </c>
      <c r="Y127" t="str">
        <f>IF(CurriculumDetail!Y935 &gt; 0, CurriculumDetail!Y935, "")</f>
        <v/>
      </c>
      <c r="Z127" t="str">
        <f>IF(CurriculumDetail!Z935 &gt; 0, CurriculumDetail!Z935, "")</f>
        <v/>
      </c>
      <c r="AA127" t="str">
        <f>IF(CurriculumDetail!AA935 &gt; 0, CurriculumDetail!AA935, "")</f>
        <v/>
      </c>
      <c r="AB127" t="str">
        <f>IF(CurriculumDetail!AB935 &gt; 0, CurriculumDetail!AB935, "")</f>
        <v/>
      </c>
      <c r="AC127" t="str">
        <f>IF(CurriculumDetail!AC935 &gt; 0, CurriculumDetail!AC935, "")</f>
        <v/>
      </c>
      <c r="AD127" t="str">
        <f>IF(CurriculumDetail!AD935 &gt; 0, CurriculumDetail!AD935, "")</f>
        <v/>
      </c>
      <c r="AE127" t="str">
        <f>IF(CurriculumDetail!AE935 &gt; 0, CurriculumDetail!AE935, "")</f>
        <v/>
      </c>
      <c r="AF127" t="str">
        <f>IF(CurriculumDetail!AF935 &gt; 0, CurriculumDetail!AF935, "")</f>
        <v/>
      </c>
      <c r="AG127" t="str">
        <f>IF(CurriculumDetail!AG935 &gt; 0, CurriculumDetail!AG935, "")</f>
        <v/>
      </c>
      <c r="AH127" t="str">
        <f>IF(CurriculumDetail!AH935 &gt; 0, CurriculumDetail!AH935, "")</f>
        <v/>
      </c>
      <c r="AI127" t="str">
        <f>IF(CurriculumDetail!AI935 &gt; 0, CurriculumDetail!AI935, "")</f>
        <v/>
      </c>
      <c r="AJ127" t="str">
        <f>IF(CurriculumDetail!AJ935 &gt; 0, CurriculumDetail!AJ935, "")</f>
        <v/>
      </c>
    </row>
    <row r="128" spans="1:36" x14ac:dyDescent="0.2">
      <c r="A128" s="12" t="s">
        <v>146</v>
      </c>
      <c r="B128" s="12" t="s">
        <v>154</v>
      </c>
      <c r="C128" s="12">
        <v>0</v>
      </c>
      <c r="D128" s="12">
        <v>0</v>
      </c>
      <c r="E128" s="12">
        <f t="shared" si="22"/>
        <v>0</v>
      </c>
      <c r="F128" s="12">
        <f t="shared" si="23"/>
        <v>0</v>
      </c>
      <c r="G128" t="str">
        <f>IF(CurriculumDetail!G946 &gt; 0, CurriculumDetail!G946, "")</f>
        <v/>
      </c>
      <c r="H128" t="str">
        <f>IF(CurriculumDetail!H946 &gt; 0, CurriculumDetail!H946, "")</f>
        <v/>
      </c>
      <c r="I128" t="str">
        <f>IF(CurriculumDetail!I946 &gt; 0, CurriculumDetail!I946, "")</f>
        <v/>
      </c>
      <c r="J128" t="str">
        <f>IF(CurriculumDetail!J946 &gt; 0, CurriculumDetail!J946, "")</f>
        <v/>
      </c>
      <c r="K128" t="str">
        <f>IF(CurriculumDetail!K946 &gt; 0, CurriculumDetail!K946, "")</f>
        <v/>
      </c>
      <c r="L128" t="str">
        <f>IF(CurriculumDetail!L946 &gt; 0, CurriculumDetail!L946, "")</f>
        <v/>
      </c>
      <c r="M128" t="str">
        <f>IF(CurriculumDetail!M946 &gt; 0, CurriculumDetail!M946, "")</f>
        <v/>
      </c>
      <c r="N128" t="str">
        <f>IF(CurriculumDetail!N946 &gt; 0, CurriculumDetail!N946, "")</f>
        <v/>
      </c>
      <c r="O128" t="str">
        <f>IF(CurriculumDetail!O946 &gt; 0, CurriculumDetail!O946, "")</f>
        <v/>
      </c>
      <c r="P128" t="str">
        <f>IF(CurriculumDetail!P946 &gt; 0, CurriculumDetail!P946, "")</f>
        <v/>
      </c>
      <c r="Q128" t="str">
        <f>IF(CurriculumDetail!Q946 &gt; 0, CurriculumDetail!Q946, "")</f>
        <v/>
      </c>
      <c r="R128" t="str">
        <f>IF(CurriculumDetail!R946 &gt; 0, CurriculumDetail!R946, "")</f>
        <v/>
      </c>
      <c r="S128" t="str">
        <f>IF(CurriculumDetail!S946 &gt; 0, CurriculumDetail!S946, "")</f>
        <v/>
      </c>
      <c r="T128" t="str">
        <f>IF(CurriculumDetail!T946 &gt; 0, CurriculumDetail!T946, "")</f>
        <v/>
      </c>
      <c r="U128" t="str">
        <f>IF(CurriculumDetail!U946 &gt; 0, CurriculumDetail!U946, "")</f>
        <v/>
      </c>
      <c r="V128" t="str">
        <f>IF(CurriculumDetail!V946 &gt; 0, CurriculumDetail!V946, "")</f>
        <v/>
      </c>
      <c r="W128" t="str">
        <f>IF(CurriculumDetail!W946 &gt; 0, CurriculumDetail!W946, "")</f>
        <v/>
      </c>
      <c r="X128" t="str">
        <f>IF(CurriculumDetail!X946 &gt; 0, CurriculumDetail!X946, "")</f>
        <v/>
      </c>
      <c r="Y128" t="str">
        <f>IF(CurriculumDetail!Y946 &gt; 0, CurriculumDetail!Y946, "")</f>
        <v/>
      </c>
      <c r="Z128" t="str">
        <f>IF(CurriculumDetail!Z946 &gt; 0, CurriculumDetail!Z946, "")</f>
        <v/>
      </c>
      <c r="AA128" t="str">
        <f>IF(CurriculumDetail!AA946 &gt; 0, CurriculumDetail!AA946, "")</f>
        <v/>
      </c>
      <c r="AB128" t="str">
        <f>IF(CurriculumDetail!AB946 &gt; 0, CurriculumDetail!AB946, "")</f>
        <v/>
      </c>
      <c r="AC128" t="str">
        <f>IF(CurriculumDetail!AC946 &gt; 0, CurriculumDetail!AC946, "")</f>
        <v/>
      </c>
      <c r="AD128" t="str">
        <f>IF(CurriculumDetail!AD946 &gt; 0, CurriculumDetail!AD946, "")</f>
        <v/>
      </c>
      <c r="AE128" t="str">
        <f>IF(CurriculumDetail!AE946 &gt; 0, CurriculumDetail!AE946, "")</f>
        <v/>
      </c>
      <c r="AF128" t="str">
        <f>IF(CurriculumDetail!AF946 &gt; 0, CurriculumDetail!AF946, "")</f>
        <v/>
      </c>
      <c r="AG128" t="str">
        <f>IF(CurriculumDetail!AG946 &gt; 0, CurriculumDetail!AG946, "")</f>
        <v/>
      </c>
      <c r="AH128" t="str">
        <f>IF(CurriculumDetail!AH946 &gt; 0, CurriculumDetail!AH946, "")</f>
        <v/>
      </c>
      <c r="AI128" t="str">
        <f>IF(CurriculumDetail!AI946 &gt; 0, CurriculumDetail!AI946, "")</f>
        <v/>
      </c>
      <c r="AJ128" t="str">
        <f>IF(CurriculumDetail!AJ946 &gt; 0, CurriculumDetail!AJ946, "")</f>
        <v/>
      </c>
    </row>
    <row r="129" spans="1:36" x14ac:dyDescent="0.2">
      <c r="A129" s="12" t="s">
        <v>146</v>
      </c>
      <c r="B129" s="12" t="s">
        <v>155</v>
      </c>
      <c r="C129" s="12">
        <v>0</v>
      </c>
      <c r="D129" s="12">
        <v>0</v>
      </c>
      <c r="E129" s="12">
        <f t="shared" si="22"/>
        <v>0</v>
      </c>
      <c r="F129" s="12">
        <f t="shared" si="23"/>
        <v>0</v>
      </c>
      <c r="G129" t="str">
        <f>IF(CurriculumDetail!G953 &gt; 0, CurriculumDetail!G953, "")</f>
        <v/>
      </c>
      <c r="H129" t="str">
        <f>IF(CurriculumDetail!H953 &gt; 0, CurriculumDetail!H953, "")</f>
        <v/>
      </c>
      <c r="I129" t="str">
        <f>IF(CurriculumDetail!I953 &gt; 0, CurriculumDetail!I953, "")</f>
        <v/>
      </c>
      <c r="J129" t="str">
        <f>IF(CurriculumDetail!J953 &gt; 0, CurriculumDetail!J953, "")</f>
        <v/>
      </c>
      <c r="K129" t="str">
        <f>IF(CurriculumDetail!K953 &gt; 0, CurriculumDetail!K953, "")</f>
        <v/>
      </c>
      <c r="L129" t="str">
        <f>IF(CurriculumDetail!L953 &gt; 0, CurriculumDetail!L953, "")</f>
        <v/>
      </c>
      <c r="M129" t="str">
        <f>IF(CurriculumDetail!M953 &gt; 0, CurriculumDetail!M953, "")</f>
        <v/>
      </c>
      <c r="N129" t="str">
        <f>IF(CurriculumDetail!N953 &gt; 0, CurriculumDetail!N953, "")</f>
        <v/>
      </c>
      <c r="O129" t="str">
        <f>IF(CurriculumDetail!O953 &gt; 0, CurriculumDetail!O953, "")</f>
        <v/>
      </c>
      <c r="P129" t="str">
        <f>IF(CurriculumDetail!P953 &gt; 0, CurriculumDetail!P953, "")</f>
        <v/>
      </c>
      <c r="Q129" t="str">
        <f>IF(CurriculumDetail!Q953 &gt; 0, CurriculumDetail!Q953, "")</f>
        <v/>
      </c>
      <c r="R129" t="str">
        <f>IF(CurriculumDetail!R953 &gt; 0, CurriculumDetail!R953, "")</f>
        <v/>
      </c>
      <c r="S129" t="str">
        <f>IF(CurriculumDetail!S953 &gt; 0, CurriculumDetail!S953, "")</f>
        <v/>
      </c>
      <c r="T129" t="str">
        <f>IF(CurriculumDetail!T953 &gt; 0, CurriculumDetail!T953, "")</f>
        <v/>
      </c>
      <c r="U129" t="str">
        <f>IF(CurriculumDetail!U953 &gt; 0, CurriculumDetail!U953, "")</f>
        <v/>
      </c>
      <c r="V129" t="str">
        <f>IF(CurriculumDetail!V953 &gt; 0, CurriculumDetail!V953, "")</f>
        <v/>
      </c>
      <c r="W129" t="str">
        <f>IF(CurriculumDetail!W953 &gt; 0, CurriculumDetail!W953, "")</f>
        <v/>
      </c>
      <c r="X129" t="str">
        <f>IF(CurriculumDetail!X953 &gt; 0, CurriculumDetail!X953, "")</f>
        <v/>
      </c>
      <c r="Y129" t="str">
        <f>IF(CurriculumDetail!Y953 &gt; 0, CurriculumDetail!Y953, "")</f>
        <v/>
      </c>
      <c r="Z129" t="str">
        <f>IF(CurriculumDetail!Z953 &gt; 0, CurriculumDetail!Z953, "")</f>
        <v/>
      </c>
      <c r="AA129" t="str">
        <f>IF(CurriculumDetail!AA953 &gt; 0, CurriculumDetail!AA953, "")</f>
        <v/>
      </c>
      <c r="AB129" t="str">
        <f>IF(CurriculumDetail!AB953 &gt; 0, CurriculumDetail!AB953, "")</f>
        <v/>
      </c>
      <c r="AC129" t="str">
        <f>IF(CurriculumDetail!AC953 &gt; 0, CurriculumDetail!AC953, "")</f>
        <v/>
      </c>
      <c r="AD129" t="str">
        <f>IF(CurriculumDetail!AD953 &gt; 0, CurriculumDetail!AD953, "")</f>
        <v/>
      </c>
      <c r="AE129" t="str">
        <f>IF(CurriculumDetail!AE953 &gt; 0, CurriculumDetail!AE953, "")</f>
        <v/>
      </c>
      <c r="AF129" t="str">
        <f>IF(CurriculumDetail!AF953 &gt; 0, CurriculumDetail!AF953, "")</f>
        <v/>
      </c>
      <c r="AG129" t="str">
        <f>IF(CurriculumDetail!AG953 &gt; 0, CurriculumDetail!AG953, "")</f>
        <v/>
      </c>
      <c r="AH129" t="str">
        <f>IF(CurriculumDetail!AH953 &gt; 0, CurriculumDetail!AH953, "")</f>
        <v/>
      </c>
      <c r="AI129" t="str">
        <f>IF(CurriculumDetail!AI953 &gt; 0, CurriculumDetail!AI953, "")</f>
        <v/>
      </c>
      <c r="AJ129" t="str">
        <f>IF(CurriculumDetail!AJ953 &gt; 0, CurriculumDetail!AJ953, "")</f>
        <v/>
      </c>
    </row>
    <row r="131" spans="1:36" x14ac:dyDescent="0.2">
      <c r="A131" s="12" t="s">
        <v>156</v>
      </c>
      <c r="B131" s="12" t="s">
        <v>157</v>
      </c>
      <c r="C131" s="12">
        <v>4</v>
      </c>
      <c r="D131" s="12">
        <v>6</v>
      </c>
      <c r="E131" s="12">
        <f t="shared" ref="E131:E147" si="24">C131+ D131</f>
        <v>10</v>
      </c>
      <c r="F131" s="12">
        <f t="shared" ref="F131:F147" si="25">SUM(G131:AJ131)</f>
        <v>0</v>
      </c>
      <c r="G131" t="str">
        <f>IF(CurriculumDetail!G961 &gt; 0, CurriculumDetail!G961, "")</f>
        <v/>
      </c>
      <c r="H131" t="str">
        <f>IF(CurriculumDetail!H961 &gt; 0, CurriculumDetail!H961, "")</f>
        <v/>
      </c>
      <c r="I131" t="str">
        <f>IF(CurriculumDetail!I961 &gt; 0, CurriculumDetail!I961, "")</f>
        <v/>
      </c>
      <c r="J131" t="str">
        <f>IF(CurriculumDetail!J961 &gt; 0, CurriculumDetail!J961, "")</f>
        <v/>
      </c>
      <c r="K131" t="str">
        <f>IF(CurriculumDetail!K961 &gt; 0, CurriculumDetail!K961, "")</f>
        <v/>
      </c>
      <c r="L131" t="str">
        <f>IF(CurriculumDetail!L961 &gt; 0, CurriculumDetail!L961, "")</f>
        <v/>
      </c>
      <c r="M131" t="str">
        <f>IF(CurriculumDetail!M961 &gt; 0, CurriculumDetail!M961, "")</f>
        <v/>
      </c>
      <c r="N131" t="str">
        <f>IF(CurriculumDetail!N961 &gt; 0, CurriculumDetail!N961, "")</f>
        <v/>
      </c>
      <c r="O131" t="str">
        <f>IF(CurriculumDetail!O961 &gt; 0, CurriculumDetail!O961, "")</f>
        <v/>
      </c>
      <c r="P131" t="str">
        <f>IF(CurriculumDetail!P961 &gt; 0, CurriculumDetail!P961, "")</f>
        <v/>
      </c>
      <c r="Q131" t="str">
        <f>IF(CurriculumDetail!Q961 &gt; 0, CurriculumDetail!Q961, "")</f>
        <v/>
      </c>
      <c r="R131" t="str">
        <f>IF(CurriculumDetail!R961 &gt; 0, CurriculumDetail!R961, "")</f>
        <v/>
      </c>
      <c r="S131" t="str">
        <f>IF(CurriculumDetail!S961 &gt; 0, CurriculumDetail!S961, "")</f>
        <v/>
      </c>
      <c r="T131" t="str">
        <f>IF(CurriculumDetail!T961 &gt; 0, CurriculumDetail!T961, "")</f>
        <v/>
      </c>
      <c r="U131" t="str">
        <f>IF(CurriculumDetail!U961 &gt; 0, CurriculumDetail!U961, "")</f>
        <v/>
      </c>
      <c r="V131" t="str">
        <f>IF(CurriculumDetail!V961 &gt; 0, CurriculumDetail!V961, "")</f>
        <v/>
      </c>
      <c r="W131" t="str">
        <f>IF(CurriculumDetail!W961 &gt; 0, CurriculumDetail!W961, "")</f>
        <v/>
      </c>
      <c r="X131" t="str">
        <f>IF(CurriculumDetail!X961 &gt; 0, CurriculumDetail!X961, "")</f>
        <v/>
      </c>
      <c r="Y131" t="str">
        <f>IF(CurriculumDetail!Y961 &gt; 0, CurriculumDetail!Y961, "")</f>
        <v/>
      </c>
      <c r="Z131" t="str">
        <f>IF(CurriculumDetail!Z961 &gt; 0, CurriculumDetail!Z961, "")</f>
        <v/>
      </c>
      <c r="AA131" t="str">
        <f>IF(CurriculumDetail!AA961 &gt; 0, CurriculumDetail!AA961, "")</f>
        <v/>
      </c>
      <c r="AB131" t="str">
        <f>IF(CurriculumDetail!AB961 &gt; 0, CurriculumDetail!AB961, "")</f>
        <v/>
      </c>
      <c r="AC131" t="str">
        <f>IF(CurriculumDetail!AC961 &gt; 0, CurriculumDetail!AC961, "")</f>
        <v/>
      </c>
      <c r="AD131" t="str">
        <f>IF(CurriculumDetail!AD961 &gt; 0, CurriculumDetail!AD961, "")</f>
        <v/>
      </c>
      <c r="AE131" t="str">
        <f>IF(CurriculumDetail!AE961 &gt; 0, CurriculumDetail!AE961, "")</f>
        <v/>
      </c>
      <c r="AF131" t="str">
        <f>IF(CurriculumDetail!AF961 &gt; 0, CurriculumDetail!AF961, "")</f>
        <v/>
      </c>
      <c r="AG131" t="str">
        <f>IF(CurriculumDetail!AG961 &gt; 0, CurriculumDetail!AG961, "")</f>
        <v/>
      </c>
      <c r="AH131" t="str">
        <f>IF(CurriculumDetail!AH961 &gt; 0, CurriculumDetail!AH961, "")</f>
        <v/>
      </c>
      <c r="AI131" t="str">
        <f>IF(CurriculumDetail!AI961 &gt; 0, CurriculumDetail!AI961, "")</f>
        <v/>
      </c>
      <c r="AJ131" t="str">
        <f>IF(CurriculumDetail!AJ961 &gt; 0, CurriculumDetail!AJ961, "")</f>
        <v/>
      </c>
    </row>
    <row r="132" spans="1:36" x14ac:dyDescent="0.2">
      <c r="A132" s="12" t="s">
        <v>156</v>
      </c>
      <c r="B132" s="12" t="s">
        <v>158</v>
      </c>
      <c r="C132" s="12">
        <v>3</v>
      </c>
      <c r="D132" s="12">
        <v>4</v>
      </c>
      <c r="E132" s="12">
        <f t="shared" si="24"/>
        <v>7</v>
      </c>
      <c r="F132" s="12">
        <f t="shared" si="25"/>
        <v>0</v>
      </c>
      <c r="G132" t="str">
        <f>IF(CurriculumDetail!G970 &gt; 0, CurriculumDetail!G970, "")</f>
        <v/>
      </c>
      <c r="H132" t="str">
        <f>IF(CurriculumDetail!H970 &gt; 0, CurriculumDetail!H970, "")</f>
        <v/>
      </c>
      <c r="I132" t="str">
        <f>IF(CurriculumDetail!I970 &gt; 0, CurriculumDetail!I970, "")</f>
        <v/>
      </c>
      <c r="J132" t="str">
        <f>IF(CurriculumDetail!J970 &gt; 0, CurriculumDetail!J970, "")</f>
        <v/>
      </c>
      <c r="K132" t="str">
        <f>IF(CurriculumDetail!K970 &gt; 0, CurriculumDetail!K970, "")</f>
        <v/>
      </c>
      <c r="L132" t="str">
        <f>IF(CurriculumDetail!L970 &gt; 0, CurriculumDetail!L970, "")</f>
        <v/>
      </c>
      <c r="M132" t="str">
        <f>IF(CurriculumDetail!M970 &gt; 0, CurriculumDetail!M970, "")</f>
        <v/>
      </c>
      <c r="N132" t="str">
        <f>IF(CurriculumDetail!N970 &gt; 0, CurriculumDetail!N970, "")</f>
        <v/>
      </c>
      <c r="O132" t="str">
        <f>IF(CurriculumDetail!O970 &gt; 0, CurriculumDetail!O970, "")</f>
        <v/>
      </c>
      <c r="P132" t="str">
        <f>IF(CurriculumDetail!P970 &gt; 0, CurriculumDetail!P970, "")</f>
        <v/>
      </c>
      <c r="Q132" t="str">
        <f>IF(CurriculumDetail!Q970 &gt; 0, CurriculumDetail!Q970, "")</f>
        <v/>
      </c>
      <c r="R132" t="str">
        <f>IF(CurriculumDetail!R970 &gt; 0, CurriculumDetail!R970, "")</f>
        <v/>
      </c>
      <c r="S132" t="str">
        <f>IF(CurriculumDetail!S970 &gt; 0, CurriculumDetail!S970, "")</f>
        <v/>
      </c>
      <c r="T132" t="str">
        <f>IF(CurriculumDetail!T970 &gt; 0, CurriculumDetail!T970, "")</f>
        <v/>
      </c>
      <c r="U132" t="str">
        <f>IF(CurriculumDetail!U970 &gt; 0, CurriculumDetail!U970, "")</f>
        <v/>
      </c>
      <c r="V132" t="str">
        <f>IF(CurriculumDetail!V970 &gt; 0, CurriculumDetail!V970, "")</f>
        <v/>
      </c>
      <c r="W132" t="str">
        <f>IF(CurriculumDetail!W970 &gt; 0, CurriculumDetail!W970, "")</f>
        <v/>
      </c>
      <c r="X132" t="str">
        <f>IF(CurriculumDetail!X970 &gt; 0, CurriculumDetail!X970, "")</f>
        <v/>
      </c>
      <c r="Y132" t="str">
        <f>IF(CurriculumDetail!Y970 &gt; 0, CurriculumDetail!Y970, "")</f>
        <v/>
      </c>
      <c r="Z132" t="str">
        <f>IF(CurriculumDetail!Z970 &gt; 0, CurriculumDetail!Z970, "")</f>
        <v/>
      </c>
      <c r="AA132" t="str">
        <f>IF(CurriculumDetail!AA970 &gt; 0, CurriculumDetail!AA970, "")</f>
        <v/>
      </c>
      <c r="AB132" t="str">
        <f>IF(CurriculumDetail!AB970 &gt; 0, CurriculumDetail!AB970, "")</f>
        <v/>
      </c>
      <c r="AC132" t="str">
        <f>IF(CurriculumDetail!AC970 &gt; 0, CurriculumDetail!AC970, "")</f>
        <v/>
      </c>
      <c r="AD132" t="str">
        <f>IF(CurriculumDetail!AD970 &gt; 0, CurriculumDetail!AD970, "")</f>
        <v/>
      </c>
      <c r="AE132" t="str">
        <f>IF(CurriculumDetail!AE970 &gt; 0, CurriculumDetail!AE970, "")</f>
        <v/>
      </c>
      <c r="AF132" t="str">
        <f>IF(CurriculumDetail!AF970 &gt; 0, CurriculumDetail!AF970, "")</f>
        <v/>
      </c>
      <c r="AG132" t="str">
        <f>IF(CurriculumDetail!AG970 &gt; 0, CurriculumDetail!AG970, "")</f>
        <v/>
      </c>
      <c r="AH132" t="str">
        <f>IF(CurriculumDetail!AH970 &gt; 0, CurriculumDetail!AH970, "")</f>
        <v/>
      </c>
      <c r="AI132" t="str">
        <f>IF(CurriculumDetail!AI970 &gt; 0, CurriculumDetail!AI970, "")</f>
        <v/>
      </c>
      <c r="AJ132" t="str">
        <f>IF(CurriculumDetail!AJ970 &gt; 0, CurriculumDetail!AJ970, "")</f>
        <v/>
      </c>
    </row>
    <row r="133" spans="1:36" x14ac:dyDescent="0.2">
      <c r="A133" s="12" t="s">
        <v>156</v>
      </c>
      <c r="B133" s="12" t="s">
        <v>159</v>
      </c>
      <c r="C133" s="12">
        <v>0</v>
      </c>
      <c r="D133" s="12">
        <v>2</v>
      </c>
      <c r="E133" s="12">
        <f t="shared" si="24"/>
        <v>2</v>
      </c>
      <c r="F133" s="12">
        <f t="shared" si="25"/>
        <v>0</v>
      </c>
      <c r="G133" t="str">
        <f>IF(CurriculumDetail!G978 &gt; 0, CurriculumDetail!G978, "")</f>
        <v/>
      </c>
      <c r="H133" t="str">
        <f>IF(CurriculumDetail!H978 &gt; 0, CurriculumDetail!H978, "")</f>
        <v/>
      </c>
      <c r="I133" t="str">
        <f>IF(CurriculumDetail!I978 &gt; 0, CurriculumDetail!I978, "")</f>
        <v/>
      </c>
      <c r="J133" t="str">
        <f>IF(CurriculumDetail!J978 &gt; 0, CurriculumDetail!J978, "")</f>
        <v/>
      </c>
      <c r="K133" t="str">
        <f>IF(CurriculumDetail!K978 &gt; 0, CurriculumDetail!K978, "")</f>
        <v/>
      </c>
      <c r="L133" t="str">
        <f>IF(CurriculumDetail!L978 &gt; 0, CurriculumDetail!L978, "")</f>
        <v/>
      </c>
      <c r="M133" t="str">
        <f>IF(CurriculumDetail!M978 &gt; 0, CurriculumDetail!M978, "")</f>
        <v/>
      </c>
      <c r="N133" t="str">
        <f>IF(CurriculumDetail!N978 &gt; 0, CurriculumDetail!N978, "")</f>
        <v/>
      </c>
      <c r="O133" t="str">
        <f>IF(CurriculumDetail!O978 &gt; 0, CurriculumDetail!O978, "")</f>
        <v/>
      </c>
      <c r="P133" t="str">
        <f>IF(CurriculumDetail!P978 &gt; 0, CurriculumDetail!P978, "")</f>
        <v/>
      </c>
      <c r="Q133" t="str">
        <f>IF(CurriculumDetail!Q978 &gt; 0, CurriculumDetail!Q978, "")</f>
        <v/>
      </c>
      <c r="R133" t="str">
        <f>IF(CurriculumDetail!R978 &gt; 0, CurriculumDetail!R978, "")</f>
        <v/>
      </c>
      <c r="S133" t="str">
        <f>IF(CurriculumDetail!S978 &gt; 0, CurriculumDetail!S978, "")</f>
        <v/>
      </c>
      <c r="T133" t="str">
        <f>IF(CurriculumDetail!T978 &gt; 0, CurriculumDetail!T978, "")</f>
        <v/>
      </c>
      <c r="U133" t="str">
        <f>IF(CurriculumDetail!U978 &gt; 0, CurriculumDetail!U978, "")</f>
        <v/>
      </c>
      <c r="V133" t="str">
        <f>IF(CurriculumDetail!V978 &gt; 0, CurriculumDetail!V978, "")</f>
        <v/>
      </c>
      <c r="W133" t="str">
        <f>IF(CurriculumDetail!W978 &gt; 0, CurriculumDetail!W978, "")</f>
        <v/>
      </c>
      <c r="X133" t="str">
        <f>IF(CurriculumDetail!X978 &gt; 0, CurriculumDetail!X978, "")</f>
        <v/>
      </c>
      <c r="Y133" t="str">
        <f>IF(CurriculumDetail!Y978 &gt; 0, CurriculumDetail!Y978, "")</f>
        <v/>
      </c>
      <c r="Z133" t="str">
        <f>IF(CurriculumDetail!Z978 &gt; 0, CurriculumDetail!Z978, "")</f>
        <v/>
      </c>
      <c r="AA133" t="str">
        <f>IF(CurriculumDetail!AA978 &gt; 0, CurriculumDetail!AA978, "")</f>
        <v/>
      </c>
      <c r="AB133" t="str">
        <f>IF(CurriculumDetail!AB978 &gt; 0, CurriculumDetail!AB978, "")</f>
        <v/>
      </c>
      <c r="AC133" t="str">
        <f>IF(CurriculumDetail!AC978 &gt; 0, CurriculumDetail!AC978, "")</f>
        <v/>
      </c>
      <c r="AD133" t="str">
        <f>IF(CurriculumDetail!AD978 &gt; 0, CurriculumDetail!AD978, "")</f>
        <v/>
      </c>
      <c r="AE133" t="str">
        <f>IF(CurriculumDetail!AE978 &gt; 0, CurriculumDetail!AE978, "")</f>
        <v/>
      </c>
      <c r="AF133" t="str">
        <f>IF(CurriculumDetail!AF978 &gt; 0, CurriculumDetail!AF978, "")</f>
        <v/>
      </c>
      <c r="AG133" t="str">
        <f>IF(CurriculumDetail!AG978 &gt; 0, CurriculumDetail!AG978, "")</f>
        <v/>
      </c>
      <c r="AH133" t="str">
        <f>IF(CurriculumDetail!AH978 &gt; 0, CurriculumDetail!AH978, "")</f>
        <v/>
      </c>
      <c r="AI133" t="str">
        <f>IF(CurriculumDetail!AI978 &gt; 0, CurriculumDetail!AI978, "")</f>
        <v/>
      </c>
      <c r="AJ133" t="str">
        <f>IF(CurriculumDetail!AJ978 &gt; 0, CurriculumDetail!AJ978, "")</f>
        <v/>
      </c>
    </row>
    <row r="134" spans="1:36" x14ac:dyDescent="0.2">
      <c r="A134" s="12" t="s">
        <v>156</v>
      </c>
      <c r="B134" s="12" t="s">
        <v>160</v>
      </c>
      <c r="C134" s="12">
        <v>1</v>
      </c>
      <c r="D134" s="12">
        <v>4</v>
      </c>
      <c r="E134" s="12">
        <f t="shared" si="24"/>
        <v>5</v>
      </c>
      <c r="F134" s="12">
        <f t="shared" si="25"/>
        <v>0</v>
      </c>
      <c r="G134" t="str">
        <f>IF(CurriculumDetail!G983 &gt; 0, CurriculumDetail!G983, "")</f>
        <v/>
      </c>
      <c r="H134" t="str">
        <f>IF(CurriculumDetail!H983 &gt; 0, CurriculumDetail!H983, "")</f>
        <v/>
      </c>
      <c r="I134" t="str">
        <f>IF(CurriculumDetail!I983 &gt; 0, CurriculumDetail!I983, "")</f>
        <v/>
      </c>
      <c r="J134" t="str">
        <f>IF(CurriculumDetail!J983 &gt; 0, CurriculumDetail!J983, "")</f>
        <v/>
      </c>
      <c r="K134" t="str">
        <f>IF(CurriculumDetail!K983 &gt; 0, CurriculumDetail!K983, "")</f>
        <v/>
      </c>
      <c r="L134" t="str">
        <f>IF(CurriculumDetail!L983 &gt; 0, CurriculumDetail!L983, "")</f>
        <v/>
      </c>
      <c r="M134" t="str">
        <f>IF(CurriculumDetail!M983 &gt; 0, CurriculumDetail!M983, "")</f>
        <v/>
      </c>
      <c r="N134" t="str">
        <f>IF(CurriculumDetail!N983 &gt; 0, CurriculumDetail!N983, "")</f>
        <v/>
      </c>
      <c r="O134" t="str">
        <f>IF(CurriculumDetail!O983 &gt; 0, CurriculumDetail!O983, "")</f>
        <v/>
      </c>
      <c r="P134" t="str">
        <f>IF(CurriculumDetail!P983 &gt; 0, CurriculumDetail!P983, "")</f>
        <v/>
      </c>
      <c r="Q134" t="str">
        <f>IF(CurriculumDetail!Q983 &gt; 0, CurriculumDetail!Q983, "")</f>
        <v/>
      </c>
      <c r="R134" t="str">
        <f>IF(CurriculumDetail!R983 &gt; 0, CurriculumDetail!R983, "")</f>
        <v/>
      </c>
      <c r="S134" t="str">
        <f>IF(CurriculumDetail!S983 &gt; 0, CurriculumDetail!S983, "")</f>
        <v/>
      </c>
      <c r="T134" t="str">
        <f>IF(CurriculumDetail!T983 &gt; 0, CurriculumDetail!T983, "")</f>
        <v/>
      </c>
      <c r="U134" t="str">
        <f>IF(CurriculumDetail!U983 &gt; 0, CurriculumDetail!U983, "")</f>
        <v/>
      </c>
      <c r="V134" t="str">
        <f>IF(CurriculumDetail!V983 &gt; 0, CurriculumDetail!V983, "")</f>
        <v/>
      </c>
      <c r="W134" t="str">
        <f>IF(CurriculumDetail!W983 &gt; 0, CurriculumDetail!W983, "")</f>
        <v/>
      </c>
      <c r="X134" t="str">
        <f>IF(CurriculumDetail!X983 &gt; 0, CurriculumDetail!X983, "")</f>
        <v/>
      </c>
      <c r="Y134" t="str">
        <f>IF(CurriculumDetail!Y983 &gt; 0, CurriculumDetail!Y983, "")</f>
        <v/>
      </c>
      <c r="Z134" t="str">
        <f>IF(CurriculumDetail!Z983 &gt; 0, CurriculumDetail!Z983, "")</f>
        <v/>
      </c>
      <c r="AA134" t="str">
        <f>IF(CurriculumDetail!AA983 &gt; 0, CurriculumDetail!AA983, "")</f>
        <v/>
      </c>
      <c r="AB134" t="str">
        <f>IF(CurriculumDetail!AB983 &gt; 0, CurriculumDetail!AB983, "")</f>
        <v/>
      </c>
      <c r="AC134" t="str">
        <f>IF(CurriculumDetail!AC983 &gt; 0, CurriculumDetail!AC983, "")</f>
        <v/>
      </c>
      <c r="AD134" t="str">
        <f>IF(CurriculumDetail!AD983 &gt; 0, CurriculumDetail!AD983, "")</f>
        <v/>
      </c>
      <c r="AE134" t="str">
        <f>IF(CurriculumDetail!AE983 &gt; 0, CurriculumDetail!AE983, "")</f>
        <v/>
      </c>
      <c r="AF134" t="str">
        <f>IF(CurriculumDetail!AF983 &gt; 0, CurriculumDetail!AF983, "")</f>
        <v/>
      </c>
      <c r="AG134" t="str">
        <f>IF(CurriculumDetail!AG983 &gt; 0, CurriculumDetail!AG983, "")</f>
        <v/>
      </c>
      <c r="AH134" t="str">
        <f>IF(CurriculumDetail!AH983 &gt; 0, CurriculumDetail!AH983, "")</f>
        <v/>
      </c>
      <c r="AI134" t="str">
        <f>IF(CurriculumDetail!AI983 &gt; 0, CurriculumDetail!AI983, "")</f>
        <v/>
      </c>
      <c r="AJ134" t="str">
        <f>IF(CurriculumDetail!AJ983 &gt; 0, CurriculumDetail!AJ983, "")</f>
        <v/>
      </c>
    </row>
    <row r="135" spans="1:36" x14ac:dyDescent="0.2">
      <c r="A135" s="12" t="s">
        <v>156</v>
      </c>
      <c r="B135" s="12" t="s">
        <v>161</v>
      </c>
      <c r="C135" s="12">
        <v>0</v>
      </c>
      <c r="D135" s="12">
        <v>1</v>
      </c>
      <c r="E135" s="12">
        <f t="shared" si="24"/>
        <v>1</v>
      </c>
      <c r="F135" s="12">
        <f t="shared" si="25"/>
        <v>0</v>
      </c>
      <c r="G135" t="str">
        <f>IF(CurriculumDetail!G997 &gt; 0, CurriculumDetail!G997, "")</f>
        <v/>
      </c>
      <c r="H135" t="str">
        <f>IF(CurriculumDetail!H997 &gt; 0, CurriculumDetail!H997, "")</f>
        <v/>
      </c>
      <c r="I135" t="str">
        <f>IF(CurriculumDetail!I997 &gt; 0, CurriculumDetail!I997, "")</f>
        <v/>
      </c>
      <c r="J135" t="str">
        <f>IF(CurriculumDetail!J997 &gt; 0, CurriculumDetail!J997, "")</f>
        <v/>
      </c>
      <c r="K135" t="str">
        <f>IF(CurriculumDetail!K997 &gt; 0, CurriculumDetail!K997, "")</f>
        <v/>
      </c>
      <c r="L135" t="str">
        <f>IF(CurriculumDetail!L997 &gt; 0, CurriculumDetail!L997, "")</f>
        <v/>
      </c>
      <c r="M135" t="str">
        <f>IF(CurriculumDetail!M997 &gt; 0, CurriculumDetail!M997, "")</f>
        <v/>
      </c>
      <c r="N135" t="str">
        <f>IF(CurriculumDetail!N997 &gt; 0, CurriculumDetail!N997, "")</f>
        <v/>
      </c>
      <c r="O135" t="str">
        <f>IF(CurriculumDetail!O997 &gt; 0, CurriculumDetail!O997, "")</f>
        <v/>
      </c>
      <c r="P135" t="str">
        <f>IF(CurriculumDetail!P997 &gt; 0, CurriculumDetail!P997, "")</f>
        <v/>
      </c>
      <c r="Q135" t="str">
        <f>IF(CurriculumDetail!Q997 &gt; 0, CurriculumDetail!Q997, "")</f>
        <v/>
      </c>
      <c r="R135" t="str">
        <f>IF(CurriculumDetail!R997 &gt; 0, CurriculumDetail!R997, "")</f>
        <v/>
      </c>
      <c r="S135" t="str">
        <f>IF(CurriculumDetail!S997 &gt; 0, CurriculumDetail!S997, "")</f>
        <v/>
      </c>
      <c r="T135" t="str">
        <f>IF(CurriculumDetail!T997 &gt; 0, CurriculumDetail!T997, "")</f>
        <v/>
      </c>
      <c r="U135" t="str">
        <f>IF(CurriculumDetail!U997 &gt; 0, CurriculumDetail!U997, "")</f>
        <v/>
      </c>
      <c r="V135" t="str">
        <f>IF(CurriculumDetail!V997 &gt; 0, CurriculumDetail!V997, "")</f>
        <v/>
      </c>
      <c r="W135" t="str">
        <f>IF(CurriculumDetail!W997 &gt; 0, CurriculumDetail!W997, "")</f>
        <v/>
      </c>
      <c r="X135" t="str">
        <f>IF(CurriculumDetail!X997 &gt; 0, CurriculumDetail!X997, "")</f>
        <v/>
      </c>
      <c r="Y135" t="str">
        <f>IF(CurriculumDetail!Y997 &gt; 0, CurriculumDetail!Y997, "")</f>
        <v/>
      </c>
      <c r="Z135" t="str">
        <f>IF(CurriculumDetail!Z997 &gt; 0, CurriculumDetail!Z997, "")</f>
        <v/>
      </c>
      <c r="AA135" t="str">
        <f>IF(CurriculumDetail!AA997 &gt; 0, CurriculumDetail!AA997, "")</f>
        <v/>
      </c>
      <c r="AB135" t="str">
        <f>IF(CurriculumDetail!AB997 &gt; 0, CurriculumDetail!AB997, "")</f>
        <v/>
      </c>
      <c r="AC135" t="str">
        <f>IF(CurriculumDetail!AC997 &gt; 0, CurriculumDetail!AC997, "")</f>
        <v/>
      </c>
      <c r="AD135" t="str">
        <f>IF(CurriculumDetail!AD997 &gt; 0, CurriculumDetail!AD997, "")</f>
        <v/>
      </c>
      <c r="AE135" t="str">
        <f>IF(CurriculumDetail!AE997 &gt; 0, CurriculumDetail!AE997, "")</f>
        <v/>
      </c>
      <c r="AF135" t="str">
        <f>IF(CurriculumDetail!AF997 &gt; 0, CurriculumDetail!AF997, "")</f>
        <v/>
      </c>
      <c r="AG135" t="str">
        <f>IF(CurriculumDetail!AG997 &gt; 0, CurriculumDetail!AG997, "")</f>
        <v/>
      </c>
      <c r="AH135" t="str">
        <f>IF(CurriculumDetail!AH997 &gt; 0, CurriculumDetail!AH997, "")</f>
        <v/>
      </c>
      <c r="AI135" t="str">
        <f>IF(CurriculumDetail!AI997 &gt; 0, CurriculumDetail!AI997, "")</f>
        <v/>
      </c>
      <c r="AJ135" t="str">
        <f>IF(CurriculumDetail!AJ997 &gt; 0, CurriculumDetail!AJ997, "")</f>
        <v/>
      </c>
    </row>
    <row r="136" spans="1:36" x14ac:dyDescent="0.2">
      <c r="A136" s="12" t="s">
        <v>156</v>
      </c>
      <c r="B136" s="12" t="s">
        <v>162</v>
      </c>
      <c r="C136" s="12">
        <v>0</v>
      </c>
      <c r="D136" s="12">
        <v>3</v>
      </c>
      <c r="E136" s="12">
        <f t="shared" si="24"/>
        <v>3</v>
      </c>
      <c r="F136" s="12">
        <f t="shared" si="25"/>
        <v>0</v>
      </c>
      <c r="G136" t="str">
        <f>IF(CurriculumDetail!G1003 &gt; 0, CurriculumDetail!G1003, "")</f>
        <v/>
      </c>
      <c r="H136" t="str">
        <f>IF(CurriculumDetail!H1003 &gt; 0, CurriculumDetail!H1003, "")</f>
        <v/>
      </c>
      <c r="I136" t="str">
        <f>IF(CurriculumDetail!I1003 &gt; 0, CurriculumDetail!I1003, "")</f>
        <v/>
      </c>
      <c r="J136" t="str">
        <f>IF(CurriculumDetail!J1003 &gt; 0, CurriculumDetail!J1003, "")</f>
        <v/>
      </c>
      <c r="K136" t="str">
        <f>IF(CurriculumDetail!K1003 &gt; 0, CurriculumDetail!K1003, "")</f>
        <v/>
      </c>
      <c r="L136" t="str">
        <f>IF(CurriculumDetail!L1003 &gt; 0, CurriculumDetail!L1003, "")</f>
        <v/>
      </c>
      <c r="M136" t="str">
        <f>IF(CurriculumDetail!M1003 &gt; 0, CurriculumDetail!M1003, "")</f>
        <v/>
      </c>
      <c r="N136" t="str">
        <f>IF(CurriculumDetail!N1003 &gt; 0, CurriculumDetail!N1003, "")</f>
        <v/>
      </c>
      <c r="O136" t="str">
        <f>IF(CurriculumDetail!O1003 &gt; 0, CurriculumDetail!O1003, "")</f>
        <v/>
      </c>
      <c r="P136" t="str">
        <f>IF(CurriculumDetail!P1003 &gt; 0, CurriculumDetail!P1003, "")</f>
        <v/>
      </c>
      <c r="Q136" t="str">
        <f>IF(CurriculumDetail!Q1003 &gt; 0, CurriculumDetail!Q1003, "")</f>
        <v/>
      </c>
      <c r="R136" t="str">
        <f>IF(CurriculumDetail!R1003 &gt; 0, CurriculumDetail!R1003, "")</f>
        <v/>
      </c>
      <c r="S136" t="str">
        <f>IF(CurriculumDetail!S1003 &gt; 0, CurriculumDetail!S1003, "")</f>
        <v/>
      </c>
      <c r="T136" t="str">
        <f>IF(CurriculumDetail!T1003 &gt; 0, CurriculumDetail!T1003, "")</f>
        <v/>
      </c>
      <c r="U136" t="str">
        <f>IF(CurriculumDetail!U1003 &gt; 0, CurriculumDetail!U1003, "")</f>
        <v/>
      </c>
      <c r="V136" t="str">
        <f>IF(CurriculumDetail!V1003 &gt; 0, CurriculumDetail!V1003, "")</f>
        <v/>
      </c>
      <c r="W136" t="str">
        <f>IF(CurriculumDetail!W1003 &gt; 0, CurriculumDetail!W1003, "")</f>
        <v/>
      </c>
      <c r="X136" t="str">
        <f>IF(CurriculumDetail!X1003 &gt; 0, CurriculumDetail!X1003, "")</f>
        <v/>
      </c>
      <c r="Y136" t="str">
        <f>IF(CurriculumDetail!Y1003 &gt; 0, CurriculumDetail!Y1003, "")</f>
        <v/>
      </c>
      <c r="Z136" t="str">
        <f>IF(CurriculumDetail!Z1003 &gt; 0, CurriculumDetail!Z1003, "")</f>
        <v/>
      </c>
      <c r="AA136" t="str">
        <f>IF(CurriculumDetail!AA1003 &gt; 0, CurriculumDetail!AA1003, "")</f>
        <v/>
      </c>
      <c r="AB136" t="str">
        <f>IF(CurriculumDetail!AB1003 &gt; 0, CurriculumDetail!AB1003, "")</f>
        <v/>
      </c>
      <c r="AC136" t="str">
        <f>IF(CurriculumDetail!AC1003 &gt; 0, CurriculumDetail!AC1003, "")</f>
        <v/>
      </c>
      <c r="AD136" t="str">
        <f>IF(CurriculumDetail!AD1003 &gt; 0, CurriculumDetail!AD1003, "")</f>
        <v/>
      </c>
      <c r="AE136" t="str">
        <f>IF(CurriculumDetail!AE1003 &gt; 0, CurriculumDetail!AE1003, "")</f>
        <v/>
      </c>
      <c r="AF136" t="str">
        <f>IF(CurriculumDetail!AF1003 &gt; 0, CurriculumDetail!AF1003, "")</f>
        <v/>
      </c>
      <c r="AG136" t="str">
        <f>IF(CurriculumDetail!AG1003 &gt; 0, CurriculumDetail!AG1003, "")</f>
        <v/>
      </c>
      <c r="AH136" t="str">
        <f>IF(CurriculumDetail!AH1003 &gt; 0, CurriculumDetail!AH1003, "")</f>
        <v/>
      </c>
      <c r="AI136" t="str">
        <f>IF(CurriculumDetail!AI1003 &gt; 0, CurriculumDetail!AI1003, "")</f>
        <v/>
      </c>
      <c r="AJ136" t="str">
        <f>IF(CurriculumDetail!AJ1003 &gt; 0, CurriculumDetail!AJ1003, "")</f>
        <v/>
      </c>
    </row>
    <row r="137" spans="1:36" x14ac:dyDescent="0.2">
      <c r="A137" s="12" t="s">
        <v>156</v>
      </c>
      <c r="B137" s="12" t="s">
        <v>163</v>
      </c>
      <c r="C137" s="12">
        <v>0</v>
      </c>
      <c r="D137" s="12">
        <v>0</v>
      </c>
      <c r="E137" s="12">
        <f t="shared" si="24"/>
        <v>0</v>
      </c>
      <c r="F137" s="12">
        <f t="shared" si="25"/>
        <v>0</v>
      </c>
      <c r="G137" t="str">
        <f>IF(CurriculumDetail!G1011 &gt; 0, CurriculumDetail!G1011, "")</f>
        <v/>
      </c>
      <c r="H137" t="str">
        <f>IF(CurriculumDetail!H1011 &gt; 0, CurriculumDetail!H1011, "")</f>
        <v/>
      </c>
      <c r="I137" t="str">
        <f>IF(CurriculumDetail!I1011 &gt; 0, CurriculumDetail!I1011, "")</f>
        <v/>
      </c>
      <c r="J137" t="str">
        <f>IF(CurriculumDetail!J1011 &gt; 0, CurriculumDetail!J1011, "")</f>
        <v/>
      </c>
      <c r="K137" t="str">
        <f>IF(CurriculumDetail!K1011 &gt; 0, CurriculumDetail!K1011, "")</f>
        <v/>
      </c>
      <c r="L137" t="str">
        <f>IF(CurriculumDetail!L1011 &gt; 0, CurriculumDetail!L1011, "")</f>
        <v/>
      </c>
      <c r="M137" t="str">
        <f>IF(CurriculumDetail!M1011 &gt; 0, CurriculumDetail!M1011, "")</f>
        <v/>
      </c>
      <c r="N137" t="str">
        <f>IF(CurriculumDetail!N1011 &gt; 0, CurriculumDetail!N1011, "")</f>
        <v/>
      </c>
      <c r="O137" t="str">
        <f>IF(CurriculumDetail!O1011 &gt; 0, CurriculumDetail!O1011, "")</f>
        <v/>
      </c>
      <c r="P137" t="str">
        <f>IF(CurriculumDetail!P1011 &gt; 0, CurriculumDetail!P1011, "")</f>
        <v/>
      </c>
      <c r="Q137" t="str">
        <f>IF(CurriculumDetail!Q1011 &gt; 0, CurriculumDetail!Q1011, "")</f>
        <v/>
      </c>
      <c r="R137" t="str">
        <f>IF(CurriculumDetail!R1011 &gt; 0, CurriculumDetail!R1011, "")</f>
        <v/>
      </c>
      <c r="S137" t="str">
        <f>IF(CurriculumDetail!S1011 &gt; 0, CurriculumDetail!S1011, "")</f>
        <v/>
      </c>
      <c r="T137" t="str">
        <f>IF(CurriculumDetail!T1011 &gt; 0, CurriculumDetail!T1011, "")</f>
        <v/>
      </c>
      <c r="U137" t="str">
        <f>IF(CurriculumDetail!U1011 &gt; 0, CurriculumDetail!U1011, "")</f>
        <v/>
      </c>
      <c r="V137" t="str">
        <f>IF(CurriculumDetail!V1011 &gt; 0, CurriculumDetail!V1011, "")</f>
        <v/>
      </c>
      <c r="W137" t="str">
        <f>IF(CurriculumDetail!W1011 &gt; 0, CurriculumDetail!W1011, "")</f>
        <v/>
      </c>
      <c r="X137" t="str">
        <f>IF(CurriculumDetail!X1011 &gt; 0, CurriculumDetail!X1011, "")</f>
        <v/>
      </c>
      <c r="Y137" t="str">
        <f>IF(CurriculumDetail!Y1011 &gt; 0, CurriculumDetail!Y1011, "")</f>
        <v/>
      </c>
      <c r="Z137" t="str">
        <f>IF(CurriculumDetail!Z1011 &gt; 0, CurriculumDetail!Z1011, "")</f>
        <v/>
      </c>
      <c r="AA137" t="str">
        <f>IF(CurriculumDetail!AA1011 &gt; 0, CurriculumDetail!AA1011, "")</f>
        <v/>
      </c>
      <c r="AB137" t="str">
        <f>IF(CurriculumDetail!AB1011 &gt; 0, CurriculumDetail!AB1011, "")</f>
        <v/>
      </c>
      <c r="AC137" t="str">
        <f>IF(CurriculumDetail!AC1011 &gt; 0, CurriculumDetail!AC1011, "")</f>
        <v/>
      </c>
      <c r="AD137" t="str">
        <f>IF(CurriculumDetail!AD1011 &gt; 0, CurriculumDetail!AD1011, "")</f>
        <v/>
      </c>
      <c r="AE137" t="str">
        <f>IF(CurriculumDetail!AE1011 &gt; 0, CurriculumDetail!AE1011, "")</f>
        <v/>
      </c>
      <c r="AF137" t="str">
        <f>IF(CurriculumDetail!AF1011 &gt; 0, CurriculumDetail!AF1011, "")</f>
        <v/>
      </c>
      <c r="AG137" t="str">
        <f>IF(CurriculumDetail!AG1011 &gt; 0, CurriculumDetail!AG1011, "")</f>
        <v/>
      </c>
      <c r="AH137" t="str">
        <f>IF(CurriculumDetail!AH1011 &gt; 0, CurriculumDetail!AH1011, "")</f>
        <v/>
      </c>
      <c r="AI137" t="str">
        <f>IF(CurriculumDetail!AI1011 &gt; 0, CurriculumDetail!AI1011, "")</f>
        <v/>
      </c>
      <c r="AJ137" t="str">
        <f>IF(CurriculumDetail!AJ1011 &gt; 0, CurriculumDetail!AJ1011, "")</f>
        <v/>
      </c>
    </row>
    <row r="138" spans="1:36" x14ac:dyDescent="0.2">
      <c r="A138" s="12" t="s">
        <v>156</v>
      </c>
      <c r="B138" s="12" t="s">
        <v>164</v>
      </c>
      <c r="C138" s="12">
        <v>0</v>
      </c>
      <c r="D138" s="12">
        <v>0</v>
      </c>
      <c r="E138" s="12">
        <f t="shared" si="24"/>
        <v>0</v>
      </c>
      <c r="F138" s="12">
        <f t="shared" si="25"/>
        <v>0</v>
      </c>
      <c r="G138" t="str">
        <f>IF(CurriculumDetail!G1016 &gt; 0, CurriculumDetail!G1016, "")</f>
        <v/>
      </c>
      <c r="H138" t="str">
        <f>IF(CurriculumDetail!H1016 &gt; 0, CurriculumDetail!H1016, "")</f>
        <v/>
      </c>
      <c r="I138" t="str">
        <f>IF(CurriculumDetail!I1016 &gt; 0, CurriculumDetail!I1016, "")</f>
        <v/>
      </c>
      <c r="J138" t="str">
        <f>IF(CurriculumDetail!J1016 &gt; 0, CurriculumDetail!J1016, "")</f>
        <v/>
      </c>
      <c r="K138" t="str">
        <f>IF(CurriculumDetail!K1016 &gt; 0, CurriculumDetail!K1016, "")</f>
        <v/>
      </c>
      <c r="L138" t="str">
        <f>IF(CurriculumDetail!L1016 &gt; 0, CurriculumDetail!L1016, "")</f>
        <v/>
      </c>
      <c r="M138" t="str">
        <f>IF(CurriculumDetail!M1016 &gt; 0, CurriculumDetail!M1016, "")</f>
        <v/>
      </c>
      <c r="N138" t="str">
        <f>IF(CurriculumDetail!N1016 &gt; 0, CurriculumDetail!N1016, "")</f>
        <v/>
      </c>
      <c r="O138" t="str">
        <f>IF(CurriculumDetail!O1016 &gt; 0, CurriculumDetail!O1016, "")</f>
        <v/>
      </c>
      <c r="P138" t="str">
        <f>IF(CurriculumDetail!P1016 &gt; 0, CurriculumDetail!P1016, "")</f>
        <v/>
      </c>
      <c r="Q138" t="str">
        <f>IF(CurriculumDetail!Q1016 &gt; 0, CurriculumDetail!Q1016, "")</f>
        <v/>
      </c>
      <c r="R138" t="str">
        <f>IF(CurriculumDetail!R1016 &gt; 0, CurriculumDetail!R1016, "")</f>
        <v/>
      </c>
      <c r="S138" t="str">
        <f>IF(CurriculumDetail!S1016 &gt; 0, CurriculumDetail!S1016, "")</f>
        <v/>
      </c>
      <c r="T138" t="str">
        <f>IF(CurriculumDetail!T1016 &gt; 0, CurriculumDetail!T1016, "")</f>
        <v/>
      </c>
      <c r="U138" t="str">
        <f>IF(CurriculumDetail!U1016 &gt; 0, CurriculumDetail!U1016, "")</f>
        <v/>
      </c>
      <c r="V138" t="str">
        <f>IF(CurriculumDetail!V1016 &gt; 0, CurriculumDetail!V1016, "")</f>
        <v/>
      </c>
      <c r="W138" t="str">
        <f>IF(CurriculumDetail!W1016 &gt; 0, CurriculumDetail!W1016, "")</f>
        <v/>
      </c>
      <c r="X138" t="str">
        <f>IF(CurriculumDetail!X1016 &gt; 0, CurriculumDetail!X1016, "")</f>
        <v/>
      </c>
      <c r="Y138" t="str">
        <f>IF(CurriculumDetail!Y1016 &gt; 0, CurriculumDetail!Y1016, "")</f>
        <v/>
      </c>
      <c r="Z138" t="str">
        <f>IF(CurriculumDetail!Z1016 &gt; 0, CurriculumDetail!Z1016, "")</f>
        <v/>
      </c>
      <c r="AA138" t="str">
        <f>IF(CurriculumDetail!AA1016 &gt; 0, CurriculumDetail!AA1016, "")</f>
        <v/>
      </c>
      <c r="AB138" t="str">
        <f>IF(CurriculumDetail!AB1016 &gt; 0, CurriculumDetail!AB1016, "")</f>
        <v/>
      </c>
      <c r="AC138" t="str">
        <f>IF(CurriculumDetail!AC1016 &gt; 0, CurriculumDetail!AC1016, "")</f>
        <v/>
      </c>
      <c r="AD138" t="str">
        <f>IF(CurriculumDetail!AD1016 &gt; 0, CurriculumDetail!AD1016, "")</f>
        <v/>
      </c>
      <c r="AE138" t="str">
        <f>IF(CurriculumDetail!AE1016 &gt; 0, CurriculumDetail!AE1016, "")</f>
        <v/>
      </c>
      <c r="AF138" t="str">
        <f>IF(CurriculumDetail!AF1016 &gt; 0, CurriculumDetail!AF1016, "")</f>
        <v/>
      </c>
      <c r="AG138" t="str">
        <f>IF(CurriculumDetail!AG1016 &gt; 0, CurriculumDetail!AG1016, "")</f>
        <v/>
      </c>
      <c r="AH138" t="str">
        <f>IF(CurriculumDetail!AH1016 &gt; 0, CurriculumDetail!AH1016, "")</f>
        <v/>
      </c>
      <c r="AI138" t="str">
        <f>IF(CurriculumDetail!AI1016 &gt; 0, CurriculumDetail!AI1016, "")</f>
        <v/>
      </c>
      <c r="AJ138" t="str">
        <f>IF(CurriculumDetail!AJ1016 &gt; 0, CurriculumDetail!AJ1016, "")</f>
        <v/>
      </c>
    </row>
    <row r="139" spans="1:36" x14ac:dyDescent="0.2">
      <c r="A139" s="12" t="s">
        <v>156</v>
      </c>
      <c r="B139" s="12" t="s">
        <v>165</v>
      </c>
      <c r="C139" s="12">
        <v>0</v>
      </c>
      <c r="D139" s="12">
        <v>0</v>
      </c>
      <c r="E139" s="12">
        <f t="shared" si="24"/>
        <v>0</v>
      </c>
      <c r="F139" s="12">
        <f t="shared" si="25"/>
        <v>0</v>
      </c>
      <c r="G139" t="str">
        <f>IF(CurriculumDetail!G1020 &gt; 0, CurriculumDetail!G1020, "")</f>
        <v/>
      </c>
      <c r="H139" t="str">
        <f>IF(CurriculumDetail!H1020 &gt; 0, CurriculumDetail!H1020, "")</f>
        <v/>
      </c>
      <c r="I139" t="str">
        <f>IF(CurriculumDetail!I1020 &gt; 0, CurriculumDetail!I1020, "")</f>
        <v/>
      </c>
      <c r="J139" t="str">
        <f>IF(CurriculumDetail!J1020 &gt; 0, CurriculumDetail!J1020, "")</f>
        <v/>
      </c>
      <c r="K139" t="str">
        <f>IF(CurriculumDetail!K1020 &gt; 0, CurriculumDetail!K1020, "")</f>
        <v/>
      </c>
      <c r="L139" t="str">
        <f>IF(CurriculumDetail!L1020 &gt; 0, CurriculumDetail!L1020, "")</f>
        <v/>
      </c>
      <c r="M139" t="str">
        <f>IF(CurriculumDetail!M1020 &gt; 0, CurriculumDetail!M1020, "")</f>
        <v/>
      </c>
      <c r="N139" t="str">
        <f>IF(CurriculumDetail!N1020 &gt; 0, CurriculumDetail!N1020, "")</f>
        <v/>
      </c>
      <c r="O139" t="str">
        <f>IF(CurriculumDetail!O1020 &gt; 0, CurriculumDetail!O1020, "")</f>
        <v/>
      </c>
      <c r="P139" t="str">
        <f>IF(CurriculumDetail!P1020 &gt; 0, CurriculumDetail!P1020, "")</f>
        <v/>
      </c>
      <c r="Q139" t="str">
        <f>IF(CurriculumDetail!Q1020 &gt; 0, CurriculumDetail!Q1020, "")</f>
        <v/>
      </c>
      <c r="R139" t="str">
        <f>IF(CurriculumDetail!R1020 &gt; 0, CurriculumDetail!R1020, "")</f>
        <v/>
      </c>
      <c r="S139" t="str">
        <f>IF(CurriculumDetail!S1020 &gt; 0, CurriculumDetail!S1020, "")</f>
        <v/>
      </c>
      <c r="T139" t="str">
        <f>IF(CurriculumDetail!T1020 &gt; 0, CurriculumDetail!T1020, "")</f>
        <v/>
      </c>
      <c r="U139" t="str">
        <f>IF(CurriculumDetail!U1020 &gt; 0, CurriculumDetail!U1020, "")</f>
        <v/>
      </c>
      <c r="V139" t="str">
        <f>IF(CurriculumDetail!V1020 &gt; 0, CurriculumDetail!V1020, "")</f>
        <v/>
      </c>
      <c r="W139" t="str">
        <f>IF(CurriculumDetail!W1020 &gt; 0, CurriculumDetail!W1020, "")</f>
        <v/>
      </c>
      <c r="X139" t="str">
        <f>IF(CurriculumDetail!X1020 &gt; 0, CurriculumDetail!X1020, "")</f>
        <v/>
      </c>
      <c r="Y139" t="str">
        <f>IF(CurriculumDetail!Y1020 &gt; 0, CurriculumDetail!Y1020, "")</f>
        <v/>
      </c>
      <c r="Z139" t="str">
        <f>IF(CurriculumDetail!Z1020 &gt; 0, CurriculumDetail!Z1020, "")</f>
        <v/>
      </c>
      <c r="AA139" t="str">
        <f>IF(CurriculumDetail!AA1020 &gt; 0, CurriculumDetail!AA1020, "")</f>
        <v/>
      </c>
      <c r="AB139" t="str">
        <f>IF(CurriculumDetail!AB1020 &gt; 0, CurriculumDetail!AB1020, "")</f>
        <v/>
      </c>
      <c r="AC139" t="str">
        <f>IF(CurriculumDetail!AC1020 &gt; 0, CurriculumDetail!AC1020, "")</f>
        <v/>
      </c>
      <c r="AD139" t="str">
        <f>IF(CurriculumDetail!AD1020 &gt; 0, CurriculumDetail!AD1020, "")</f>
        <v/>
      </c>
      <c r="AE139" t="str">
        <f>IF(CurriculumDetail!AE1020 &gt; 0, CurriculumDetail!AE1020, "")</f>
        <v/>
      </c>
      <c r="AF139" t="str">
        <f>IF(CurriculumDetail!AF1020 &gt; 0, CurriculumDetail!AF1020, "")</f>
        <v/>
      </c>
      <c r="AG139" t="str">
        <f>IF(CurriculumDetail!AG1020 &gt; 0, CurriculumDetail!AG1020, "")</f>
        <v/>
      </c>
      <c r="AH139" t="str">
        <f>IF(CurriculumDetail!AH1020 &gt; 0, CurriculumDetail!AH1020, "")</f>
        <v/>
      </c>
      <c r="AI139" t="str">
        <f>IF(CurriculumDetail!AI1020 &gt; 0, CurriculumDetail!AI1020, "")</f>
        <v/>
      </c>
      <c r="AJ139" t="str">
        <f>IF(CurriculumDetail!AJ1020 &gt; 0, CurriculumDetail!AJ1020, "")</f>
        <v/>
      </c>
    </row>
    <row r="140" spans="1:36" x14ac:dyDescent="0.2">
      <c r="A140" s="12" t="s">
        <v>156</v>
      </c>
      <c r="B140" s="12" t="s">
        <v>166</v>
      </c>
      <c r="C140" s="12">
        <v>0</v>
      </c>
      <c r="D140" s="12">
        <v>0</v>
      </c>
      <c r="E140" s="12">
        <f t="shared" si="24"/>
        <v>0</v>
      </c>
      <c r="F140" s="12">
        <f t="shared" si="25"/>
        <v>0</v>
      </c>
      <c r="G140" t="str">
        <f>IF(CurriculumDetail!G1027 &gt; 0, CurriculumDetail!G1027, "")</f>
        <v/>
      </c>
      <c r="H140" t="str">
        <f>IF(CurriculumDetail!H1027 &gt; 0, CurriculumDetail!H1027, "")</f>
        <v/>
      </c>
      <c r="I140" t="str">
        <f>IF(CurriculumDetail!I1027 &gt; 0, CurriculumDetail!I1027, "")</f>
        <v/>
      </c>
      <c r="J140" t="str">
        <f>IF(CurriculumDetail!J1027 &gt; 0, CurriculumDetail!J1027, "")</f>
        <v/>
      </c>
      <c r="K140" t="str">
        <f>IF(CurriculumDetail!K1027 &gt; 0, CurriculumDetail!K1027, "")</f>
        <v/>
      </c>
      <c r="L140" t="str">
        <f>IF(CurriculumDetail!L1027 &gt; 0, CurriculumDetail!L1027, "")</f>
        <v/>
      </c>
      <c r="M140" t="str">
        <f>IF(CurriculumDetail!M1027 &gt; 0, CurriculumDetail!M1027, "")</f>
        <v/>
      </c>
      <c r="N140" t="str">
        <f>IF(CurriculumDetail!N1027 &gt; 0, CurriculumDetail!N1027, "")</f>
        <v/>
      </c>
      <c r="O140" t="str">
        <f>IF(CurriculumDetail!O1027 &gt; 0, CurriculumDetail!O1027, "")</f>
        <v/>
      </c>
      <c r="P140" t="str">
        <f>IF(CurriculumDetail!P1027 &gt; 0, CurriculumDetail!P1027, "")</f>
        <v/>
      </c>
      <c r="Q140" t="str">
        <f>IF(CurriculumDetail!Q1027 &gt; 0, CurriculumDetail!Q1027, "")</f>
        <v/>
      </c>
      <c r="R140" t="str">
        <f>IF(CurriculumDetail!R1027 &gt; 0, CurriculumDetail!R1027, "")</f>
        <v/>
      </c>
      <c r="S140" t="str">
        <f>IF(CurriculumDetail!S1027 &gt; 0, CurriculumDetail!S1027, "")</f>
        <v/>
      </c>
      <c r="T140" t="str">
        <f>IF(CurriculumDetail!T1027 &gt; 0, CurriculumDetail!T1027, "")</f>
        <v/>
      </c>
      <c r="U140" t="str">
        <f>IF(CurriculumDetail!U1027 &gt; 0, CurriculumDetail!U1027, "")</f>
        <v/>
      </c>
      <c r="V140" t="str">
        <f>IF(CurriculumDetail!V1027 &gt; 0, CurriculumDetail!V1027, "")</f>
        <v/>
      </c>
      <c r="W140" t="str">
        <f>IF(CurriculumDetail!W1027 &gt; 0, CurriculumDetail!W1027, "")</f>
        <v/>
      </c>
      <c r="X140" t="str">
        <f>IF(CurriculumDetail!X1027 &gt; 0, CurriculumDetail!X1027, "")</f>
        <v/>
      </c>
      <c r="Y140" t="str">
        <f>IF(CurriculumDetail!Y1027 &gt; 0, CurriculumDetail!Y1027, "")</f>
        <v/>
      </c>
      <c r="Z140" t="str">
        <f>IF(CurriculumDetail!Z1027 &gt; 0, CurriculumDetail!Z1027, "")</f>
        <v/>
      </c>
      <c r="AA140" t="str">
        <f>IF(CurriculumDetail!AA1027 &gt; 0, CurriculumDetail!AA1027, "")</f>
        <v/>
      </c>
      <c r="AB140" t="str">
        <f>IF(CurriculumDetail!AB1027 &gt; 0, CurriculumDetail!AB1027, "")</f>
        <v/>
      </c>
      <c r="AC140" t="str">
        <f>IF(CurriculumDetail!AC1027 &gt; 0, CurriculumDetail!AC1027, "")</f>
        <v/>
      </c>
      <c r="AD140" t="str">
        <f>IF(CurriculumDetail!AD1027 &gt; 0, CurriculumDetail!AD1027, "")</f>
        <v/>
      </c>
      <c r="AE140" t="str">
        <f>IF(CurriculumDetail!AE1027 &gt; 0, CurriculumDetail!AE1027, "")</f>
        <v/>
      </c>
      <c r="AF140" t="str">
        <f>IF(CurriculumDetail!AF1027 &gt; 0, CurriculumDetail!AF1027, "")</f>
        <v/>
      </c>
      <c r="AG140" t="str">
        <f>IF(CurriculumDetail!AG1027 &gt; 0, CurriculumDetail!AG1027, "")</f>
        <v/>
      </c>
      <c r="AH140" t="str">
        <f>IF(CurriculumDetail!AH1027 &gt; 0, CurriculumDetail!AH1027, "")</f>
        <v/>
      </c>
      <c r="AI140" t="str">
        <f>IF(CurriculumDetail!AI1027 &gt; 0, CurriculumDetail!AI1027, "")</f>
        <v/>
      </c>
      <c r="AJ140" t="str">
        <f>IF(CurriculumDetail!AJ1027 &gt; 0, CurriculumDetail!AJ1027, "")</f>
        <v/>
      </c>
    </row>
    <row r="141" spans="1:36" x14ac:dyDescent="0.2">
      <c r="A141" s="12" t="s">
        <v>156</v>
      </c>
      <c r="B141" s="12" t="s">
        <v>167</v>
      </c>
      <c r="C141" s="12">
        <v>0</v>
      </c>
      <c r="D141" s="12">
        <v>0</v>
      </c>
      <c r="E141" s="12">
        <f t="shared" si="24"/>
        <v>0</v>
      </c>
      <c r="F141" s="12">
        <f t="shared" si="25"/>
        <v>0</v>
      </c>
      <c r="G141" t="str">
        <f>IF(CurriculumDetail!G1034 &gt; 0, CurriculumDetail!G1034, "")</f>
        <v/>
      </c>
      <c r="H141" t="str">
        <f>IF(CurriculumDetail!H1034 &gt; 0, CurriculumDetail!H1034, "")</f>
        <v/>
      </c>
      <c r="I141" t="str">
        <f>IF(CurriculumDetail!I1034 &gt; 0, CurriculumDetail!I1034, "")</f>
        <v/>
      </c>
      <c r="J141" t="str">
        <f>IF(CurriculumDetail!J1034 &gt; 0, CurriculumDetail!J1034, "")</f>
        <v/>
      </c>
      <c r="K141" t="str">
        <f>IF(CurriculumDetail!K1034 &gt; 0, CurriculumDetail!K1034, "")</f>
        <v/>
      </c>
      <c r="L141" t="str">
        <f>IF(CurriculumDetail!L1034 &gt; 0, CurriculumDetail!L1034, "")</f>
        <v/>
      </c>
      <c r="M141" t="str">
        <f>IF(CurriculumDetail!M1034 &gt; 0, CurriculumDetail!M1034, "")</f>
        <v/>
      </c>
      <c r="N141" t="str">
        <f>IF(CurriculumDetail!N1034 &gt; 0, CurriculumDetail!N1034, "")</f>
        <v/>
      </c>
      <c r="O141" t="str">
        <f>IF(CurriculumDetail!O1034 &gt; 0, CurriculumDetail!O1034, "")</f>
        <v/>
      </c>
      <c r="P141" t="str">
        <f>IF(CurriculumDetail!P1034 &gt; 0, CurriculumDetail!P1034, "")</f>
        <v/>
      </c>
      <c r="Q141" t="str">
        <f>IF(CurriculumDetail!Q1034 &gt; 0, CurriculumDetail!Q1034, "")</f>
        <v/>
      </c>
      <c r="R141" t="str">
        <f>IF(CurriculumDetail!R1034 &gt; 0, CurriculumDetail!R1034, "")</f>
        <v/>
      </c>
      <c r="S141" t="str">
        <f>IF(CurriculumDetail!S1034 &gt; 0, CurriculumDetail!S1034, "")</f>
        <v/>
      </c>
      <c r="T141" t="str">
        <f>IF(CurriculumDetail!T1034 &gt; 0, CurriculumDetail!T1034, "")</f>
        <v/>
      </c>
      <c r="U141" t="str">
        <f>IF(CurriculumDetail!U1034 &gt; 0, CurriculumDetail!U1034, "")</f>
        <v/>
      </c>
      <c r="V141" t="str">
        <f>IF(CurriculumDetail!V1034 &gt; 0, CurriculumDetail!V1034, "")</f>
        <v/>
      </c>
      <c r="W141" t="str">
        <f>IF(CurriculumDetail!W1034 &gt; 0, CurriculumDetail!W1034, "")</f>
        <v/>
      </c>
      <c r="X141" t="str">
        <f>IF(CurriculumDetail!X1034 &gt; 0, CurriculumDetail!X1034, "")</f>
        <v/>
      </c>
      <c r="Y141" t="str">
        <f>IF(CurriculumDetail!Y1034 &gt; 0, CurriculumDetail!Y1034, "")</f>
        <v/>
      </c>
      <c r="Z141" t="str">
        <f>IF(CurriculumDetail!Z1034 &gt; 0, CurriculumDetail!Z1034, "")</f>
        <v/>
      </c>
      <c r="AA141" t="str">
        <f>IF(CurriculumDetail!AA1034 &gt; 0, CurriculumDetail!AA1034, "")</f>
        <v/>
      </c>
      <c r="AB141" t="str">
        <f>IF(CurriculumDetail!AB1034 &gt; 0, CurriculumDetail!AB1034, "")</f>
        <v/>
      </c>
      <c r="AC141" t="str">
        <f>IF(CurriculumDetail!AC1034 &gt; 0, CurriculumDetail!AC1034, "")</f>
        <v/>
      </c>
      <c r="AD141" t="str">
        <f>IF(CurriculumDetail!AD1034 &gt; 0, CurriculumDetail!AD1034, "")</f>
        <v/>
      </c>
      <c r="AE141" t="str">
        <f>IF(CurriculumDetail!AE1034 &gt; 0, CurriculumDetail!AE1034, "")</f>
        <v/>
      </c>
      <c r="AF141" t="str">
        <f>IF(CurriculumDetail!AF1034 &gt; 0, CurriculumDetail!AF1034, "")</f>
        <v/>
      </c>
      <c r="AG141" t="str">
        <f>IF(CurriculumDetail!AG1034 &gt; 0, CurriculumDetail!AG1034, "")</f>
        <v/>
      </c>
      <c r="AH141" t="str">
        <f>IF(CurriculumDetail!AH1034 &gt; 0, CurriculumDetail!AH1034, "")</f>
        <v/>
      </c>
      <c r="AI141" t="str">
        <f>IF(CurriculumDetail!AI1034 &gt; 0, CurriculumDetail!AI1034, "")</f>
        <v/>
      </c>
      <c r="AJ141" t="str">
        <f>IF(CurriculumDetail!AJ1034 &gt; 0, CurriculumDetail!AJ1034, "")</f>
        <v/>
      </c>
    </row>
    <row r="142" spans="1:36" x14ac:dyDescent="0.2">
      <c r="A142" s="12" t="s">
        <v>156</v>
      </c>
      <c r="B142" s="12" t="s">
        <v>168</v>
      </c>
      <c r="C142" s="12">
        <v>0</v>
      </c>
      <c r="D142" s="12">
        <v>0</v>
      </c>
      <c r="E142" s="12">
        <f t="shared" si="24"/>
        <v>0</v>
      </c>
      <c r="F142" s="12">
        <f t="shared" si="25"/>
        <v>0</v>
      </c>
      <c r="G142" t="str">
        <f>IF(CurriculumDetail!G1042 &gt; 0, CurriculumDetail!G1042, "")</f>
        <v/>
      </c>
      <c r="H142" t="str">
        <f>IF(CurriculumDetail!H1042 &gt; 0, CurriculumDetail!H1042, "")</f>
        <v/>
      </c>
      <c r="I142" t="str">
        <f>IF(CurriculumDetail!I1042 &gt; 0, CurriculumDetail!I1042, "")</f>
        <v/>
      </c>
      <c r="J142" t="str">
        <f>IF(CurriculumDetail!J1042 &gt; 0, CurriculumDetail!J1042, "")</f>
        <v/>
      </c>
      <c r="K142" t="str">
        <f>IF(CurriculumDetail!K1042 &gt; 0, CurriculumDetail!K1042, "")</f>
        <v/>
      </c>
      <c r="L142" t="str">
        <f>IF(CurriculumDetail!L1042 &gt; 0, CurriculumDetail!L1042, "")</f>
        <v/>
      </c>
      <c r="M142" t="str">
        <f>IF(CurriculumDetail!M1042 &gt; 0, CurriculumDetail!M1042, "")</f>
        <v/>
      </c>
      <c r="N142" t="str">
        <f>IF(CurriculumDetail!N1042 &gt; 0, CurriculumDetail!N1042, "")</f>
        <v/>
      </c>
      <c r="O142" t="str">
        <f>IF(CurriculumDetail!O1042 &gt; 0, CurriculumDetail!O1042, "")</f>
        <v/>
      </c>
      <c r="P142" t="str">
        <f>IF(CurriculumDetail!P1042 &gt; 0, CurriculumDetail!P1042, "")</f>
        <v/>
      </c>
      <c r="Q142" t="str">
        <f>IF(CurriculumDetail!Q1042 &gt; 0, CurriculumDetail!Q1042, "")</f>
        <v/>
      </c>
      <c r="R142" t="str">
        <f>IF(CurriculumDetail!R1042 &gt; 0, CurriculumDetail!R1042, "")</f>
        <v/>
      </c>
      <c r="S142" t="str">
        <f>IF(CurriculumDetail!S1042 &gt; 0, CurriculumDetail!S1042, "")</f>
        <v/>
      </c>
      <c r="T142" t="str">
        <f>IF(CurriculumDetail!T1042 &gt; 0, CurriculumDetail!T1042, "")</f>
        <v/>
      </c>
      <c r="U142" t="str">
        <f>IF(CurriculumDetail!U1042 &gt; 0, CurriculumDetail!U1042, "")</f>
        <v/>
      </c>
      <c r="V142" t="str">
        <f>IF(CurriculumDetail!V1042 &gt; 0, CurriculumDetail!V1042, "")</f>
        <v/>
      </c>
      <c r="W142" t="str">
        <f>IF(CurriculumDetail!W1042 &gt; 0, CurriculumDetail!W1042, "")</f>
        <v/>
      </c>
      <c r="X142" t="str">
        <f>IF(CurriculumDetail!X1042 &gt; 0, CurriculumDetail!X1042, "")</f>
        <v/>
      </c>
      <c r="Y142" t="str">
        <f>IF(CurriculumDetail!Y1042 &gt; 0, CurriculumDetail!Y1042, "")</f>
        <v/>
      </c>
      <c r="Z142" t="str">
        <f>IF(CurriculumDetail!Z1042 &gt; 0, CurriculumDetail!Z1042, "")</f>
        <v/>
      </c>
      <c r="AA142" t="str">
        <f>IF(CurriculumDetail!AA1042 &gt; 0, CurriculumDetail!AA1042, "")</f>
        <v/>
      </c>
      <c r="AB142" t="str">
        <f>IF(CurriculumDetail!AB1042 &gt; 0, CurriculumDetail!AB1042, "")</f>
        <v/>
      </c>
      <c r="AC142" t="str">
        <f>IF(CurriculumDetail!AC1042 &gt; 0, CurriculumDetail!AC1042, "")</f>
        <v/>
      </c>
      <c r="AD142" t="str">
        <f>IF(CurriculumDetail!AD1042 &gt; 0, CurriculumDetail!AD1042, "")</f>
        <v/>
      </c>
      <c r="AE142" t="str">
        <f>IF(CurriculumDetail!AE1042 &gt; 0, CurriculumDetail!AE1042, "")</f>
        <v/>
      </c>
      <c r="AF142" t="str">
        <f>IF(CurriculumDetail!AF1042 &gt; 0, CurriculumDetail!AF1042, "")</f>
        <v/>
      </c>
      <c r="AG142" t="str">
        <f>IF(CurriculumDetail!AG1042 &gt; 0, CurriculumDetail!AG1042, "")</f>
        <v/>
      </c>
      <c r="AH142" t="str">
        <f>IF(CurriculumDetail!AH1042 &gt; 0, CurriculumDetail!AH1042, "")</f>
        <v/>
      </c>
      <c r="AI142" t="str">
        <f>IF(CurriculumDetail!AI1042 &gt; 0, CurriculumDetail!AI1042, "")</f>
        <v/>
      </c>
      <c r="AJ142" t="str">
        <f>IF(CurriculumDetail!AJ1042 &gt; 0, CurriculumDetail!AJ1042, "")</f>
        <v/>
      </c>
    </row>
    <row r="143" spans="1:36" x14ac:dyDescent="0.2">
      <c r="A143" s="12" t="s">
        <v>156</v>
      </c>
      <c r="B143" s="12" t="s">
        <v>169</v>
      </c>
      <c r="C143" s="12">
        <v>0</v>
      </c>
      <c r="D143" s="12">
        <v>0</v>
      </c>
      <c r="E143" s="12">
        <f t="shared" si="24"/>
        <v>0</v>
      </c>
      <c r="F143" s="12">
        <f t="shared" si="25"/>
        <v>0</v>
      </c>
      <c r="G143" t="str">
        <f>IF(CurriculumDetail!G1047 &gt; 0, CurriculumDetail!G1047, "")</f>
        <v/>
      </c>
      <c r="H143" t="str">
        <f>IF(CurriculumDetail!H1047 &gt; 0, CurriculumDetail!H1047, "")</f>
        <v/>
      </c>
      <c r="I143" t="str">
        <f>IF(CurriculumDetail!I1047 &gt; 0, CurriculumDetail!I1047, "")</f>
        <v/>
      </c>
      <c r="J143" t="str">
        <f>IF(CurriculumDetail!J1047 &gt; 0, CurriculumDetail!J1047, "")</f>
        <v/>
      </c>
      <c r="K143" t="str">
        <f>IF(CurriculumDetail!K1047 &gt; 0, CurriculumDetail!K1047, "")</f>
        <v/>
      </c>
      <c r="L143" t="str">
        <f>IF(CurriculumDetail!L1047 &gt; 0, CurriculumDetail!L1047, "")</f>
        <v/>
      </c>
      <c r="M143" t="str">
        <f>IF(CurriculumDetail!M1047 &gt; 0, CurriculumDetail!M1047, "")</f>
        <v/>
      </c>
      <c r="N143" t="str">
        <f>IF(CurriculumDetail!N1047 &gt; 0, CurriculumDetail!N1047, "")</f>
        <v/>
      </c>
      <c r="O143" t="str">
        <f>IF(CurriculumDetail!O1047 &gt; 0, CurriculumDetail!O1047, "")</f>
        <v/>
      </c>
      <c r="P143" t="str">
        <f>IF(CurriculumDetail!P1047 &gt; 0, CurriculumDetail!P1047, "")</f>
        <v/>
      </c>
      <c r="Q143" t="str">
        <f>IF(CurriculumDetail!Q1047 &gt; 0, CurriculumDetail!Q1047, "")</f>
        <v/>
      </c>
      <c r="R143" t="str">
        <f>IF(CurriculumDetail!R1047 &gt; 0, CurriculumDetail!R1047, "")</f>
        <v/>
      </c>
      <c r="S143" t="str">
        <f>IF(CurriculumDetail!S1047 &gt; 0, CurriculumDetail!S1047, "")</f>
        <v/>
      </c>
      <c r="T143" t="str">
        <f>IF(CurriculumDetail!T1047 &gt; 0, CurriculumDetail!T1047, "")</f>
        <v/>
      </c>
      <c r="U143" t="str">
        <f>IF(CurriculumDetail!U1047 &gt; 0, CurriculumDetail!U1047, "")</f>
        <v/>
      </c>
      <c r="V143" t="str">
        <f>IF(CurriculumDetail!V1047 &gt; 0, CurriculumDetail!V1047, "")</f>
        <v/>
      </c>
      <c r="W143" t="str">
        <f>IF(CurriculumDetail!W1047 &gt; 0, CurriculumDetail!W1047, "")</f>
        <v/>
      </c>
      <c r="X143" t="str">
        <f>IF(CurriculumDetail!X1047 &gt; 0, CurriculumDetail!X1047, "")</f>
        <v/>
      </c>
      <c r="Y143" t="str">
        <f>IF(CurriculumDetail!Y1047 &gt; 0, CurriculumDetail!Y1047, "")</f>
        <v/>
      </c>
      <c r="Z143" t="str">
        <f>IF(CurriculumDetail!Z1047 &gt; 0, CurriculumDetail!Z1047, "")</f>
        <v/>
      </c>
      <c r="AA143" t="str">
        <f>IF(CurriculumDetail!AA1047 &gt; 0, CurriculumDetail!AA1047, "")</f>
        <v/>
      </c>
      <c r="AB143" t="str">
        <f>IF(CurriculumDetail!AB1047 &gt; 0, CurriculumDetail!AB1047, "")</f>
        <v/>
      </c>
      <c r="AC143" t="str">
        <f>IF(CurriculumDetail!AC1047 &gt; 0, CurriculumDetail!AC1047, "")</f>
        <v/>
      </c>
      <c r="AD143" t="str">
        <f>IF(CurriculumDetail!AD1047 &gt; 0, CurriculumDetail!AD1047, "")</f>
        <v/>
      </c>
      <c r="AE143" t="str">
        <f>IF(CurriculumDetail!AE1047 &gt; 0, CurriculumDetail!AE1047, "")</f>
        <v/>
      </c>
      <c r="AF143" t="str">
        <f>IF(CurriculumDetail!AF1047 &gt; 0, CurriculumDetail!AF1047, "")</f>
        <v/>
      </c>
      <c r="AG143" t="str">
        <f>IF(CurriculumDetail!AG1047 &gt; 0, CurriculumDetail!AG1047, "")</f>
        <v/>
      </c>
      <c r="AH143" t="str">
        <f>IF(CurriculumDetail!AH1047 &gt; 0, CurriculumDetail!AH1047, "")</f>
        <v/>
      </c>
      <c r="AI143" t="str">
        <f>IF(CurriculumDetail!AI1047 &gt; 0, CurriculumDetail!AI1047, "")</f>
        <v/>
      </c>
      <c r="AJ143" t="str">
        <f>IF(CurriculumDetail!AJ1047 &gt; 0, CurriculumDetail!AJ1047, "")</f>
        <v/>
      </c>
    </row>
    <row r="144" spans="1:36" x14ac:dyDescent="0.2">
      <c r="A144" s="12" t="s">
        <v>156</v>
      </c>
      <c r="B144" s="12" t="s">
        <v>170</v>
      </c>
      <c r="C144" s="12">
        <v>0</v>
      </c>
      <c r="D144" s="12">
        <v>0</v>
      </c>
      <c r="E144" s="12">
        <f t="shared" si="24"/>
        <v>0</v>
      </c>
      <c r="F144" s="12">
        <f t="shared" si="25"/>
        <v>0</v>
      </c>
      <c r="G144" t="str">
        <f>IF(CurriculumDetail!G1052 &gt; 0, CurriculumDetail!G1052, "")</f>
        <v/>
      </c>
      <c r="H144" t="str">
        <f>IF(CurriculumDetail!H1052 &gt; 0, CurriculumDetail!H1052, "")</f>
        <v/>
      </c>
      <c r="I144" t="str">
        <f>IF(CurriculumDetail!I1052 &gt; 0, CurriculumDetail!I1052, "")</f>
        <v/>
      </c>
      <c r="J144" t="str">
        <f>IF(CurriculumDetail!J1052 &gt; 0, CurriculumDetail!J1052, "")</f>
        <v/>
      </c>
      <c r="K144" t="str">
        <f>IF(CurriculumDetail!K1052 &gt; 0, CurriculumDetail!K1052, "")</f>
        <v/>
      </c>
      <c r="L144" t="str">
        <f>IF(CurriculumDetail!L1052 &gt; 0, CurriculumDetail!L1052, "")</f>
        <v/>
      </c>
      <c r="M144" t="str">
        <f>IF(CurriculumDetail!M1052 &gt; 0, CurriculumDetail!M1052, "")</f>
        <v/>
      </c>
      <c r="N144" t="str">
        <f>IF(CurriculumDetail!N1052 &gt; 0, CurriculumDetail!N1052, "")</f>
        <v/>
      </c>
      <c r="O144" t="str">
        <f>IF(CurriculumDetail!O1052 &gt; 0, CurriculumDetail!O1052, "")</f>
        <v>x</v>
      </c>
      <c r="P144" t="str">
        <f>IF(CurriculumDetail!P1052 &gt; 0, CurriculumDetail!P1052, "")</f>
        <v/>
      </c>
      <c r="Q144" t="str">
        <f>IF(CurriculumDetail!Q1052 &gt; 0, CurriculumDetail!Q1052, "")</f>
        <v/>
      </c>
      <c r="R144" t="str">
        <f>IF(CurriculumDetail!R1052 &gt; 0, CurriculumDetail!R1052, "")</f>
        <v/>
      </c>
      <c r="S144" t="str">
        <f>IF(CurriculumDetail!S1052 &gt; 0, CurriculumDetail!S1052, "")</f>
        <v/>
      </c>
      <c r="T144" t="str">
        <f>IF(CurriculumDetail!T1052 &gt; 0, CurriculumDetail!T1052, "")</f>
        <v/>
      </c>
      <c r="U144" t="str">
        <f>IF(CurriculumDetail!U1052 &gt; 0, CurriculumDetail!U1052, "")</f>
        <v/>
      </c>
      <c r="V144" t="str">
        <f>IF(CurriculumDetail!V1052 &gt; 0, CurriculumDetail!V1052, "")</f>
        <v/>
      </c>
      <c r="W144" t="str">
        <f>IF(CurriculumDetail!W1052 &gt; 0, CurriculumDetail!W1052, "")</f>
        <v/>
      </c>
      <c r="X144" t="str">
        <f>IF(CurriculumDetail!X1052 &gt; 0, CurriculumDetail!X1052, "")</f>
        <v/>
      </c>
      <c r="Y144" t="str">
        <f>IF(CurriculumDetail!Y1052 &gt; 0, CurriculumDetail!Y1052, "")</f>
        <v/>
      </c>
      <c r="Z144" t="str">
        <f>IF(CurriculumDetail!Z1052 &gt; 0, CurriculumDetail!Z1052, "")</f>
        <v/>
      </c>
      <c r="AA144" t="str">
        <f>IF(CurriculumDetail!AA1052 &gt; 0, CurriculumDetail!AA1052, "")</f>
        <v/>
      </c>
      <c r="AB144" t="str">
        <f>IF(CurriculumDetail!AB1052 &gt; 0, CurriculumDetail!AB1052, "")</f>
        <v/>
      </c>
      <c r="AC144" t="str">
        <f>IF(CurriculumDetail!AC1052 &gt; 0, CurriculumDetail!AC1052, "")</f>
        <v/>
      </c>
      <c r="AD144" t="str">
        <f>IF(CurriculumDetail!AD1052 &gt; 0, CurriculumDetail!AD1052, "")</f>
        <v/>
      </c>
      <c r="AE144" t="str">
        <f>IF(CurriculumDetail!AE1052 &gt; 0, CurriculumDetail!AE1052, "")</f>
        <v/>
      </c>
      <c r="AF144" t="str">
        <f>IF(CurriculumDetail!AF1052 &gt; 0, CurriculumDetail!AF1052, "")</f>
        <v/>
      </c>
      <c r="AG144" t="str">
        <f>IF(CurriculumDetail!AG1052 &gt; 0, CurriculumDetail!AG1052, "")</f>
        <v/>
      </c>
      <c r="AH144" t="str">
        <f>IF(CurriculumDetail!AH1052 &gt; 0, CurriculumDetail!AH1052, "")</f>
        <v/>
      </c>
      <c r="AI144" t="str">
        <f>IF(CurriculumDetail!AI1052 &gt; 0, CurriculumDetail!AI1052, "")</f>
        <v/>
      </c>
      <c r="AJ144" t="str">
        <f>IF(CurriculumDetail!AJ1052 &gt; 0, CurriculumDetail!AJ1052, "")</f>
        <v/>
      </c>
    </row>
    <row r="145" spans="1:36" x14ac:dyDescent="0.2">
      <c r="A145" s="12" t="s">
        <v>156</v>
      </c>
      <c r="B145" s="12" t="s">
        <v>171</v>
      </c>
      <c r="C145" s="12">
        <v>0</v>
      </c>
      <c r="D145" s="12">
        <v>0</v>
      </c>
      <c r="E145" s="12">
        <f t="shared" si="24"/>
        <v>0</v>
      </c>
      <c r="F145" s="12">
        <f t="shared" si="25"/>
        <v>0</v>
      </c>
      <c r="G145" t="str">
        <f>IF(CurriculumDetail!G1060 &gt; 0, CurriculumDetail!G1060, "")</f>
        <v/>
      </c>
      <c r="H145" t="str">
        <f>IF(CurriculumDetail!H1060 &gt; 0, CurriculumDetail!H1060, "")</f>
        <v/>
      </c>
      <c r="I145" t="str">
        <f>IF(CurriculumDetail!I1060 &gt; 0, CurriculumDetail!I1060, "")</f>
        <v/>
      </c>
      <c r="J145" t="str">
        <f>IF(CurriculumDetail!J1060 &gt; 0, CurriculumDetail!J1060, "")</f>
        <v/>
      </c>
      <c r="K145" t="str">
        <f>IF(CurriculumDetail!K1060 &gt; 0, CurriculumDetail!K1060, "")</f>
        <v/>
      </c>
      <c r="L145" t="str">
        <f>IF(CurriculumDetail!L1060 &gt; 0, CurriculumDetail!L1060, "")</f>
        <v/>
      </c>
      <c r="M145" t="str">
        <f>IF(CurriculumDetail!M1060 &gt; 0, CurriculumDetail!M1060, "")</f>
        <v/>
      </c>
      <c r="N145" t="str">
        <f>IF(CurriculumDetail!N1060 &gt; 0, CurriculumDetail!N1060, "")</f>
        <v/>
      </c>
      <c r="O145" t="str">
        <f>IF(CurriculumDetail!O1060 &gt; 0, CurriculumDetail!O1060, "")</f>
        <v/>
      </c>
      <c r="P145" t="str">
        <f>IF(CurriculumDetail!P1060 &gt; 0, CurriculumDetail!P1060, "")</f>
        <v/>
      </c>
      <c r="Q145" t="str">
        <f>IF(CurriculumDetail!Q1060 &gt; 0, CurriculumDetail!Q1060, "")</f>
        <v/>
      </c>
      <c r="R145" t="str">
        <f>IF(CurriculumDetail!R1060 &gt; 0, CurriculumDetail!R1060, "")</f>
        <v/>
      </c>
      <c r="S145" t="str">
        <f>IF(CurriculumDetail!S1060 &gt; 0, CurriculumDetail!S1060, "")</f>
        <v/>
      </c>
      <c r="T145" t="str">
        <f>IF(CurriculumDetail!T1060 &gt; 0, CurriculumDetail!T1060, "")</f>
        <v/>
      </c>
      <c r="U145" t="str">
        <f>IF(CurriculumDetail!U1060 &gt; 0, CurriculumDetail!U1060, "")</f>
        <v/>
      </c>
      <c r="V145" t="str">
        <f>IF(CurriculumDetail!V1060 &gt; 0, CurriculumDetail!V1060, "")</f>
        <v/>
      </c>
      <c r="W145" t="str">
        <f>IF(CurriculumDetail!W1060 &gt; 0, CurriculumDetail!W1060, "")</f>
        <v/>
      </c>
      <c r="X145" t="str">
        <f>IF(CurriculumDetail!X1060 &gt; 0, CurriculumDetail!X1060, "")</f>
        <v/>
      </c>
      <c r="Y145" t="str">
        <f>IF(CurriculumDetail!Y1060 &gt; 0, CurriculumDetail!Y1060, "")</f>
        <v/>
      </c>
      <c r="Z145" t="str">
        <f>IF(CurriculumDetail!Z1060 &gt; 0, CurriculumDetail!Z1060, "")</f>
        <v/>
      </c>
      <c r="AA145" t="str">
        <f>IF(CurriculumDetail!AA1060 &gt; 0, CurriculumDetail!AA1060, "")</f>
        <v/>
      </c>
      <c r="AB145" t="str">
        <f>IF(CurriculumDetail!AB1060 &gt; 0, CurriculumDetail!AB1060, "")</f>
        <v/>
      </c>
      <c r="AC145" t="str">
        <f>IF(CurriculumDetail!AC1060 &gt; 0, CurriculumDetail!AC1060, "")</f>
        <v/>
      </c>
      <c r="AD145" t="str">
        <f>IF(CurriculumDetail!AD1060 &gt; 0, CurriculumDetail!AD1060, "")</f>
        <v/>
      </c>
      <c r="AE145" t="str">
        <f>IF(CurriculumDetail!AE1060 &gt; 0, CurriculumDetail!AE1060, "")</f>
        <v/>
      </c>
      <c r="AF145" t="str">
        <f>IF(CurriculumDetail!AF1060 &gt; 0, CurriculumDetail!AF1060, "")</f>
        <v/>
      </c>
      <c r="AG145" t="str">
        <f>IF(CurriculumDetail!AG1060 &gt; 0, CurriculumDetail!AG1060, "")</f>
        <v/>
      </c>
      <c r="AH145" t="str">
        <f>IF(CurriculumDetail!AH1060 &gt; 0, CurriculumDetail!AH1060, "")</f>
        <v/>
      </c>
      <c r="AI145" t="str">
        <f>IF(CurriculumDetail!AI1060 &gt; 0, CurriculumDetail!AI1060, "")</f>
        <v/>
      </c>
      <c r="AJ145" t="str">
        <f>IF(CurriculumDetail!AJ1060 &gt; 0, CurriculumDetail!AJ1060, "")</f>
        <v/>
      </c>
    </row>
    <row r="146" spans="1:36" x14ac:dyDescent="0.2">
      <c r="A146" s="12" t="s">
        <v>156</v>
      </c>
      <c r="B146" s="12" t="s">
        <v>172</v>
      </c>
      <c r="C146" s="12">
        <v>0</v>
      </c>
      <c r="D146" s="12">
        <v>0</v>
      </c>
      <c r="E146" s="12">
        <f t="shared" si="24"/>
        <v>0</v>
      </c>
      <c r="F146" s="12">
        <f t="shared" si="25"/>
        <v>0</v>
      </c>
      <c r="G146" t="str">
        <f>IF(CurriculumDetail!G1069 &gt; 0, CurriculumDetail!G1069, "")</f>
        <v/>
      </c>
      <c r="H146" t="str">
        <f>IF(CurriculumDetail!H1069 &gt; 0, CurriculumDetail!H1069, "")</f>
        <v/>
      </c>
      <c r="I146" t="str">
        <f>IF(CurriculumDetail!I1069 &gt; 0, CurriculumDetail!I1069, "")</f>
        <v/>
      </c>
      <c r="J146" t="str">
        <f>IF(CurriculumDetail!J1069 &gt; 0, CurriculumDetail!J1069, "")</f>
        <v/>
      </c>
      <c r="K146" t="str">
        <f>IF(CurriculumDetail!K1069 &gt; 0, CurriculumDetail!K1069, "")</f>
        <v/>
      </c>
      <c r="L146" t="str">
        <f>IF(CurriculumDetail!L1069 &gt; 0, CurriculumDetail!L1069, "")</f>
        <v/>
      </c>
      <c r="M146" t="str">
        <f>IF(CurriculumDetail!M1069 &gt; 0, CurriculumDetail!M1069, "")</f>
        <v/>
      </c>
      <c r="N146" t="str">
        <f>IF(CurriculumDetail!N1069 &gt; 0, CurriculumDetail!N1069, "")</f>
        <v/>
      </c>
      <c r="O146" t="str">
        <f>IF(CurriculumDetail!O1069 &gt; 0, CurriculumDetail!O1069, "")</f>
        <v/>
      </c>
      <c r="P146" t="str">
        <f>IF(CurriculumDetail!P1069 &gt; 0, CurriculumDetail!P1069, "")</f>
        <v/>
      </c>
      <c r="Q146" t="str">
        <f>IF(CurriculumDetail!Q1069 &gt; 0, CurriculumDetail!Q1069, "")</f>
        <v/>
      </c>
      <c r="R146" t="str">
        <f>IF(CurriculumDetail!R1069 &gt; 0, CurriculumDetail!R1069, "")</f>
        <v/>
      </c>
      <c r="S146" t="str">
        <f>IF(CurriculumDetail!S1069 &gt; 0, CurriculumDetail!S1069, "")</f>
        <v/>
      </c>
      <c r="T146" t="str">
        <f>IF(CurriculumDetail!T1069 &gt; 0, CurriculumDetail!T1069, "")</f>
        <v/>
      </c>
      <c r="U146" t="str">
        <f>IF(CurriculumDetail!U1069 &gt; 0, CurriculumDetail!U1069, "")</f>
        <v/>
      </c>
      <c r="V146" t="str">
        <f>IF(CurriculumDetail!V1069 &gt; 0, CurriculumDetail!V1069, "")</f>
        <v/>
      </c>
      <c r="W146" t="str">
        <f>IF(CurriculumDetail!W1069 &gt; 0, CurriculumDetail!W1069, "")</f>
        <v/>
      </c>
      <c r="X146" t="str">
        <f>IF(CurriculumDetail!X1069 &gt; 0, CurriculumDetail!X1069, "")</f>
        <v/>
      </c>
      <c r="Y146" t="str">
        <f>IF(CurriculumDetail!Y1069 &gt; 0, CurriculumDetail!Y1069, "")</f>
        <v/>
      </c>
      <c r="Z146" t="str">
        <f>IF(CurriculumDetail!Z1069 &gt; 0, CurriculumDetail!Z1069, "")</f>
        <v/>
      </c>
      <c r="AA146" t="str">
        <f>IF(CurriculumDetail!AA1069 &gt; 0, CurriculumDetail!AA1069, "")</f>
        <v/>
      </c>
      <c r="AB146" t="str">
        <f>IF(CurriculumDetail!AB1069 &gt; 0, CurriculumDetail!AB1069, "")</f>
        <v/>
      </c>
      <c r="AC146" t="str">
        <f>IF(CurriculumDetail!AC1069 &gt; 0, CurriculumDetail!AC1069, "")</f>
        <v/>
      </c>
      <c r="AD146" t="str">
        <f>IF(CurriculumDetail!AD1069 &gt; 0, CurriculumDetail!AD1069, "")</f>
        <v/>
      </c>
      <c r="AE146" t="str">
        <f>IF(CurriculumDetail!AE1069 &gt; 0, CurriculumDetail!AE1069, "")</f>
        <v/>
      </c>
      <c r="AF146" t="str">
        <f>IF(CurriculumDetail!AF1069 &gt; 0, CurriculumDetail!AF1069, "")</f>
        <v/>
      </c>
      <c r="AG146" t="str">
        <f>IF(CurriculumDetail!AG1069 &gt; 0, CurriculumDetail!AG1069, "")</f>
        <v/>
      </c>
      <c r="AH146" t="str">
        <f>IF(CurriculumDetail!AH1069 &gt; 0, CurriculumDetail!AH1069, "")</f>
        <v/>
      </c>
      <c r="AI146" t="str">
        <f>IF(CurriculumDetail!AI1069 &gt; 0, CurriculumDetail!AI1069, "")</f>
        <v/>
      </c>
      <c r="AJ146" t="str">
        <f>IF(CurriculumDetail!AJ1069 &gt; 0, CurriculumDetail!AJ1069, "")</f>
        <v/>
      </c>
    </row>
    <row r="147" spans="1:36" x14ac:dyDescent="0.2">
      <c r="A147" s="12" t="s">
        <v>156</v>
      </c>
      <c r="B147" s="12" t="s">
        <v>173</v>
      </c>
      <c r="C147" s="12">
        <v>0</v>
      </c>
      <c r="D147" s="12">
        <v>0</v>
      </c>
      <c r="E147" s="12">
        <f t="shared" si="24"/>
        <v>0</v>
      </c>
      <c r="F147" s="12">
        <f t="shared" si="25"/>
        <v>0</v>
      </c>
      <c r="G147" t="str">
        <f>IF(CurriculumDetail!G1076 &gt; 0, CurriculumDetail!G1076, "")</f>
        <v/>
      </c>
      <c r="H147" t="str">
        <f>IF(CurriculumDetail!H1076 &gt; 0, CurriculumDetail!H1076, "")</f>
        <v/>
      </c>
      <c r="I147" t="str">
        <f>IF(CurriculumDetail!I1076 &gt; 0, CurriculumDetail!I1076, "")</f>
        <v/>
      </c>
      <c r="J147" t="str">
        <f>IF(CurriculumDetail!J1076 &gt; 0, CurriculumDetail!J1076, "")</f>
        <v/>
      </c>
      <c r="K147" t="str">
        <f>IF(CurriculumDetail!K1076 &gt; 0, CurriculumDetail!K1076, "")</f>
        <v/>
      </c>
      <c r="L147" t="str">
        <f>IF(CurriculumDetail!L1076 &gt; 0, CurriculumDetail!L1076, "")</f>
        <v/>
      </c>
      <c r="M147" t="str">
        <f>IF(CurriculumDetail!M1076 &gt; 0, CurriculumDetail!M1076, "")</f>
        <v/>
      </c>
      <c r="N147" t="str">
        <f>IF(CurriculumDetail!N1076 &gt; 0, CurriculumDetail!N1076, "")</f>
        <v/>
      </c>
      <c r="O147" t="str">
        <f>IF(CurriculumDetail!O1076 &gt; 0, CurriculumDetail!O1076, "")</f>
        <v/>
      </c>
      <c r="P147" t="str">
        <f>IF(CurriculumDetail!P1076 &gt; 0, CurriculumDetail!P1076, "")</f>
        <v/>
      </c>
      <c r="Q147" t="str">
        <f>IF(CurriculumDetail!Q1076 &gt; 0, CurriculumDetail!Q1076, "")</f>
        <v/>
      </c>
      <c r="R147" t="str">
        <f>IF(CurriculumDetail!R1076 &gt; 0, CurriculumDetail!R1076, "")</f>
        <v/>
      </c>
      <c r="S147" t="str">
        <f>IF(CurriculumDetail!S1076 &gt; 0, CurriculumDetail!S1076, "")</f>
        <v/>
      </c>
      <c r="T147" t="str">
        <f>IF(CurriculumDetail!T1076 &gt; 0, CurriculumDetail!T1076, "")</f>
        <v/>
      </c>
      <c r="U147" t="str">
        <f>IF(CurriculumDetail!U1076 &gt; 0, CurriculumDetail!U1076, "")</f>
        <v/>
      </c>
      <c r="V147" t="str">
        <f>IF(CurriculumDetail!V1076 &gt; 0, CurriculumDetail!V1076, "")</f>
        <v/>
      </c>
      <c r="W147" t="str">
        <f>IF(CurriculumDetail!W1076 &gt; 0, CurriculumDetail!W1076, "")</f>
        <v/>
      </c>
      <c r="X147" t="str">
        <f>IF(CurriculumDetail!X1076 &gt; 0, CurriculumDetail!X1076, "")</f>
        <v/>
      </c>
      <c r="Y147" t="str">
        <f>IF(CurriculumDetail!Y1076 &gt; 0, CurriculumDetail!Y1076, "")</f>
        <v/>
      </c>
      <c r="Z147" t="str">
        <f>IF(CurriculumDetail!Z1076 &gt; 0, CurriculumDetail!Z1076, "")</f>
        <v/>
      </c>
      <c r="AA147" t="str">
        <f>IF(CurriculumDetail!AA1076 &gt; 0, CurriculumDetail!AA1076, "")</f>
        <v/>
      </c>
      <c r="AB147" t="str">
        <f>IF(CurriculumDetail!AB1076 &gt; 0, CurriculumDetail!AB1076, "")</f>
        <v/>
      </c>
      <c r="AC147" t="str">
        <f>IF(CurriculumDetail!AC1076 &gt; 0, CurriculumDetail!AC1076, "")</f>
        <v/>
      </c>
      <c r="AD147" t="str">
        <f>IF(CurriculumDetail!AD1076 &gt; 0, CurriculumDetail!AD1076, "")</f>
        <v/>
      </c>
      <c r="AE147" t="str">
        <f>IF(CurriculumDetail!AE1076 &gt; 0, CurriculumDetail!AE1076, "")</f>
        <v/>
      </c>
      <c r="AF147" t="str">
        <f>IF(CurriculumDetail!AF1076 &gt; 0, CurriculumDetail!AF1076, "")</f>
        <v/>
      </c>
      <c r="AG147" t="str">
        <f>IF(CurriculumDetail!AG1076 &gt; 0, CurriculumDetail!AG1076, "")</f>
        <v/>
      </c>
      <c r="AH147" t="str">
        <f>IF(CurriculumDetail!AH1076 &gt; 0, CurriculumDetail!AH1076, "")</f>
        <v/>
      </c>
      <c r="AI147" t="str">
        <f>IF(CurriculumDetail!AI1076 &gt; 0, CurriculumDetail!AI1076, "")</f>
        <v/>
      </c>
      <c r="AJ147" t="str">
        <f>IF(CurriculumDetail!AJ1076 &gt; 0, CurriculumDetail!AJ1076, "")</f>
        <v/>
      </c>
    </row>
    <row r="149" spans="1:36" x14ac:dyDescent="0.2">
      <c r="A149" s="12" t="s">
        <v>174</v>
      </c>
      <c r="B149" s="12" t="s">
        <v>175</v>
      </c>
      <c r="C149" s="12">
        <v>11</v>
      </c>
      <c r="D149" s="12">
        <v>0</v>
      </c>
      <c r="E149" s="12">
        <f>C149+ D149</f>
        <v>11</v>
      </c>
      <c r="F149" s="12">
        <f>SUM(G149:AJ149)</f>
        <v>0</v>
      </c>
      <c r="G149" t="str">
        <f>IF(CurriculumDetail!G1080 &gt; 0, CurriculumDetail!G1080, "")</f>
        <v/>
      </c>
      <c r="H149" t="str">
        <f>IF(CurriculumDetail!H1080 &gt; 0, CurriculumDetail!H1080, "")</f>
        <v/>
      </c>
      <c r="I149" t="str">
        <f>IF(CurriculumDetail!I1080 &gt; 0, CurriculumDetail!I1080, "")</f>
        <v/>
      </c>
      <c r="J149" t="str">
        <f>IF(CurriculumDetail!J1080 &gt; 0, CurriculumDetail!J1080, "")</f>
        <v/>
      </c>
      <c r="K149" t="str">
        <f>IF(CurriculumDetail!K1080 &gt; 0, CurriculumDetail!K1080, "")</f>
        <v/>
      </c>
      <c r="L149" t="str">
        <f>IF(CurriculumDetail!L1080 &gt; 0, CurriculumDetail!L1080, "")</f>
        <v/>
      </c>
      <c r="M149" t="str">
        <f>IF(CurriculumDetail!M1080 &gt; 0, CurriculumDetail!M1080, "")</f>
        <v/>
      </c>
      <c r="N149" t="str">
        <f>IF(CurriculumDetail!N1080 &gt; 0, CurriculumDetail!N1080, "")</f>
        <v/>
      </c>
      <c r="O149" t="str">
        <f>IF(CurriculumDetail!O1080 &gt; 0, CurriculumDetail!O1080, "")</f>
        <v/>
      </c>
      <c r="P149" t="str">
        <f>IF(CurriculumDetail!P1080 &gt; 0, CurriculumDetail!P1080, "")</f>
        <v/>
      </c>
      <c r="Q149" t="str">
        <f>IF(CurriculumDetail!Q1080 &gt; 0, CurriculumDetail!Q1080, "")</f>
        <v/>
      </c>
      <c r="R149" t="str">
        <f>IF(CurriculumDetail!R1080 &gt; 0, CurriculumDetail!R1080, "")</f>
        <v/>
      </c>
      <c r="S149" t="str">
        <f>IF(CurriculumDetail!S1080 &gt; 0, CurriculumDetail!S1080, "")</f>
        <v/>
      </c>
      <c r="T149" t="str">
        <f>IF(CurriculumDetail!T1080 &gt; 0, CurriculumDetail!T1080, "")</f>
        <v/>
      </c>
      <c r="U149" t="str">
        <f>IF(CurriculumDetail!U1080 &gt; 0, CurriculumDetail!U1080, "")</f>
        <v/>
      </c>
      <c r="V149" t="str">
        <f>IF(CurriculumDetail!V1080 &gt; 0, CurriculumDetail!V1080, "")</f>
        <v/>
      </c>
      <c r="W149" t="str">
        <f>IF(CurriculumDetail!W1080 &gt; 0, CurriculumDetail!W1080, "")</f>
        <v/>
      </c>
      <c r="X149" t="str">
        <f>IF(CurriculumDetail!X1080 &gt; 0, CurriculumDetail!X1080, "")</f>
        <v/>
      </c>
      <c r="Y149" t="str">
        <f>IF(CurriculumDetail!Y1080 &gt; 0, CurriculumDetail!Y1080, "")</f>
        <v/>
      </c>
      <c r="Z149" t="str">
        <f>IF(CurriculumDetail!Z1080 &gt; 0, CurriculumDetail!Z1080, "")</f>
        <v/>
      </c>
      <c r="AA149" t="str">
        <f>IF(CurriculumDetail!AA1080 &gt; 0, CurriculumDetail!AA1080, "")</f>
        <v/>
      </c>
      <c r="AB149" t="str">
        <f>IF(CurriculumDetail!AB1080 &gt; 0, CurriculumDetail!AB1080, "")</f>
        <v/>
      </c>
      <c r="AC149" t="str">
        <f>IF(CurriculumDetail!AC1080 &gt; 0, CurriculumDetail!AC1080, "")</f>
        <v/>
      </c>
      <c r="AD149" t="str">
        <f>IF(CurriculumDetail!AD1080 &gt; 0, CurriculumDetail!AD1080, "")</f>
        <v/>
      </c>
      <c r="AE149" t="str">
        <f>IF(CurriculumDetail!AE1080 &gt; 0, CurriculumDetail!AE1080, "")</f>
        <v/>
      </c>
      <c r="AF149" t="str">
        <f>IF(CurriculumDetail!AF1080 &gt; 0, CurriculumDetail!AF1080, "")</f>
        <v/>
      </c>
      <c r="AG149" t="str">
        <f>IF(CurriculumDetail!AG1080 &gt; 0, CurriculumDetail!AG1080, "")</f>
        <v/>
      </c>
      <c r="AH149" t="str">
        <f>IF(CurriculumDetail!AH1080 &gt; 0, CurriculumDetail!AH1080, "")</f>
        <v/>
      </c>
      <c r="AI149" t="str">
        <f>IF(CurriculumDetail!AI1080 &gt; 0, CurriculumDetail!AI1080, "")</f>
        <v/>
      </c>
      <c r="AJ149" t="str">
        <f>IF(CurriculumDetail!AJ1080 &gt; 0, CurriculumDetail!AJ1080, "")</f>
        <v/>
      </c>
    </row>
    <row r="150" spans="1:36" x14ac:dyDescent="0.2">
      <c r="A150" s="12" t="s">
        <v>174</v>
      </c>
      <c r="B150" s="12" t="s">
        <v>176</v>
      </c>
      <c r="C150" s="12">
        <v>10</v>
      </c>
      <c r="D150" s="12">
        <v>0</v>
      </c>
      <c r="E150" s="12">
        <f>C150+ D150</f>
        <v>10</v>
      </c>
      <c r="F150" s="12">
        <f>SUM(G150:AJ150)</f>
        <v>0</v>
      </c>
      <c r="G150" t="str">
        <f>IF(CurriculumDetail!G1093 &gt; 0, CurriculumDetail!G1093, "")</f>
        <v/>
      </c>
      <c r="H150" t="str">
        <f>IF(CurriculumDetail!H1093 &gt; 0, CurriculumDetail!H1093, "")</f>
        <v/>
      </c>
      <c r="I150" t="str">
        <f>IF(CurriculumDetail!I1093 &gt; 0, CurriculumDetail!I1093, "")</f>
        <v/>
      </c>
      <c r="J150" t="str">
        <f>IF(CurriculumDetail!J1093 &gt; 0, CurriculumDetail!J1093, "")</f>
        <v/>
      </c>
      <c r="K150" t="str">
        <f>IF(CurriculumDetail!K1093 &gt; 0, CurriculumDetail!K1093, "")</f>
        <v/>
      </c>
      <c r="L150" t="str">
        <f>IF(CurriculumDetail!L1093 &gt; 0, CurriculumDetail!L1093, "")</f>
        <v/>
      </c>
      <c r="M150" t="str">
        <f>IF(CurriculumDetail!M1093 &gt; 0, CurriculumDetail!M1093, "")</f>
        <v/>
      </c>
      <c r="N150" t="str">
        <f>IF(CurriculumDetail!N1093 &gt; 0, CurriculumDetail!N1093, "")</f>
        <v/>
      </c>
      <c r="O150" t="str">
        <f>IF(CurriculumDetail!O1093 &gt; 0, CurriculumDetail!O1093, "")</f>
        <v/>
      </c>
      <c r="P150" t="str">
        <f>IF(CurriculumDetail!P1093 &gt; 0, CurriculumDetail!P1093, "")</f>
        <v/>
      </c>
      <c r="Q150" t="str">
        <f>IF(CurriculumDetail!Q1093 &gt; 0, CurriculumDetail!Q1093, "")</f>
        <v/>
      </c>
      <c r="R150" t="str">
        <f>IF(CurriculumDetail!R1093 &gt; 0, CurriculumDetail!R1093, "")</f>
        <v/>
      </c>
      <c r="S150" t="str">
        <f>IF(CurriculumDetail!S1093 &gt; 0, CurriculumDetail!S1093, "")</f>
        <v/>
      </c>
      <c r="T150" t="str">
        <f>IF(CurriculumDetail!T1093 &gt; 0, CurriculumDetail!T1093, "")</f>
        <v/>
      </c>
      <c r="U150" t="str">
        <f>IF(CurriculumDetail!U1093 &gt; 0, CurriculumDetail!U1093, "")</f>
        <v/>
      </c>
      <c r="V150" t="str">
        <f>IF(CurriculumDetail!V1093 &gt; 0, CurriculumDetail!V1093, "")</f>
        <v/>
      </c>
      <c r="W150" t="str">
        <f>IF(CurriculumDetail!W1093 &gt; 0, CurriculumDetail!W1093, "")</f>
        <v/>
      </c>
      <c r="X150" t="str">
        <f>IF(CurriculumDetail!X1093 &gt; 0, CurriculumDetail!X1093, "")</f>
        <v/>
      </c>
      <c r="Y150" t="str">
        <f>IF(CurriculumDetail!Y1093 &gt; 0, CurriculumDetail!Y1093, "")</f>
        <v/>
      </c>
      <c r="Z150" t="str">
        <f>IF(CurriculumDetail!Z1093 &gt; 0, CurriculumDetail!Z1093, "")</f>
        <v/>
      </c>
      <c r="AA150" t="str">
        <f>IF(CurriculumDetail!AA1093 &gt; 0, CurriculumDetail!AA1093, "")</f>
        <v/>
      </c>
      <c r="AB150" t="str">
        <f>IF(CurriculumDetail!AB1093 &gt; 0, CurriculumDetail!AB1093, "")</f>
        <v/>
      </c>
      <c r="AC150" t="str">
        <f>IF(CurriculumDetail!AC1093 &gt; 0, CurriculumDetail!AC1093, "")</f>
        <v/>
      </c>
      <c r="AD150" t="str">
        <f>IF(CurriculumDetail!AD1093 &gt; 0, CurriculumDetail!AD1093, "")</f>
        <v/>
      </c>
      <c r="AE150" t="str">
        <f>IF(CurriculumDetail!AE1093 &gt; 0, CurriculumDetail!AE1093, "")</f>
        <v/>
      </c>
      <c r="AF150" t="str">
        <f>IF(CurriculumDetail!AF1093 &gt; 0, CurriculumDetail!AF1093, "")</f>
        <v/>
      </c>
      <c r="AG150" t="str">
        <f>IF(CurriculumDetail!AG1093 &gt; 0, CurriculumDetail!AG1093, "")</f>
        <v/>
      </c>
      <c r="AH150" t="str">
        <f>IF(CurriculumDetail!AH1093 &gt; 0, CurriculumDetail!AH1093, "")</f>
        <v/>
      </c>
      <c r="AI150" t="str">
        <f>IF(CurriculumDetail!AI1093 &gt; 0, CurriculumDetail!AI1093, "")</f>
        <v/>
      </c>
      <c r="AJ150" t="str">
        <f>IF(CurriculumDetail!AJ1093 &gt; 0, CurriculumDetail!AJ1093, "")</f>
        <v/>
      </c>
    </row>
    <row r="151" spans="1:36" x14ac:dyDescent="0.2">
      <c r="A151" s="12" t="s">
        <v>174</v>
      </c>
      <c r="B151" s="12" t="s">
        <v>177</v>
      </c>
      <c r="C151" s="12">
        <v>12</v>
      </c>
      <c r="D151" s="12">
        <v>0</v>
      </c>
      <c r="E151" s="12">
        <f>C151+ D151</f>
        <v>12</v>
      </c>
      <c r="F151" s="12">
        <f>SUM(G151:AJ151)</f>
        <v>0</v>
      </c>
      <c r="G151" t="str">
        <f>IF(CurriculumDetail!G1104 &gt; 0, CurriculumDetail!G1104, "")</f>
        <v/>
      </c>
      <c r="H151" t="str">
        <f>IF(CurriculumDetail!H1104 &gt; 0, CurriculumDetail!H1104, "")</f>
        <v/>
      </c>
      <c r="I151" t="str">
        <f>IF(CurriculumDetail!I1104 &gt; 0, CurriculumDetail!I1104, "")</f>
        <v/>
      </c>
      <c r="J151" t="str">
        <f>IF(CurriculumDetail!J1104 &gt; 0, CurriculumDetail!J1104, "")</f>
        <v/>
      </c>
      <c r="K151" t="str">
        <f>IF(CurriculumDetail!K1104 &gt; 0, CurriculumDetail!K1104, "")</f>
        <v/>
      </c>
      <c r="L151" t="str">
        <f>IF(CurriculumDetail!L1104 &gt; 0, CurriculumDetail!L1104, "")</f>
        <v/>
      </c>
      <c r="M151" t="str">
        <f>IF(CurriculumDetail!M1104 &gt; 0, CurriculumDetail!M1104, "")</f>
        <v/>
      </c>
      <c r="N151" t="str">
        <f>IF(CurriculumDetail!N1104 &gt; 0, CurriculumDetail!N1104, "")</f>
        <v/>
      </c>
      <c r="O151" t="str">
        <f>IF(CurriculumDetail!O1104 &gt; 0, CurriculumDetail!O1104, "")</f>
        <v/>
      </c>
      <c r="P151" t="str">
        <f>IF(CurriculumDetail!P1104 &gt; 0, CurriculumDetail!P1104, "")</f>
        <v/>
      </c>
      <c r="Q151" t="str">
        <f>IF(CurriculumDetail!Q1104 &gt; 0, CurriculumDetail!Q1104, "")</f>
        <v/>
      </c>
      <c r="R151" t="str">
        <f>IF(CurriculumDetail!R1104 &gt; 0, CurriculumDetail!R1104, "")</f>
        <v/>
      </c>
      <c r="S151" t="str">
        <f>IF(CurriculumDetail!S1104 &gt; 0, CurriculumDetail!S1104, "")</f>
        <v/>
      </c>
      <c r="T151" t="str">
        <f>IF(CurriculumDetail!T1104 &gt; 0, CurriculumDetail!T1104, "")</f>
        <v/>
      </c>
      <c r="U151" t="str">
        <f>IF(CurriculumDetail!U1104 &gt; 0, CurriculumDetail!U1104, "")</f>
        <v/>
      </c>
      <c r="V151" t="str">
        <f>IF(CurriculumDetail!V1104 &gt; 0, CurriculumDetail!V1104, "")</f>
        <v/>
      </c>
      <c r="W151" t="str">
        <f>IF(CurriculumDetail!W1104 &gt; 0, CurriculumDetail!W1104, "")</f>
        <v/>
      </c>
      <c r="X151" t="str">
        <f>IF(CurriculumDetail!X1104 &gt; 0, CurriculumDetail!X1104, "")</f>
        <v/>
      </c>
      <c r="Y151" t="str">
        <f>IF(CurriculumDetail!Y1104 &gt; 0, CurriculumDetail!Y1104, "")</f>
        <v/>
      </c>
      <c r="Z151" t="str">
        <f>IF(CurriculumDetail!Z1104 &gt; 0, CurriculumDetail!Z1104, "")</f>
        <v/>
      </c>
      <c r="AA151" t="str">
        <f>IF(CurriculumDetail!AA1104 &gt; 0, CurriculumDetail!AA1104, "")</f>
        <v/>
      </c>
      <c r="AB151" t="str">
        <f>IF(CurriculumDetail!AB1104 &gt; 0, CurriculumDetail!AB1104, "")</f>
        <v/>
      </c>
      <c r="AC151" t="str">
        <f>IF(CurriculumDetail!AC1104 &gt; 0, CurriculumDetail!AC1104, "")</f>
        <v/>
      </c>
      <c r="AD151" t="str">
        <f>IF(CurriculumDetail!AD1104 &gt; 0, CurriculumDetail!AD1104, "")</f>
        <v/>
      </c>
      <c r="AE151" t="str">
        <f>IF(CurriculumDetail!AE1104 &gt; 0, CurriculumDetail!AE1104, "")</f>
        <v/>
      </c>
      <c r="AF151" t="str">
        <f>IF(CurriculumDetail!AF1104 &gt; 0, CurriculumDetail!AF1104, "")</f>
        <v/>
      </c>
      <c r="AG151" t="str">
        <f>IF(CurriculumDetail!AG1104 &gt; 0, CurriculumDetail!AG1104, "")</f>
        <v/>
      </c>
      <c r="AH151" t="str">
        <f>IF(CurriculumDetail!AH1104 &gt; 0, CurriculumDetail!AH1104, "")</f>
        <v/>
      </c>
      <c r="AI151" t="str">
        <f>IF(CurriculumDetail!AI1104 &gt; 0, CurriculumDetail!AI1104, "")</f>
        <v/>
      </c>
      <c r="AJ151" t="str">
        <f>IF(CurriculumDetail!AJ1104 &gt; 0, CurriculumDetail!AJ1104, "")</f>
        <v/>
      </c>
    </row>
    <row r="152" spans="1:36" x14ac:dyDescent="0.2">
      <c r="A152" s="12" t="s">
        <v>174</v>
      </c>
      <c r="B152" s="12" t="s">
        <v>178</v>
      </c>
      <c r="C152" s="12">
        <v>10</v>
      </c>
      <c r="D152" s="12">
        <v>0</v>
      </c>
      <c r="E152" s="12">
        <f>C152+ D152</f>
        <v>10</v>
      </c>
      <c r="F152" s="12">
        <f>SUM(G152:AJ152)</f>
        <v>0</v>
      </c>
      <c r="G152" t="str">
        <f>IF(CurriculumDetail!G1113 &gt; 0, CurriculumDetail!G1113, "")</f>
        <v/>
      </c>
      <c r="H152" t="str">
        <f>IF(CurriculumDetail!H1113 &gt; 0, CurriculumDetail!H1113, "")</f>
        <v/>
      </c>
      <c r="I152" t="str">
        <f>IF(CurriculumDetail!I1113 &gt; 0, CurriculumDetail!I1113, "")</f>
        <v/>
      </c>
      <c r="J152" t="str">
        <f>IF(CurriculumDetail!J1113 &gt; 0, CurriculumDetail!J1113, "")</f>
        <v/>
      </c>
      <c r="K152" t="str">
        <f>IF(CurriculumDetail!K1113 &gt; 0, CurriculumDetail!K1113, "")</f>
        <v/>
      </c>
      <c r="L152" t="str">
        <f>IF(CurriculumDetail!L1113 &gt; 0, CurriculumDetail!L1113, "")</f>
        <v/>
      </c>
      <c r="M152" t="str">
        <f>IF(CurriculumDetail!M1113 &gt; 0, CurriculumDetail!M1113, "")</f>
        <v/>
      </c>
      <c r="N152" t="str">
        <f>IF(CurriculumDetail!N1113 &gt; 0, CurriculumDetail!N1113, "")</f>
        <v/>
      </c>
      <c r="O152" t="str">
        <f>IF(CurriculumDetail!O1113 &gt; 0, CurriculumDetail!O1113, "")</f>
        <v/>
      </c>
      <c r="P152" t="str">
        <f>IF(CurriculumDetail!P1113 &gt; 0, CurriculumDetail!P1113, "")</f>
        <v/>
      </c>
      <c r="Q152" t="str">
        <f>IF(CurriculumDetail!Q1113 &gt; 0, CurriculumDetail!Q1113, "")</f>
        <v/>
      </c>
      <c r="R152" t="str">
        <f>IF(CurriculumDetail!R1113 &gt; 0, CurriculumDetail!R1113, "")</f>
        <v/>
      </c>
      <c r="S152" t="str">
        <f>IF(CurriculumDetail!S1113 &gt; 0, CurriculumDetail!S1113, "")</f>
        <v/>
      </c>
      <c r="T152" t="str">
        <f>IF(CurriculumDetail!T1113 &gt; 0, CurriculumDetail!T1113, "")</f>
        <v/>
      </c>
      <c r="U152" t="str">
        <f>IF(CurriculumDetail!U1113 &gt; 0, CurriculumDetail!U1113, "")</f>
        <v/>
      </c>
      <c r="V152" t="str">
        <f>IF(CurriculumDetail!V1113 &gt; 0, CurriculumDetail!V1113, "")</f>
        <v/>
      </c>
      <c r="W152" t="str">
        <f>IF(CurriculumDetail!W1113 &gt; 0, CurriculumDetail!W1113, "")</f>
        <v/>
      </c>
      <c r="X152" t="str">
        <f>IF(CurriculumDetail!X1113 &gt; 0, CurriculumDetail!X1113, "")</f>
        <v/>
      </c>
      <c r="Y152" t="str">
        <f>IF(CurriculumDetail!Y1113 &gt; 0, CurriculumDetail!Y1113, "")</f>
        <v/>
      </c>
      <c r="Z152" t="str">
        <f>IF(CurriculumDetail!Z1113 &gt; 0, CurriculumDetail!Z1113, "")</f>
        <v/>
      </c>
      <c r="AA152" t="str">
        <f>IF(CurriculumDetail!AA1113 &gt; 0, CurriculumDetail!AA1113, "")</f>
        <v/>
      </c>
      <c r="AB152" t="str">
        <f>IF(CurriculumDetail!AB1113 &gt; 0, CurriculumDetail!AB1113, "")</f>
        <v/>
      </c>
      <c r="AC152" t="str">
        <f>IF(CurriculumDetail!AC1113 &gt; 0, CurriculumDetail!AC1113, "")</f>
        <v/>
      </c>
      <c r="AD152" t="str">
        <f>IF(CurriculumDetail!AD1113 &gt; 0, CurriculumDetail!AD1113, "")</f>
        <v/>
      </c>
      <c r="AE152" t="str">
        <f>IF(CurriculumDetail!AE1113 &gt; 0, CurriculumDetail!AE1113, "")</f>
        <v/>
      </c>
      <c r="AF152" t="str">
        <f>IF(CurriculumDetail!AF1113 &gt; 0, CurriculumDetail!AF1113, "")</f>
        <v/>
      </c>
      <c r="AG152" t="str">
        <f>IF(CurriculumDetail!AG1113 &gt; 0, CurriculumDetail!AG1113, "")</f>
        <v/>
      </c>
      <c r="AH152" t="str">
        <f>IF(CurriculumDetail!AH1113 &gt; 0, CurriculumDetail!AH1113, "")</f>
        <v/>
      </c>
      <c r="AI152" t="str">
        <f>IF(CurriculumDetail!AI1113 &gt; 0, CurriculumDetail!AI1113, "")</f>
        <v/>
      </c>
      <c r="AJ152" t="str">
        <f>IF(CurriculumDetail!AJ1113 &gt; 0, CurriculumDetail!AJ1113, "")</f>
        <v/>
      </c>
    </row>
    <row r="154" spans="1:36" x14ac:dyDescent="0.2">
      <c r="A154" s="12" t="s">
        <v>179</v>
      </c>
      <c r="B154" s="12" t="s">
        <v>180</v>
      </c>
      <c r="C154" s="12">
        <v>2</v>
      </c>
      <c r="D154" s="12">
        <v>1</v>
      </c>
      <c r="E154" s="12">
        <f t="shared" ref="E154:E163" si="26">C154+ D154</f>
        <v>3</v>
      </c>
      <c r="F154" s="12">
        <f t="shared" ref="F154:F163" si="27">SUM(G154:AJ154)</f>
        <v>0</v>
      </c>
      <c r="G154" t="str">
        <f>IF(CurriculumDetail!G1127 &gt; 0, CurriculumDetail!G1127, "")</f>
        <v/>
      </c>
      <c r="H154" t="str">
        <f>IF(CurriculumDetail!H1127 &gt; 0, CurriculumDetail!H1127, "")</f>
        <v/>
      </c>
      <c r="I154" t="str">
        <f>IF(CurriculumDetail!I1127 &gt; 0, CurriculumDetail!I1127, "")</f>
        <v/>
      </c>
      <c r="J154" t="str">
        <f>IF(CurriculumDetail!J1127 &gt; 0, CurriculumDetail!J1127, "")</f>
        <v/>
      </c>
      <c r="K154" t="str">
        <f>IF(CurriculumDetail!K1127 &gt; 0, CurriculumDetail!K1127, "")</f>
        <v/>
      </c>
      <c r="L154" t="str">
        <f>IF(CurriculumDetail!L1127 &gt; 0, CurriculumDetail!L1127, "")</f>
        <v/>
      </c>
      <c r="M154" t="str">
        <f>IF(CurriculumDetail!M1127 &gt; 0, CurriculumDetail!M1127, "")</f>
        <v/>
      </c>
      <c r="N154" t="str">
        <f>IF(CurriculumDetail!N1127 &gt; 0, CurriculumDetail!N1127, "")</f>
        <v/>
      </c>
      <c r="O154" t="str">
        <f>IF(CurriculumDetail!O1127 &gt; 0, CurriculumDetail!O1127, "")</f>
        <v/>
      </c>
      <c r="P154" t="str">
        <f>IF(CurriculumDetail!P1127 &gt; 0, CurriculumDetail!P1127, "")</f>
        <v/>
      </c>
      <c r="Q154" t="str">
        <f>IF(CurriculumDetail!Q1127 &gt; 0, CurriculumDetail!Q1127, "")</f>
        <v/>
      </c>
      <c r="R154" t="str">
        <f>IF(CurriculumDetail!R1127 &gt; 0, CurriculumDetail!R1127, "")</f>
        <v/>
      </c>
      <c r="S154" t="str">
        <f>IF(CurriculumDetail!S1127 &gt; 0, CurriculumDetail!S1127, "")</f>
        <v/>
      </c>
      <c r="T154" t="str">
        <f>IF(CurriculumDetail!T1127 &gt; 0, CurriculumDetail!T1127, "")</f>
        <v/>
      </c>
      <c r="U154" t="str">
        <f>IF(CurriculumDetail!U1127 &gt; 0, CurriculumDetail!U1127, "")</f>
        <v/>
      </c>
      <c r="V154" t="str">
        <f>IF(CurriculumDetail!V1127 &gt; 0, CurriculumDetail!V1127, "")</f>
        <v/>
      </c>
      <c r="W154" t="str">
        <f>IF(CurriculumDetail!W1127 &gt; 0, CurriculumDetail!W1127, "")</f>
        <v/>
      </c>
      <c r="X154" t="str">
        <f>IF(CurriculumDetail!X1127 &gt; 0, CurriculumDetail!X1127, "")</f>
        <v/>
      </c>
      <c r="Y154" t="str">
        <f>IF(CurriculumDetail!Y1127 &gt; 0, CurriculumDetail!Y1127, "")</f>
        <v/>
      </c>
      <c r="Z154" t="str">
        <f>IF(CurriculumDetail!Z1127 &gt; 0, CurriculumDetail!Z1127, "")</f>
        <v/>
      </c>
      <c r="AA154" t="str">
        <f>IF(CurriculumDetail!AA1127 &gt; 0, CurriculumDetail!AA1127, "")</f>
        <v/>
      </c>
      <c r="AB154" t="str">
        <f>IF(CurriculumDetail!AB1127 &gt; 0, CurriculumDetail!AB1127, "")</f>
        <v/>
      </c>
      <c r="AC154" t="str">
        <f>IF(CurriculumDetail!AC1127 &gt; 0, CurriculumDetail!AC1127, "")</f>
        <v/>
      </c>
      <c r="AD154" t="str">
        <f>IF(CurriculumDetail!AD1127 &gt; 0, CurriculumDetail!AD1127, "")</f>
        <v/>
      </c>
      <c r="AE154" t="str">
        <f>IF(CurriculumDetail!AE1127 &gt; 0, CurriculumDetail!AE1127, "")</f>
        <v/>
      </c>
      <c r="AF154" t="str">
        <f>IF(CurriculumDetail!AF1127 &gt; 0, CurriculumDetail!AF1127, "")</f>
        <v/>
      </c>
      <c r="AG154" t="str">
        <f>IF(CurriculumDetail!AG1127 &gt; 0, CurriculumDetail!AG1127, "")</f>
        <v/>
      </c>
      <c r="AH154" t="str">
        <f>IF(CurriculumDetail!AH1127 &gt; 0, CurriculumDetail!AH1127, "")</f>
        <v/>
      </c>
      <c r="AI154" t="str">
        <f>IF(CurriculumDetail!AI1127 &gt; 0, CurriculumDetail!AI1127, "")</f>
        <v/>
      </c>
      <c r="AJ154" t="str">
        <f>IF(CurriculumDetail!AJ1127 &gt; 0, CurriculumDetail!AJ1127, "")</f>
        <v/>
      </c>
    </row>
    <row r="155" spans="1:36" x14ac:dyDescent="0.2">
      <c r="A155" s="12" t="s">
        <v>179</v>
      </c>
      <c r="B155" s="12" t="s">
        <v>181</v>
      </c>
      <c r="C155" s="12">
        <v>0</v>
      </c>
      <c r="D155" s="12">
        <v>2</v>
      </c>
      <c r="E155" s="12">
        <f t="shared" si="26"/>
        <v>2</v>
      </c>
      <c r="F155" s="12">
        <f t="shared" si="27"/>
        <v>0</v>
      </c>
      <c r="G155" t="str">
        <f>IF(CurriculumDetail!G1143 &gt; 0, CurriculumDetail!G1143, "")</f>
        <v/>
      </c>
      <c r="H155" t="str">
        <f>IF(CurriculumDetail!H1143 &gt; 0, CurriculumDetail!H1143, "")</f>
        <v/>
      </c>
      <c r="I155" t="str">
        <f>IF(CurriculumDetail!I1143 &gt; 0, CurriculumDetail!I1143, "")</f>
        <v/>
      </c>
      <c r="J155" t="str">
        <f>IF(CurriculumDetail!J1143 &gt; 0, CurriculumDetail!J1143, "")</f>
        <v/>
      </c>
      <c r="K155" t="str">
        <f>IF(CurriculumDetail!K1143 &gt; 0, CurriculumDetail!K1143, "")</f>
        <v/>
      </c>
      <c r="L155" t="str">
        <f>IF(CurriculumDetail!L1143 &gt; 0, CurriculumDetail!L1143, "")</f>
        <v/>
      </c>
      <c r="M155" t="str">
        <f>IF(CurriculumDetail!M1143 &gt; 0, CurriculumDetail!M1143, "")</f>
        <v/>
      </c>
      <c r="N155" t="str">
        <f>IF(CurriculumDetail!N1143 &gt; 0, CurriculumDetail!N1143, "")</f>
        <v/>
      </c>
      <c r="O155" t="str">
        <f>IF(CurriculumDetail!O1143 &gt; 0, CurriculumDetail!O1143, "")</f>
        <v/>
      </c>
      <c r="P155" t="str">
        <f>IF(CurriculumDetail!P1143 &gt; 0, CurriculumDetail!P1143, "")</f>
        <v/>
      </c>
      <c r="Q155" t="str">
        <f>IF(CurriculumDetail!Q1143 &gt; 0, CurriculumDetail!Q1143, "")</f>
        <v/>
      </c>
      <c r="R155" t="str">
        <f>IF(CurriculumDetail!R1143 &gt; 0, CurriculumDetail!R1143, "")</f>
        <v/>
      </c>
      <c r="S155" t="str">
        <f>IF(CurriculumDetail!S1143 &gt; 0, CurriculumDetail!S1143, "")</f>
        <v/>
      </c>
      <c r="T155" t="str">
        <f>IF(CurriculumDetail!T1143 &gt; 0, CurriculumDetail!T1143, "")</f>
        <v/>
      </c>
      <c r="U155" t="str">
        <f>IF(CurriculumDetail!U1143 &gt; 0, CurriculumDetail!U1143, "")</f>
        <v/>
      </c>
      <c r="V155" t="str">
        <f>IF(CurriculumDetail!V1143 &gt; 0, CurriculumDetail!V1143, "")</f>
        <v/>
      </c>
      <c r="W155" t="str">
        <f>IF(CurriculumDetail!W1143 &gt; 0, CurriculumDetail!W1143, "")</f>
        <v/>
      </c>
      <c r="X155" t="str">
        <f>IF(CurriculumDetail!X1143 &gt; 0, CurriculumDetail!X1143, "")</f>
        <v/>
      </c>
      <c r="Y155" t="str">
        <f>IF(CurriculumDetail!Y1143 &gt; 0, CurriculumDetail!Y1143, "")</f>
        <v/>
      </c>
      <c r="Z155" t="str">
        <f>IF(CurriculumDetail!Z1143 &gt; 0, CurriculumDetail!Z1143, "")</f>
        <v/>
      </c>
      <c r="AA155" t="str">
        <f>IF(CurriculumDetail!AA1143 &gt; 0, CurriculumDetail!AA1143, "")</f>
        <v/>
      </c>
      <c r="AB155" t="str">
        <f>IF(CurriculumDetail!AB1143 &gt; 0, CurriculumDetail!AB1143, "")</f>
        <v/>
      </c>
      <c r="AC155" t="str">
        <f>IF(CurriculumDetail!AC1143 &gt; 0, CurriculumDetail!AC1143, "")</f>
        <v/>
      </c>
      <c r="AD155" t="str">
        <f>IF(CurriculumDetail!AD1143 &gt; 0, CurriculumDetail!AD1143, "")</f>
        <v/>
      </c>
      <c r="AE155" t="str">
        <f>IF(CurriculumDetail!AE1143 &gt; 0, CurriculumDetail!AE1143, "")</f>
        <v/>
      </c>
      <c r="AF155" t="str">
        <f>IF(CurriculumDetail!AF1143 &gt; 0, CurriculumDetail!AF1143, "")</f>
        <v/>
      </c>
      <c r="AG155" t="str">
        <f>IF(CurriculumDetail!AG1143 &gt; 0, CurriculumDetail!AG1143, "")</f>
        <v/>
      </c>
      <c r="AH155" t="str">
        <f>IF(CurriculumDetail!AH1143 &gt; 0, CurriculumDetail!AH1143, "")</f>
        <v/>
      </c>
      <c r="AI155" t="str">
        <f>IF(CurriculumDetail!AI1143 &gt; 0, CurriculumDetail!AI1143, "")</f>
        <v/>
      </c>
      <c r="AJ155" t="str">
        <f>IF(CurriculumDetail!AJ1143 &gt; 0, CurriculumDetail!AJ1143, "")</f>
        <v/>
      </c>
    </row>
    <row r="156" spans="1:36" x14ac:dyDescent="0.2">
      <c r="A156" s="12" t="s">
        <v>179</v>
      </c>
      <c r="B156" s="12" t="s">
        <v>182</v>
      </c>
      <c r="C156" s="12">
        <v>0</v>
      </c>
      <c r="D156" s="12">
        <v>2</v>
      </c>
      <c r="E156" s="12">
        <f t="shared" si="26"/>
        <v>2</v>
      </c>
      <c r="F156" s="12">
        <f t="shared" si="27"/>
        <v>0</v>
      </c>
      <c r="G156" t="str">
        <f>IF(CurriculumDetail!G1170 &gt; 0, CurriculumDetail!G1170, "")</f>
        <v/>
      </c>
      <c r="H156" t="str">
        <f>IF(CurriculumDetail!H1170 &gt; 0, CurriculumDetail!H1170, "")</f>
        <v/>
      </c>
      <c r="I156" t="str">
        <f>IF(CurriculumDetail!I1170 &gt; 0, CurriculumDetail!I1170, "")</f>
        <v/>
      </c>
      <c r="J156" t="str">
        <f>IF(CurriculumDetail!J1170 &gt; 0, CurriculumDetail!J1170, "")</f>
        <v/>
      </c>
      <c r="K156" t="str">
        <f>IF(CurriculumDetail!K1170 &gt; 0, CurriculumDetail!K1170, "")</f>
        <v/>
      </c>
      <c r="L156" t="str">
        <f>IF(CurriculumDetail!L1170 &gt; 0, CurriculumDetail!L1170, "")</f>
        <v/>
      </c>
      <c r="M156" t="str">
        <f>IF(CurriculumDetail!M1170 &gt; 0, CurriculumDetail!M1170, "")</f>
        <v/>
      </c>
      <c r="N156" t="str">
        <f>IF(CurriculumDetail!N1170 &gt; 0, CurriculumDetail!N1170, "")</f>
        <v/>
      </c>
      <c r="O156" t="str">
        <f>IF(CurriculumDetail!O1170 &gt; 0, CurriculumDetail!O1170, "")</f>
        <v/>
      </c>
      <c r="P156" t="str">
        <f>IF(CurriculumDetail!P1170 &gt; 0, CurriculumDetail!P1170, "")</f>
        <v/>
      </c>
      <c r="Q156" t="str">
        <f>IF(CurriculumDetail!Q1170 &gt; 0, CurriculumDetail!Q1170, "")</f>
        <v/>
      </c>
      <c r="R156" t="str">
        <f>IF(CurriculumDetail!R1170 &gt; 0, CurriculumDetail!R1170, "")</f>
        <v/>
      </c>
      <c r="S156" t="str">
        <f>IF(CurriculumDetail!S1170 &gt; 0, CurriculumDetail!S1170, "")</f>
        <v/>
      </c>
      <c r="T156" t="str">
        <f>IF(CurriculumDetail!T1170 &gt; 0, CurriculumDetail!T1170, "")</f>
        <v/>
      </c>
      <c r="U156" t="str">
        <f>IF(CurriculumDetail!U1170 &gt; 0, CurriculumDetail!U1170, "")</f>
        <v/>
      </c>
      <c r="V156" t="str">
        <f>IF(CurriculumDetail!V1170 &gt; 0, CurriculumDetail!V1170, "")</f>
        <v/>
      </c>
      <c r="W156" t="str">
        <f>IF(CurriculumDetail!W1170 &gt; 0, CurriculumDetail!W1170, "")</f>
        <v/>
      </c>
      <c r="X156" t="str">
        <f>IF(CurriculumDetail!X1170 &gt; 0, CurriculumDetail!X1170, "")</f>
        <v/>
      </c>
      <c r="Y156" t="str">
        <f>IF(CurriculumDetail!Y1170 &gt; 0, CurriculumDetail!Y1170, "")</f>
        <v/>
      </c>
      <c r="Z156" t="str">
        <f>IF(CurriculumDetail!Z1170 &gt; 0, CurriculumDetail!Z1170, "")</f>
        <v/>
      </c>
      <c r="AA156" t="str">
        <f>IF(CurriculumDetail!AA1170 &gt; 0, CurriculumDetail!AA1170, "")</f>
        <v/>
      </c>
      <c r="AB156" t="str">
        <f>IF(CurriculumDetail!AB1170 &gt; 0, CurriculumDetail!AB1170, "")</f>
        <v/>
      </c>
      <c r="AC156" t="str">
        <f>IF(CurriculumDetail!AC1170 &gt; 0, CurriculumDetail!AC1170, "")</f>
        <v/>
      </c>
      <c r="AD156" t="str">
        <f>IF(CurriculumDetail!AD1170 &gt; 0, CurriculumDetail!AD1170, "")</f>
        <v/>
      </c>
      <c r="AE156" t="str">
        <f>IF(CurriculumDetail!AE1170 &gt; 0, CurriculumDetail!AE1170, "")</f>
        <v/>
      </c>
      <c r="AF156" t="str">
        <f>IF(CurriculumDetail!AF1170 &gt; 0, CurriculumDetail!AF1170, "")</f>
        <v/>
      </c>
      <c r="AG156" t="str">
        <f>IF(CurriculumDetail!AG1170 &gt; 0, CurriculumDetail!AG1170, "")</f>
        <v/>
      </c>
      <c r="AH156" t="str">
        <f>IF(CurriculumDetail!AH1170 &gt; 0, CurriculumDetail!AH1170, "")</f>
        <v/>
      </c>
      <c r="AI156" t="str">
        <f>IF(CurriculumDetail!AI1170 &gt; 0, CurriculumDetail!AI1170, "")</f>
        <v/>
      </c>
      <c r="AJ156" t="str">
        <f>IF(CurriculumDetail!AJ1170 &gt; 0, CurriculumDetail!AJ1170, "")</f>
        <v/>
      </c>
    </row>
    <row r="157" spans="1:36" x14ac:dyDescent="0.2">
      <c r="A157" s="12" t="s">
        <v>179</v>
      </c>
      <c r="B157" s="12" t="s">
        <v>183</v>
      </c>
      <c r="C157" s="12">
        <v>1</v>
      </c>
      <c r="D157" s="12">
        <v>3</v>
      </c>
      <c r="E157" s="12">
        <f t="shared" si="26"/>
        <v>4</v>
      </c>
      <c r="F157" s="12">
        <f t="shared" si="27"/>
        <v>0</v>
      </c>
      <c r="G157" t="str">
        <f>IF(CurriculumDetail!G1178 &gt; 0, CurriculumDetail!G1178, "")</f>
        <v/>
      </c>
      <c r="H157" t="str">
        <f>IF(CurriculumDetail!H1178 &gt; 0, CurriculumDetail!H1178, "")</f>
        <v/>
      </c>
      <c r="I157" t="str">
        <f>IF(CurriculumDetail!I1178 &gt; 0, CurriculumDetail!I1178, "")</f>
        <v/>
      </c>
      <c r="J157" t="str">
        <f>IF(CurriculumDetail!J1178 &gt; 0, CurriculumDetail!J1178, "")</f>
        <v/>
      </c>
      <c r="K157" t="str">
        <f>IF(CurriculumDetail!K1178 &gt; 0, CurriculumDetail!K1178, "")</f>
        <v/>
      </c>
      <c r="L157" t="str">
        <f>IF(CurriculumDetail!L1178 &gt; 0, CurriculumDetail!L1178, "")</f>
        <v/>
      </c>
      <c r="M157" t="str">
        <f>IF(CurriculumDetail!M1178 &gt; 0, CurriculumDetail!M1178, "")</f>
        <v/>
      </c>
      <c r="N157" t="str">
        <f>IF(CurriculumDetail!N1178 &gt; 0, CurriculumDetail!N1178, "")</f>
        <v/>
      </c>
      <c r="O157" t="str">
        <f>IF(CurriculumDetail!O1178 &gt; 0, CurriculumDetail!O1178, "")</f>
        <v/>
      </c>
      <c r="P157" t="str">
        <f>IF(CurriculumDetail!P1178 &gt; 0, CurriculumDetail!P1178, "")</f>
        <v/>
      </c>
      <c r="Q157" t="str">
        <f>IF(CurriculumDetail!Q1178 &gt; 0, CurriculumDetail!Q1178, "")</f>
        <v/>
      </c>
      <c r="R157" t="str">
        <f>IF(CurriculumDetail!R1178 &gt; 0, CurriculumDetail!R1178, "")</f>
        <v/>
      </c>
      <c r="S157" t="str">
        <f>IF(CurriculumDetail!S1178 &gt; 0, CurriculumDetail!S1178, "")</f>
        <v/>
      </c>
      <c r="T157" t="str">
        <f>IF(CurriculumDetail!T1178 &gt; 0, CurriculumDetail!T1178, "")</f>
        <v/>
      </c>
      <c r="U157" t="str">
        <f>IF(CurriculumDetail!U1178 &gt; 0, CurriculumDetail!U1178, "")</f>
        <v/>
      </c>
      <c r="V157" t="str">
        <f>IF(CurriculumDetail!V1178 &gt; 0, CurriculumDetail!V1178, "")</f>
        <v/>
      </c>
      <c r="W157" t="str">
        <f>IF(CurriculumDetail!W1178 &gt; 0, CurriculumDetail!W1178, "")</f>
        <v/>
      </c>
      <c r="X157" t="str">
        <f>IF(CurriculumDetail!X1178 &gt; 0, CurriculumDetail!X1178, "")</f>
        <v/>
      </c>
      <c r="Y157" t="str">
        <f>IF(CurriculumDetail!Y1178 &gt; 0, CurriculumDetail!Y1178, "")</f>
        <v/>
      </c>
      <c r="Z157" t="str">
        <f>IF(CurriculumDetail!Z1178 &gt; 0, CurriculumDetail!Z1178, "")</f>
        <v/>
      </c>
      <c r="AA157" t="str">
        <f>IF(CurriculumDetail!AA1178 &gt; 0, CurriculumDetail!AA1178, "")</f>
        <v/>
      </c>
      <c r="AB157" t="str">
        <f>IF(CurriculumDetail!AB1178 &gt; 0, CurriculumDetail!AB1178, "")</f>
        <v/>
      </c>
      <c r="AC157" t="str">
        <f>IF(CurriculumDetail!AC1178 &gt; 0, CurriculumDetail!AC1178, "")</f>
        <v/>
      </c>
      <c r="AD157" t="str">
        <f>IF(CurriculumDetail!AD1178 &gt; 0, CurriculumDetail!AD1178, "")</f>
        <v/>
      </c>
      <c r="AE157" t="str">
        <f>IF(CurriculumDetail!AE1178 &gt; 0, CurriculumDetail!AE1178, "")</f>
        <v/>
      </c>
      <c r="AF157" t="str">
        <f>IF(CurriculumDetail!AF1178 &gt; 0, CurriculumDetail!AF1178, "")</f>
        <v/>
      </c>
      <c r="AG157" t="str">
        <f>IF(CurriculumDetail!AG1178 &gt; 0, CurriculumDetail!AG1178, "")</f>
        <v/>
      </c>
      <c r="AH157" t="str">
        <f>IF(CurriculumDetail!AH1178 &gt; 0, CurriculumDetail!AH1178, "")</f>
        <v/>
      </c>
      <c r="AI157" t="str">
        <f>IF(CurriculumDetail!AI1178 &gt; 0, CurriculumDetail!AI1178, "")</f>
        <v/>
      </c>
      <c r="AJ157" t="str">
        <f>IF(CurriculumDetail!AJ1178 &gt; 0, CurriculumDetail!AJ1178, "")</f>
        <v/>
      </c>
    </row>
    <row r="158" spans="1:36" x14ac:dyDescent="0.2">
      <c r="A158" s="12" t="s">
        <v>179</v>
      </c>
      <c r="B158" s="12" t="s">
        <v>184</v>
      </c>
      <c r="C158" s="12">
        <v>3</v>
      </c>
      <c r="D158" s="12">
        <v>5</v>
      </c>
      <c r="E158" s="12">
        <f t="shared" si="26"/>
        <v>8</v>
      </c>
      <c r="F158" s="12">
        <f t="shared" si="27"/>
        <v>0</v>
      </c>
      <c r="G158" t="str">
        <f>IF(CurriculumDetail!G1193 &gt; 0, CurriculumDetail!G1193, "")</f>
        <v/>
      </c>
      <c r="H158" t="str">
        <f>IF(CurriculumDetail!H1193 &gt; 0, CurriculumDetail!H1193, "")</f>
        <v/>
      </c>
      <c r="I158" t="str">
        <f>IF(CurriculumDetail!I1193 &gt; 0, CurriculumDetail!I1193, "")</f>
        <v/>
      </c>
      <c r="J158" t="str">
        <f>IF(CurriculumDetail!J1193 &gt; 0, CurriculumDetail!J1193, "")</f>
        <v/>
      </c>
      <c r="K158" t="str">
        <f>IF(CurriculumDetail!K1193 &gt; 0, CurriculumDetail!K1193, "")</f>
        <v/>
      </c>
      <c r="L158" t="str">
        <f>IF(CurriculumDetail!L1193 &gt; 0, CurriculumDetail!L1193, "")</f>
        <v/>
      </c>
      <c r="M158" t="str">
        <f>IF(CurriculumDetail!M1193 &gt; 0, CurriculumDetail!M1193, "")</f>
        <v/>
      </c>
      <c r="N158" t="str">
        <f>IF(CurriculumDetail!N1193 &gt; 0, CurriculumDetail!N1193, "")</f>
        <v/>
      </c>
      <c r="O158" t="str">
        <f>IF(CurriculumDetail!O1193 &gt; 0, CurriculumDetail!O1193, "")</f>
        <v/>
      </c>
      <c r="P158" t="str">
        <f>IF(CurriculumDetail!P1193 &gt; 0, CurriculumDetail!P1193, "")</f>
        <v/>
      </c>
      <c r="Q158" t="str">
        <f>IF(CurriculumDetail!Q1193 &gt; 0, CurriculumDetail!Q1193, "")</f>
        <v/>
      </c>
      <c r="R158" t="str">
        <f>IF(CurriculumDetail!R1193 &gt; 0, CurriculumDetail!R1193, "")</f>
        <v/>
      </c>
      <c r="S158" t="str">
        <f>IF(CurriculumDetail!S1193 &gt; 0, CurriculumDetail!S1193, "")</f>
        <v/>
      </c>
      <c r="T158" t="str">
        <f>IF(CurriculumDetail!T1193 &gt; 0, CurriculumDetail!T1193, "")</f>
        <v/>
      </c>
      <c r="U158" t="str">
        <f>IF(CurriculumDetail!U1193 &gt; 0, CurriculumDetail!U1193, "")</f>
        <v/>
      </c>
      <c r="V158" t="str">
        <f>IF(CurriculumDetail!V1193 &gt; 0, CurriculumDetail!V1193, "")</f>
        <v/>
      </c>
      <c r="W158" t="str">
        <f>IF(CurriculumDetail!W1193 &gt; 0, CurriculumDetail!W1193, "")</f>
        <v/>
      </c>
      <c r="X158" t="str">
        <f>IF(CurriculumDetail!X1193 &gt; 0, CurriculumDetail!X1193, "")</f>
        <v/>
      </c>
      <c r="Y158" t="str">
        <f>IF(CurriculumDetail!Y1193 &gt; 0, CurriculumDetail!Y1193, "")</f>
        <v/>
      </c>
      <c r="Z158" t="str">
        <f>IF(CurriculumDetail!Z1193 &gt; 0, CurriculumDetail!Z1193, "")</f>
        <v/>
      </c>
      <c r="AA158" t="str">
        <f>IF(CurriculumDetail!AA1193 &gt; 0, CurriculumDetail!AA1193, "")</f>
        <v/>
      </c>
      <c r="AB158" t="str">
        <f>IF(CurriculumDetail!AB1193 &gt; 0, CurriculumDetail!AB1193, "")</f>
        <v/>
      </c>
      <c r="AC158" t="str">
        <f>IF(CurriculumDetail!AC1193 &gt; 0, CurriculumDetail!AC1193, "")</f>
        <v/>
      </c>
      <c r="AD158" t="str">
        <f>IF(CurriculumDetail!AD1193 &gt; 0, CurriculumDetail!AD1193, "")</f>
        <v/>
      </c>
      <c r="AE158" t="str">
        <f>IF(CurriculumDetail!AE1193 &gt; 0, CurriculumDetail!AE1193, "")</f>
        <v/>
      </c>
      <c r="AF158" t="str">
        <f>IF(CurriculumDetail!AF1193 &gt; 0, CurriculumDetail!AF1193, "")</f>
        <v/>
      </c>
      <c r="AG158" t="str">
        <f>IF(CurriculumDetail!AG1193 &gt; 0, CurriculumDetail!AG1193, "")</f>
        <v/>
      </c>
      <c r="AH158" t="str">
        <f>IF(CurriculumDetail!AH1193 &gt; 0, CurriculumDetail!AH1193, "")</f>
        <v/>
      </c>
      <c r="AI158" t="str">
        <f>IF(CurriculumDetail!AI1193 &gt; 0, CurriculumDetail!AI1193, "")</f>
        <v/>
      </c>
      <c r="AJ158" t="str">
        <f>IF(CurriculumDetail!AJ1193 &gt; 0, CurriculumDetail!AJ1193, "")</f>
        <v/>
      </c>
    </row>
    <row r="159" spans="1:36" x14ac:dyDescent="0.2">
      <c r="A159" s="12" t="s">
        <v>179</v>
      </c>
      <c r="B159" s="12" t="s">
        <v>185</v>
      </c>
      <c r="C159" s="12">
        <v>0</v>
      </c>
      <c r="D159" s="12">
        <v>2</v>
      </c>
      <c r="E159" s="12">
        <f t="shared" si="26"/>
        <v>2</v>
      </c>
      <c r="F159" s="12">
        <f t="shared" si="27"/>
        <v>0</v>
      </c>
      <c r="G159" t="str">
        <f>IF(CurriculumDetail!G1218 &gt; 0, CurriculumDetail!G1218, "")</f>
        <v/>
      </c>
      <c r="H159" t="str">
        <f>IF(CurriculumDetail!H1218 &gt; 0, CurriculumDetail!H1218, "")</f>
        <v/>
      </c>
      <c r="I159" t="str">
        <f>IF(CurriculumDetail!I1218 &gt; 0, CurriculumDetail!I1218, "")</f>
        <v/>
      </c>
      <c r="J159" t="str">
        <f>IF(CurriculumDetail!J1218 &gt; 0, CurriculumDetail!J1218, "")</f>
        <v/>
      </c>
      <c r="K159" t="str">
        <f>IF(CurriculumDetail!K1218 &gt; 0, CurriculumDetail!K1218, "")</f>
        <v/>
      </c>
      <c r="L159" t="str">
        <f>IF(CurriculumDetail!L1218 &gt; 0, CurriculumDetail!L1218, "")</f>
        <v/>
      </c>
      <c r="M159" t="str">
        <f>IF(CurriculumDetail!M1218 &gt; 0, CurriculumDetail!M1218, "")</f>
        <v/>
      </c>
      <c r="N159" t="str">
        <f>IF(CurriculumDetail!N1218 &gt; 0, CurriculumDetail!N1218, "")</f>
        <v/>
      </c>
      <c r="O159" t="str">
        <f>IF(CurriculumDetail!O1218 &gt; 0, CurriculumDetail!O1218, "")</f>
        <v/>
      </c>
      <c r="P159" t="str">
        <f>IF(CurriculumDetail!P1218 &gt; 0, CurriculumDetail!P1218, "")</f>
        <v/>
      </c>
      <c r="Q159" t="str">
        <f>IF(CurriculumDetail!Q1218 &gt; 0, CurriculumDetail!Q1218, "")</f>
        <v/>
      </c>
      <c r="R159" t="str">
        <f>IF(CurriculumDetail!R1218 &gt; 0, CurriculumDetail!R1218, "")</f>
        <v/>
      </c>
      <c r="S159" t="str">
        <f>IF(CurriculumDetail!S1218 &gt; 0, CurriculumDetail!S1218, "")</f>
        <v/>
      </c>
      <c r="T159" t="str">
        <f>IF(CurriculumDetail!T1218 &gt; 0, CurriculumDetail!T1218, "")</f>
        <v/>
      </c>
      <c r="U159" t="str">
        <f>IF(CurriculumDetail!U1218 &gt; 0, CurriculumDetail!U1218, "")</f>
        <v/>
      </c>
      <c r="V159" t="str">
        <f>IF(CurriculumDetail!V1218 &gt; 0, CurriculumDetail!V1218, "")</f>
        <v/>
      </c>
      <c r="W159" t="str">
        <f>IF(CurriculumDetail!W1218 &gt; 0, CurriculumDetail!W1218, "")</f>
        <v/>
      </c>
      <c r="X159" t="str">
        <f>IF(CurriculumDetail!X1218 &gt; 0, CurriculumDetail!X1218, "")</f>
        <v/>
      </c>
      <c r="Y159" t="str">
        <f>IF(CurriculumDetail!Y1218 &gt; 0, CurriculumDetail!Y1218, "")</f>
        <v/>
      </c>
      <c r="Z159" t="str">
        <f>IF(CurriculumDetail!Z1218 &gt; 0, CurriculumDetail!Z1218, "")</f>
        <v/>
      </c>
      <c r="AA159" t="str">
        <f>IF(CurriculumDetail!AA1218 &gt; 0, CurriculumDetail!AA1218, "")</f>
        <v/>
      </c>
      <c r="AB159" t="str">
        <f>IF(CurriculumDetail!AB1218 &gt; 0, CurriculumDetail!AB1218, "")</f>
        <v/>
      </c>
      <c r="AC159" t="str">
        <f>IF(CurriculumDetail!AC1218 &gt; 0, CurriculumDetail!AC1218, "")</f>
        <v/>
      </c>
      <c r="AD159" t="str">
        <f>IF(CurriculumDetail!AD1218 &gt; 0, CurriculumDetail!AD1218, "")</f>
        <v/>
      </c>
      <c r="AE159" t="str">
        <f>IF(CurriculumDetail!AE1218 &gt; 0, CurriculumDetail!AE1218, "")</f>
        <v/>
      </c>
      <c r="AF159" t="str">
        <f>IF(CurriculumDetail!AF1218 &gt; 0, CurriculumDetail!AF1218, "")</f>
        <v/>
      </c>
      <c r="AG159" t="str">
        <f>IF(CurriculumDetail!AG1218 &gt; 0, CurriculumDetail!AG1218, "")</f>
        <v/>
      </c>
      <c r="AH159" t="str">
        <f>IF(CurriculumDetail!AH1218 &gt; 0, CurriculumDetail!AH1218, "")</f>
        <v/>
      </c>
      <c r="AI159" t="str">
        <f>IF(CurriculumDetail!AI1218 &gt; 0, CurriculumDetail!AI1218, "")</f>
        <v/>
      </c>
      <c r="AJ159" t="str">
        <f>IF(CurriculumDetail!AJ1218 &gt; 0, CurriculumDetail!AJ1218, "")</f>
        <v/>
      </c>
    </row>
    <row r="160" spans="1:36" x14ac:dyDescent="0.2">
      <c r="A160" s="12" t="s">
        <v>179</v>
      </c>
      <c r="B160" s="12" t="s">
        <v>186</v>
      </c>
      <c r="C160" s="12">
        <v>0</v>
      </c>
      <c r="D160" s="12">
        <v>3</v>
      </c>
      <c r="E160" s="12">
        <f t="shared" si="26"/>
        <v>3</v>
      </c>
      <c r="F160" s="12">
        <f t="shared" si="27"/>
        <v>0</v>
      </c>
      <c r="G160" t="str">
        <f>IF(CurriculumDetail!G1229 &gt; 0, CurriculumDetail!G1229, "")</f>
        <v/>
      </c>
      <c r="H160" t="str">
        <f>IF(CurriculumDetail!H1229 &gt; 0, CurriculumDetail!H1229, "")</f>
        <v/>
      </c>
      <c r="I160" t="str">
        <f>IF(CurriculumDetail!I1229 &gt; 0, CurriculumDetail!I1229, "")</f>
        <v/>
      </c>
      <c r="J160" t="str">
        <f>IF(CurriculumDetail!J1229 &gt; 0, CurriculumDetail!J1229, "")</f>
        <v/>
      </c>
      <c r="K160" t="str">
        <f>IF(CurriculumDetail!K1229 &gt; 0, CurriculumDetail!K1229, "")</f>
        <v/>
      </c>
      <c r="L160" t="str">
        <f>IF(CurriculumDetail!L1229 &gt; 0, CurriculumDetail!L1229, "")</f>
        <v/>
      </c>
      <c r="M160" t="str">
        <f>IF(CurriculumDetail!M1229 &gt; 0, CurriculumDetail!M1229, "")</f>
        <v/>
      </c>
      <c r="N160" t="str">
        <f>IF(CurriculumDetail!N1229 &gt; 0, CurriculumDetail!N1229, "")</f>
        <v/>
      </c>
      <c r="O160" t="str">
        <f>IF(CurriculumDetail!O1229 &gt; 0, CurriculumDetail!O1229, "")</f>
        <v/>
      </c>
      <c r="P160" t="str">
        <f>IF(CurriculumDetail!P1229 &gt; 0, CurriculumDetail!P1229, "")</f>
        <v/>
      </c>
      <c r="Q160" t="str">
        <f>IF(CurriculumDetail!Q1229 &gt; 0, CurriculumDetail!Q1229, "")</f>
        <v/>
      </c>
      <c r="R160" t="str">
        <f>IF(CurriculumDetail!R1229 &gt; 0, CurriculumDetail!R1229, "")</f>
        <v/>
      </c>
      <c r="S160" t="str">
        <f>IF(CurriculumDetail!S1229 &gt; 0, CurriculumDetail!S1229, "")</f>
        <v/>
      </c>
      <c r="T160" t="str">
        <f>IF(CurriculumDetail!T1229 &gt; 0, CurriculumDetail!T1229, "")</f>
        <v/>
      </c>
      <c r="U160" t="str">
        <f>IF(CurriculumDetail!U1229 &gt; 0, CurriculumDetail!U1229, "")</f>
        <v/>
      </c>
      <c r="V160" t="str">
        <f>IF(CurriculumDetail!V1229 &gt; 0, CurriculumDetail!V1229, "")</f>
        <v/>
      </c>
      <c r="W160" t="str">
        <f>IF(CurriculumDetail!W1229 &gt; 0, CurriculumDetail!W1229, "")</f>
        <v/>
      </c>
      <c r="X160" t="str">
        <f>IF(CurriculumDetail!X1229 &gt; 0, CurriculumDetail!X1229, "")</f>
        <v/>
      </c>
      <c r="Y160" t="str">
        <f>IF(CurriculumDetail!Y1229 &gt; 0, CurriculumDetail!Y1229, "")</f>
        <v/>
      </c>
      <c r="Z160" t="str">
        <f>IF(CurriculumDetail!Z1229 &gt; 0, CurriculumDetail!Z1229, "")</f>
        <v/>
      </c>
      <c r="AA160" t="str">
        <f>IF(CurriculumDetail!AA1229 &gt; 0, CurriculumDetail!AA1229, "")</f>
        <v/>
      </c>
      <c r="AB160" t="str">
        <f>IF(CurriculumDetail!AB1229 &gt; 0, CurriculumDetail!AB1229, "")</f>
        <v/>
      </c>
      <c r="AC160" t="str">
        <f>IF(CurriculumDetail!AC1229 &gt; 0, CurriculumDetail!AC1229, "")</f>
        <v/>
      </c>
      <c r="AD160" t="str">
        <f>IF(CurriculumDetail!AD1229 &gt; 0, CurriculumDetail!AD1229, "")</f>
        <v/>
      </c>
      <c r="AE160" t="str">
        <f>IF(CurriculumDetail!AE1229 &gt; 0, CurriculumDetail!AE1229, "")</f>
        <v/>
      </c>
      <c r="AF160" t="str">
        <f>IF(CurriculumDetail!AF1229 &gt; 0, CurriculumDetail!AF1229, "")</f>
        <v/>
      </c>
      <c r="AG160" t="str">
        <f>IF(CurriculumDetail!AG1229 &gt; 0, CurriculumDetail!AG1229, "")</f>
        <v/>
      </c>
      <c r="AH160" t="str">
        <f>IF(CurriculumDetail!AH1229 &gt; 0, CurriculumDetail!AH1229, "")</f>
        <v/>
      </c>
      <c r="AI160" t="str">
        <f>IF(CurriculumDetail!AI1229 &gt; 0, CurriculumDetail!AI1229, "")</f>
        <v/>
      </c>
      <c r="AJ160" t="str">
        <f>IF(CurriculumDetail!AJ1229 &gt; 0, CurriculumDetail!AJ1229, "")</f>
        <v/>
      </c>
    </row>
    <row r="161" spans="1:36" x14ac:dyDescent="0.2">
      <c r="A161" s="12" t="s">
        <v>179</v>
      </c>
      <c r="B161" s="12" t="s">
        <v>187</v>
      </c>
      <c r="C161" s="12">
        <v>0</v>
      </c>
      <c r="D161" s="12">
        <v>2</v>
      </c>
      <c r="E161" s="12">
        <f t="shared" si="26"/>
        <v>2</v>
      </c>
      <c r="F161" s="12">
        <f t="shared" si="27"/>
        <v>0</v>
      </c>
      <c r="G161" t="str">
        <f>IF(CurriculumDetail!G1248 &gt; 0, CurriculumDetail!G1248, "")</f>
        <v/>
      </c>
      <c r="H161" t="str">
        <f>IF(CurriculumDetail!H1248 &gt; 0, CurriculumDetail!H1248, "")</f>
        <v/>
      </c>
      <c r="I161" t="str">
        <f>IF(CurriculumDetail!I1248 &gt; 0, CurriculumDetail!I1248, "")</f>
        <v/>
      </c>
      <c r="J161" t="str">
        <f>IF(CurriculumDetail!J1248 &gt; 0, CurriculumDetail!J1248, "")</f>
        <v/>
      </c>
      <c r="K161" t="str">
        <f>IF(CurriculumDetail!K1248 &gt; 0, CurriculumDetail!K1248, "")</f>
        <v/>
      </c>
      <c r="L161" t="str">
        <f>IF(CurriculumDetail!L1248 &gt; 0, CurriculumDetail!L1248, "")</f>
        <v/>
      </c>
      <c r="M161" t="str">
        <f>IF(CurriculumDetail!M1248 &gt; 0, CurriculumDetail!M1248, "")</f>
        <v/>
      </c>
      <c r="N161" t="str">
        <f>IF(CurriculumDetail!N1248 &gt; 0, CurriculumDetail!N1248, "")</f>
        <v/>
      </c>
      <c r="O161" t="str">
        <f>IF(CurriculumDetail!O1248 &gt; 0, CurriculumDetail!O1248, "")</f>
        <v/>
      </c>
      <c r="P161" t="str">
        <f>IF(CurriculumDetail!P1248 &gt; 0, CurriculumDetail!P1248, "")</f>
        <v/>
      </c>
      <c r="Q161" t="str">
        <f>IF(CurriculumDetail!Q1248 &gt; 0, CurriculumDetail!Q1248, "")</f>
        <v/>
      </c>
      <c r="R161" t="str">
        <f>IF(CurriculumDetail!R1248 &gt; 0, CurriculumDetail!R1248, "")</f>
        <v/>
      </c>
      <c r="S161" t="str">
        <f>IF(CurriculumDetail!S1248 &gt; 0, CurriculumDetail!S1248, "")</f>
        <v/>
      </c>
      <c r="T161" t="str">
        <f>IF(CurriculumDetail!T1248 &gt; 0, CurriculumDetail!T1248, "")</f>
        <v/>
      </c>
      <c r="U161" t="str">
        <f>IF(CurriculumDetail!U1248 &gt; 0, CurriculumDetail!U1248, "")</f>
        <v/>
      </c>
      <c r="V161" t="str">
        <f>IF(CurriculumDetail!V1248 &gt; 0, CurriculumDetail!V1248, "")</f>
        <v/>
      </c>
      <c r="W161" t="str">
        <f>IF(CurriculumDetail!W1248 &gt; 0, CurriculumDetail!W1248, "")</f>
        <v/>
      </c>
      <c r="X161" t="str">
        <f>IF(CurriculumDetail!X1248 &gt; 0, CurriculumDetail!X1248, "")</f>
        <v/>
      </c>
      <c r="Y161" t="str">
        <f>IF(CurriculumDetail!Y1248 &gt; 0, CurriculumDetail!Y1248, "")</f>
        <v/>
      </c>
      <c r="Z161" t="str">
        <f>IF(CurriculumDetail!Z1248 &gt; 0, CurriculumDetail!Z1248, "")</f>
        <v/>
      </c>
      <c r="AA161" t="str">
        <f>IF(CurriculumDetail!AA1248 &gt; 0, CurriculumDetail!AA1248, "")</f>
        <v/>
      </c>
      <c r="AB161" t="str">
        <f>IF(CurriculumDetail!AB1248 &gt; 0, CurriculumDetail!AB1248, "")</f>
        <v/>
      </c>
      <c r="AC161" t="str">
        <f>IF(CurriculumDetail!AC1248 &gt; 0, CurriculumDetail!AC1248, "")</f>
        <v/>
      </c>
      <c r="AD161" t="str">
        <f>IF(CurriculumDetail!AD1248 &gt; 0, CurriculumDetail!AD1248, "")</f>
        <v/>
      </c>
      <c r="AE161" t="str">
        <f>IF(CurriculumDetail!AE1248 &gt; 0, CurriculumDetail!AE1248, "")</f>
        <v/>
      </c>
      <c r="AF161" t="str">
        <f>IF(CurriculumDetail!AF1248 &gt; 0, CurriculumDetail!AF1248, "")</f>
        <v/>
      </c>
      <c r="AG161" t="str">
        <f>IF(CurriculumDetail!AG1248 &gt; 0, CurriculumDetail!AG1248, "")</f>
        <v/>
      </c>
      <c r="AH161" t="str">
        <f>IF(CurriculumDetail!AH1248 &gt; 0, CurriculumDetail!AH1248, "")</f>
        <v/>
      </c>
      <c r="AI161" t="str">
        <f>IF(CurriculumDetail!AI1248 &gt; 0, CurriculumDetail!AI1248, "")</f>
        <v/>
      </c>
      <c r="AJ161" t="str">
        <f>IF(CurriculumDetail!AJ1248 &gt; 0, CurriculumDetail!AJ1248, "")</f>
        <v/>
      </c>
    </row>
    <row r="162" spans="1:36" x14ac:dyDescent="0.2">
      <c r="A162" s="12" t="s">
        <v>179</v>
      </c>
      <c r="B162" s="12" t="s">
        <v>188</v>
      </c>
      <c r="C162" s="12">
        <v>0</v>
      </c>
      <c r="D162" s="12">
        <v>1</v>
      </c>
      <c r="E162" s="12">
        <f t="shared" si="26"/>
        <v>1</v>
      </c>
      <c r="F162" s="12">
        <f t="shared" si="27"/>
        <v>0</v>
      </c>
      <c r="G162" t="str">
        <f>IF(CurriculumDetail!G1256 &gt; 0, CurriculumDetail!G1256, "")</f>
        <v/>
      </c>
      <c r="H162" t="str">
        <f>IF(CurriculumDetail!H1256 &gt; 0, CurriculumDetail!H1256, "")</f>
        <v/>
      </c>
      <c r="I162" t="str">
        <f>IF(CurriculumDetail!I1256 &gt; 0, CurriculumDetail!I1256, "")</f>
        <v/>
      </c>
      <c r="J162" t="str">
        <f>IF(CurriculumDetail!J1256 &gt; 0, CurriculumDetail!J1256, "")</f>
        <v/>
      </c>
      <c r="K162" t="str">
        <f>IF(CurriculumDetail!K1256 &gt; 0, CurriculumDetail!K1256, "")</f>
        <v/>
      </c>
      <c r="L162" t="str">
        <f>IF(CurriculumDetail!L1256 &gt; 0, CurriculumDetail!L1256, "")</f>
        <v/>
      </c>
      <c r="M162" t="str">
        <f>IF(CurriculumDetail!M1256 &gt; 0, CurriculumDetail!M1256, "")</f>
        <v/>
      </c>
      <c r="N162" t="str">
        <f>IF(CurriculumDetail!N1256 &gt; 0, CurriculumDetail!N1256, "")</f>
        <v/>
      </c>
      <c r="O162" t="str">
        <f>IF(CurriculumDetail!O1256 &gt; 0, CurriculumDetail!O1256, "")</f>
        <v/>
      </c>
      <c r="P162" t="str">
        <f>IF(CurriculumDetail!P1256 &gt; 0, CurriculumDetail!P1256, "")</f>
        <v/>
      </c>
      <c r="Q162" t="str">
        <f>IF(CurriculumDetail!Q1256 &gt; 0, CurriculumDetail!Q1256, "")</f>
        <v/>
      </c>
      <c r="R162" t="str">
        <f>IF(CurriculumDetail!R1256 &gt; 0, CurriculumDetail!R1256, "")</f>
        <v/>
      </c>
      <c r="S162" t="str">
        <f>IF(CurriculumDetail!S1256 &gt; 0, CurriculumDetail!S1256, "")</f>
        <v/>
      </c>
      <c r="T162" t="str">
        <f>IF(CurriculumDetail!T1256 &gt; 0, CurriculumDetail!T1256, "")</f>
        <v/>
      </c>
      <c r="U162" t="str">
        <f>IF(CurriculumDetail!U1256 &gt; 0, CurriculumDetail!U1256, "")</f>
        <v/>
      </c>
      <c r="V162" t="str">
        <f>IF(CurriculumDetail!V1256 &gt; 0, CurriculumDetail!V1256, "")</f>
        <v/>
      </c>
      <c r="W162" t="str">
        <f>IF(CurriculumDetail!W1256 &gt; 0, CurriculumDetail!W1256, "")</f>
        <v/>
      </c>
      <c r="X162" t="str">
        <f>IF(CurriculumDetail!X1256 &gt; 0, CurriculumDetail!X1256, "")</f>
        <v/>
      </c>
      <c r="Y162" t="str">
        <f>IF(CurriculumDetail!Y1256 &gt; 0, CurriculumDetail!Y1256, "")</f>
        <v/>
      </c>
      <c r="Z162" t="str">
        <f>IF(CurriculumDetail!Z1256 &gt; 0, CurriculumDetail!Z1256, "")</f>
        <v/>
      </c>
      <c r="AA162" t="str">
        <f>IF(CurriculumDetail!AA1256 &gt; 0, CurriculumDetail!AA1256, "")</f>
        <v/>
      </c>
      <c r="AB162" t="str">
        <f>IF(CurriculumDetail!AB1256 &gt; 0, CurriculumDetail!AB1256, "")</f>
        <v/>
      </c>
      <c r="AC162" t="str">
        <f>IF(CurriculumDetail!AC1256 &gt; 0, CurriculumDetail!AC1256, "")</f>
        <v/>
      </c>
      <c r="AD162" t="str">
        <f>IF(CurriculumDetail!AD1256 &gt; 0, CurriculumDetail!AD1256, "")</f>
        <v/>
      </c>
      <c r="AE162" t="str">
        <f>IF(CurriculumDetail!AE1256 &gt; 0, CurriculumDetail!AE1256, "")</f>
        <v/>
      </c>
      <c r="AF162" t="str">
        <f>IF(CurriculumDetail!AF1256 &gt; 0, CurriculumDetail!AF1256, "")</f>
        <v/>
      </c>
      <c r="AG162" t="str">
        <f>IF(CurriculumDetail!AG1256 &gt; 0, CurriculumDetail!AG1256, "")</f>
        <v/>
      </c>
      <c r="AH162" t="str">
        <f>IF(CurriculumDetail!AH1256 &gt; 0, CurriculumDetail!AH1256, "")</f>
        <v/>
      </c>
      <c r="AI162" t="str">
        <f>IF(CurriculumDetail!AI1256 &gt; 0, CurriculumDetail!AI1256, "")</f>
        <v/>
      </c>
      <c r="AJ162" t="str">
        <f>IF(CurriculumDetail!AJ1256 &gt; 0, CurriculumDetail!AJ1256, "")</f>
        <v/>
      </c>
    </row>
    <row r="163" spans="1:36" x14ac:dyDescent="0.2">
      <c r="A163" s="12" t="s">
        <v>179</v>
      </c>
      <c r="B163" s="12" t="s">
        <v>189</v>
      </c>
      <c r="C163" s="12">
        <v>0</v>
      </c>
      <c r="D163" s="12">
        <v>0</v>
      </c>
      <c r="E163" s="12">
        <f t="shared" si="26"/>
        <v>0</v>
      </c>
      <c r="F163" s="12">
        <f t="shared" si="27"/>
        <v>0</v>
      </c>
      <c r="G163" t="str">
        <f>IF(CurriculumDetail!G1265 &gt; 0, CurriculumDetail!G1265, "")</f>
        <v/>
      </c>
      <c r="H163" t="str">
        <f>IF(CurriculumDetail!H1265 &gt; 0, CurriculumDetail!H1265, "")</f>
        <v/>
      </c>
      <c r="I163" t="str">
        <f>IF(CurriculumDetail!I1265 &gt; 0, CurriculumDetail!I1265, "")</f>
        <v/>
      </c>
      <c r="J163" t="str">
        <f>IF(CurriculumDetail!J1265 &gt; 0, CurriculumDetail!J1265, "")</f>
        <v/>
      </c>
      <c r="K163" t="str">
        <f>IF(CurriculumDetail!K1265 &gt; 0, CurriculumDetail!K1265, "")</f>
        <v/>
      </c>
      <c r="L163" t="str">
        <f>IF(CurriculumDetail!L1265 &gt; 0, CurriculumDetail!L1265, "")</f>
        <v/>
      </c>
      <c r="M163" t="str">
        <f>IF(CurriculumDetail!M1265 &gt; 0, CurriculumDetail!M1265, "")</f>
        <v/>
      </c>
      <c r="N163" t="str">
        <f>IF(CurriculumDetail!N1265 &gt; 0, CurriculumDetail!N1265, "")</f>
        <v/>
      </c>
      <c r="O163" t="str">
        <f>IF(CurriculumDetail!O1265 &gt; 0, CurriculumDetail!O1265, "")</f>
        <v/>
      </c>
      <c r="P163" t="str">
        <f>IF(CurriculumDetail!P1265 &gt; 0, CurriculumDetail!P1265, "")</f>
        <v/>
      </c>
      <c r="Q163" t="str">
        <f>IF(CurriculumDetail!Q1265 &gt; 0, CurriculumDetail!Q1265, "")</f>
        <v/>
      </c>
      <c r="R163" t="str">
        <f>IF(CurriculumDetail!R1265 &gt; 0, CurriculumDetail!R1265, "")</f>
        <v/>
      </c>
      <c r="S163" t="str">
        <f>IF(CurriculumDetail!S1265 &gt; 0, CurriculumDetail!S1265, "")</f>
        <v/>
      </c>
      <c r="T163" t="str">
        <f>IF(CurriculumDetail!T1265 &gt; 0, CurriculumDetail!T1265, "")</f>
        <v/>
      </c>
      <c r="U163" t="str">
        <f>IF(CurriculumDetail!U1265 &gt; 0, CurriculumDetail!U1265, "")</f>
        <v/>
      </c>
      <c r="V163" t="str">
        <f>IF(CurriculumDetail!V1265 &gt; 0, CurriculumDetail!V1265, "")</f>
        <v/>
      </c>
      <c r="W163" t="str">
        <f>IF(CurriculumDetail!W1265 &gt; 0, CurriculumDetail!W1265, "")</f>
        <v/>
      </c>
      <c r="X163" t="str">
        <f>IF(CurriculumDetail!X1265 &gt; 0, CurriculumDetail!X1265, "")</f>
        <v/>
      </c>
      <c r="Y163" t="str">
        <f>IF(CurriculumDetail!Y1265 &gt; 0, CurriculumDetail!Y1265, "")</f>
        <v/>
      </c>
      <c r="Z163" t="str">
        <f>IF(CurriculumDetail!Z1265 &gt; 0, CurriculumDetail!Z1265, "")</f>
        <v/>
      </c>
      <c r="AA163" t="str">
        <f>IF(CurriculumDetail!AA1265 &gt; 0, CurriculumDetail!AA1265, "")</f>
        <v/>
      </c>
      <c r="AB163" t="str">
        <f>IF(CurriculumDetail!AB1265 &gt; 0, CurriculumDetail!AB1265, "")</f>
        <v/>
      </c>
      <c r="AC163" t="str">
        <f>IF(CurriculumDetail!AC1265 &gt; 0, CurriculumDetail!AC1265, "")</f>
        <v/>
      </c>
      <c r="AD163" t="str">
        <f>IF(CurriculumDetail!AD1265 &gt; 0, CurriculumDetail!AD1265, "")</f>
        <v/>
      </c>
      <c r="AE163" t="str">
        <f>IF(CurriculumDetail!AE1265 &gt; 0, CurriculumDetail!AE1265, "")</f>
        <v/>
      </c>
      <c r="AF163" t="str">
        <f>IF(CurriculumDetail!AF1265 &gt; 0, CurriculumDetail!AF1265, "")</f>
        <v/>
      </c>
      <c r="AG163" t="str">
        <f>IF(CurriculumDetail!AG1265 &gt; 0, CurriculumDetail!AG1265, "")</f>
        <v/>
      </c>
      <c r="AH163" t="str">
        <f>IF(CurriculumDetail!AH1265 &gt; 0, CurriculumDetail!AH1265, "")</f>
        <v/>
      </c>
      <c r="AI163" t="str">
        <f>IF(CurriculumDetail!AI1265 &gt; 0, CurriculumDetail!AI1265, "")</f>
        <v/>
      </c>
      <c r="AJ163" t="str">
        <f>IF(CurriculumDetail!AJ1265 &gt; 0, CurriculumDetail!AJ1265, "")</f>
        <v/>
      </c>
    </row>
    <row r="165" spans="1:36" x14ac:dyDescent="0.2">
      <c r="A165" s="12" t="s">
        <v>190</v>
      </c>
      <c r="B165" s="12" t="s">
        <v>191</v>
      </c>
      <c r="C165" s="12">
        <v>3</v>
      </c>
      <c r="D165" s="12">
        <v>0</v>
      </c>
      <c r="E165" s="12">
        <f t="shared" ref="E165:E174" si="28">C165+ D165</f>
        <v>3</v>
      </c>
      <c r="F165" s="12">
        <f t="shared" ref="F165:F174" si="29">SUM(G165:AJ165)</f>
        <v>0</v>
      </c>
      <c r="G165" t="str">
        <f>IF(CurriculumDetail!G1272 &gt; 0, CurriculumDetail!G1272, "")</f>
        <v/>
      </c>
      <c r="H165" t="str">
        <f>IF(CurriculumDetail!H1272 &gt; 0, CurriculumDetail!H1272, "")</f>
        <v/>
      </c>
      <c r="I165" t="str">
        <f>IF(CurriculumDetail!I1272 &gt; 0, CurriculumDetail!I1272, "")</f>
        <v/>
      </c>
      <c r="J165" t="str">
        <f>IF(CurriculumDetail!J1272 &gt; 0, CurriculumDetail!J1272, "")</f>
        <v/>
      </c>
      <c r="K165" t="str">
        <f>IF(CurriculumDetail!K1272 &gt; 0, CurriculumDetail!K1272, "")</f>
        <v/>
      </c>
      <c r="L165" t="str">
        <f>IF(CurriculumDetail!L1272 &gt; 0, CurriculumDetail!L1272, "")</f>
        <v/>
      </c>
      <c r="M165" t="str">
        <f>IF(CurriculumDetail!M1272 &gt; 0, CurriculumDetail!M1272, "")</f>
        <v/>
      </c>
      <c r="N165" t="str">
        <f>IF(CurriculumDetail!N1272 &gt; 0, CurriculumDetail!N1272, "")</f>
        <v/>
      </c>
      <c r="O165" t="str">
        <f>IF(CurriculumDetail!O1272 &gt; 0, CurriculumDetail!O1272, "")</f>
        <v/>
      </c>
      <c r="P165" t="str">
        <f>IF(CurriculumDetail!P1272 &gt; 0, CurriculumDetail!P1272, "")</f>
        <v/>
      </c>
      <c r="Q165" t="str">
        <f>IF(CurriculumDetail!Q1272 &gt; 0, CurriculumDetail!Q1272, "")</f>
        <v/>
      </c>
      <c r="R165" t="str">
        <f>IF(CurriculumDetail!R1272 &gt; 0, CurriculumDetail!R1272, "")</f>
        <v/>
      </c>
      <c r="S165" t="str">
        <f>IF(CurriculumDetail!S1272 &gt; 0, CurriculumDetail!S1272, "")</f>
        <v/>
      </c>
      <c r="T165" t="str">
        <f>IF(CurriculumDetail!T1272 &gt; 0, CurriculumDetail!T1272, "")</f>
        <v/>
      </c>
      <c r="U165" t="str">
        <f>IF(CurriculumDetail!U1272 &gt; 0, CurriculumDetail!U1272, "")</f>
        <v/>
      </c>
      <c r="V165" t="str">
        <f>IF(CurriculumDetail!V1272 &gt; 0, CurriculumDetail!V1272, "")</f>
        <v/>
      </c>
      <c r="W165" t="str">
        <f>IF(CurriculumDetail!W1272 &gt; 0, CurriculumDetail!W1272, "")</f>
        <v/>
      </c>
      <c r="X165" t="str">
        <f>IF(CurriculumDetail!X1272 &gt; 0, CurriculumDetail!X1272, "")</f>
        <v/>
      </c>
      <c r="Y165" t="str">
        <f>IF(CurriculumDetail!Y1272 &gt; 0, CurriculumDetail!Y1272, "")</f>
        <v/>
      </c>
      <c r="Z165" t="str">
        <f>IF(CurriculumDetail!Z1272 &gt; 0, CurriculumDetail!Z1272, "")</f>
        <v/>
      </c>
      <c r="AA165" t="str">
        <f>IF(CurriculumDetail!AA1272 &gt; 0, CurriculumDetail!AA1272, "")</f>
        <v/>
      </c>
      <c r="AB165" t="str">
        <f>IF(CurriculumDetail!AB1272 &gt; 0, CurriculumDetail!AB1272, "")</f>
        <v/>
      </c>
      <c r="AC165" t="str">
        <f>IF(CurriculumDetail!AC1272 &gt; 0, CurriculumDetail!AC1272, "")</f>
        <v/>
      </c>
      <c r="AD165" t="str">
        <f>IF(CurriculumDetail!AD1272 &gt; 0, CurriculumDetail!AD1272, "")</f>
        <v/>
      </c>
      <c r="AE165" t="str">
        <f>IF(CurriculumDetail!AE1272 &gt; 0, CurriculumDetail!AE1272, "")</f>
        <v/>
      </c>
      <c r="AF165" t="str">
        <f>IF(CurriculumDetail!AF1272 &gt; 0, CurriculumDetail!AF1272, "")</f>
        <v/>
      </c>
      <c r="AG165" t="str">
        <f>IF(CurriculumDetail!AG1272 &gt; 0, CurriculumDetail!AG1272, "")</f>
        <v/>
      </c>
      <c r="AH165" t="str">
        <f>IF(CurriculumDetail!AH1272 &gt; 0, CurriculumDetail!AH1272, "")</f>
        <v/>
      </c>
      <c r="AI165" t="str">
        <f>IF(CurriculumDetail!AI1272 &gt; 0, CurriculumDetail!AI1272, "")</f>
        <v/>
      </c>
      <c r="AJ165" t="str">
        <f>IF(CurriculumDetail!AJ1272 &gt; 0, CurriculumDetail!AJ1272, "")</f>
        <v/>
      </c>
    </row>
    <row r="166" spans="1:36" x14ac:dyDescent="0.2">
      <c r="A166" s="12" t="s">
        <v>190</v>
      </c>
      <c r="B166" s="12" t="s">
        <v>192</v>
      </c>
      <c r="C166" s="12">
        <v>3</v>
      </c>
      <c r="D166" s="12">
        <v>0</v>
      </c>
      <c r="E166" s="12">
        <f t="shared" si="28"/>
        <v>3</v>
      </c>
      <c r="F166" s="12">
        <f t="shared" si="29"/>
        <v>0</v>
      </c>
      <c r="G166" t="str">
        <f>IF(CurriculumDetail!G1282 &gt; 0, CurriculumDetail!G1282, "")</f>
        <v/>
      </c>
      <c r="H166" t="str">
        <f>IF(CurriculumDetail!H1282 &gt; 0, CurriculumDetail!H1282, "")</f>
        <v/>
      </c>
      <c r="I166" t="str">
        <f>IF(CurriculumDetail!I1282 &gt; 0, CurriculumDetail!I1282, "")</f>
        <v/>
      </c>
      <c r="J166" t="str">
        <f>IF(CurriculumDetail!J1282 &gt; 0, CurriculumDetail!J1282, "")</f>
        <v/>
      </c>
      <c r="K166" t="str">
        <f>IF(CurriculumDetail!K1282 &gt; 0, CurriculumDetail!K1282, "")</f>
        <v/>
      </c>
      <c r="L166" t="str">
        <f>IF(CurriculumDetail!L1282 &gt; 0, CurriculumDetail!L1282, "")</f>
        <v/>
      </c>
      <c r="M166" t="str">
        <f>IF(CurriculumDetail!M1282 &gt; 0, CurriculumDetail!M1282, "")</f>
        <v/>
      </c>
      <c r="N166" t="str">
        <f>IF(CurriculumDetail!N1282 &gt; 0, CurriculumDetail!N1282, "")</f>
        <v/>
      </c>
      <c r="O166" t="str">
        <f>IF(CurriculumDetail!O1282 &gt; 0, CurriculumDetail!O1282, "")</f>
        <v/>
      </c>
      <c r="P166" t="str">
        <f>IF(CurriculumDetail!P1282 &gt; 0, CurriculumDetail!P1282, "")</f>
        <v/>
      </c>
      <c r="Q166" t="str">
        <f>IF(CurriculumDetail!Q1282 &gt; 0, CurriculumDetail!Q1282, "")</f>
        <v/>
      </c>
      <c r="R166" t="str">
        <f>IF(CurriculumDetail!R1282 &gt; 0, CurriculumDetail!R1282, "")</f>
        <v/>
      </c>
      <c r="S166" t="str">
        <f>IF(CurriculumDetail!S1282 &gt; 0, CurriculumDetail!S1282, "")</f>
        <v/>
      </c>
      <c r="T166" t="str">
        <f>IF(CurriculumDetail!T1282 &gt; 0, CurriculumDetail!T1282, "")</f>
        <v/>
      </c>
      <c r="U166" t="str">
        <f>IF(CurriculumDetail!U1282 &gt; 0, CurriculumDetail!U1282, "")</f>
        <v/>
      </c>
      <c r="V166" t="str">
        <f>IF(CurriculumDetail!V1282 &gt; 0, CurriculumDetail!V1282, "")</f>
        <v/>
      </c>
      <c r="W166" t="str">
        <f>IF(CurriculumDetail!W1282 &gt; 0, CurriculumDetail!W1282, "")</f>
        <v/>
      </c>
      <c r="X166" t="str">
        <f>IF(CurriculumDetail!X1282 &gt; 0, CurriculumDetail!X1282, "")</f>
        <v/>
      </c>
      <c r="Y166" t="str">
        <f>IF(CurriculumDetail!Y1282 &gt; 0, CurriculumDetail!Y1282, "")</f>
        <v/>
      </c>
      <c r="Z166" t="str">
        <f>IF(CurriculumDetail!Z1282 &gt; 0, CurriculumDetail!Z1282, "")</f>
        <v/>
      </c>
      <c r="AA166" t="str">
        <f>IF(CurriculumDetail!AA1282 &gt; 0, CurriculumDetail!AA1282, "")</f>
        <v/>
      </c>
      <c r="AB166" t="str">
        <f>IF(CurriculumDetail!AB1282 &gt; 0, CurriculumDetail!AB1282, "")</f>
        <v/>
      </c>
      <c r="AC166" t="str">
        <f>IF(CurriculumDetail!AC1282 &gt; 0, CurriculumDetail!AC1282, "")</f>
        <v/>
      </c>
      <c r="AD166" t="str">
        <f>IF(CurriculumDetail!AD1282 &gt; 0, CurriculumDetail!AD1282, "")</f>
        <v/>
      </c>
      <c r="AE166" t="str">
        <f>IF(CurriculumDetail!AE1282 &gt; 0, CurriculumDetail!AE1282, "")</f>
        <v/>
      </c>
      <c r="AF166" t="str">
        <f>IF(CurriculumDetail!AF1282 &gt; 0, CurriculumDetail!AF1282, "")</f>
        <v/>
      </c>
      <c r="AG166" t="str">
        <f>IF(CurriculumDetail!AG1282 &gt; 0, CurriculumDetail!AG1282, "")</f>
        <v/>
      </c>
      <c r="AH166" t="str">
        <f>IF(CurriculumDetail!AH1282 &gt; 0, CurriculumDetail!AH1282, "")</f>
        <v/>
      </c>
      <c r="AI166" t="str">
        <f>IF(CurriculumDetail!AI1282 &gt; 0, CurriculumDetail!AI1282, "")</f>
        <v/>
      </c>
      <c r="AJ166" t="str">
        <f>IF(CurriculumDetail!AJ1282 &gt; 0, CurriculumDetail!AJ1282, "")</f>
        <v/>
      </c>
    </row>
    <row r="167" spans="1:36" x14ac:dyDescent="0.2">
      <c r="A167" s="12" t="s">
        <v>190</v>
      </c>
      <c r="B167" s="12" t="s">
        <v>193</v>
      </c>
      <c r="C167" s="12">
        <v>6</v>
      </c>
      <c r="D167" s="12">
        <v>0</v>
      </c>
      <c r="E167" s="12">
        <f t="shared" si="28"/>
        <v>6</v>
      </c>
      <c r="F167" s="12">
        <f t="shared" si="29"/>
        <v>0</v>
      </c>
      <c r="G167" t="str">
        <f>IF(CurriculumDetail!G1289 &gt; 0, CurriculumDetail!G1289, "")</f>
        <v/>
      </c>
      <c r="H167" t="str">
        <f>IF(CurriculumDetail!H1289 &gt; 0, CurriculumDetail!H1289, "")</f>
        <v/>
      </c>
      <c r="I167" t="str">
        <f>IF(CurriculumDetail!I1289 &gt; 0, CurriculumDetail!I1289, "")</f>
        <v/>
      </c>
      <c r="J167" t="str">
        <f>IF(CurriculumDetail!J1289 &gt; 0, CurriculumDetail!J1289, "")</f>
        <v/>
      </c>
      <c r="K167" t="str">
        <f>IF(CurriculumDetail!K1289 &gt; 0, CurriculumDetail!K1289, "")</f>
        <v/>
      </c>
      <c r="L167" t="str">
        <f>IF(CurriculumDetail!L1289 &gt; 0, CurriculumDetail!L1289, "")</f>
        <v/>
      </c>
      <c r="M167" t="str">
        <f>IF(CurriculumDetail!M1289 &gt; 0, CurriculumDetail!M1289, "")</f>
        <v/>
      </c>
      <c r="N167" t="str">
        <f>IF(CurriculumDetail!N1289 &gt; 0, CurriculumDetail!N1289, "")</f>
        <v/>
      </c>
      <c r="O167" t="str">
        <f>IF(CurriculumDetail!O1289 &gt; 0, CurriculumDetail!O1289, "")</f>
        <v/>
      </c>
      <c r="P167" t="str">
        <f>IF(CurriculumDetail!P1289 &gt; 0, CurriculumDetail!P1289, "")</f>
        <v/>
      </c>
      <c r="Q167" t="str">
        <f>IF(CurriculumDetail!Q1289 &gt; 0, CurriculumDetail!Q1289, "")</f>
        <v/>
      </c>
      <c r="R167" t="str">
        <f>IF(CurriculumDetail!R1289 &gt; 0, CurriculumDetail!R1289, "")</f>
        <v/>
      </c>
      <c r="S167" t="str">
        <f>IF(CurriculumDetail!S1289 &gt; 0, CurriculumDetail!S1289, "")</f>
        <v/>
      </c>
      <c r="T167" t="str">
        <f>IF(CurriculumDetail!T1289 &gt; 0, CurriculumDetail!T1289, "")</f>
        <v/>
      </c>
      <c r="U167" t="str">
        <f>IF(CurriculumDetail!U1289 &gt; 0, CurriculumDetail!U1289, "")</f>
        <v/>
      </c>
      <c r="V167" t="str">
        <f>IF(CurriculumDetail!V1289 &gt; 0, CurriculumDetail!V1289, "")</f>
        <v/>
      </c>
      <c r="W167" t="str">
        <f>IF(CurriculumDetail!W1289 &gt; 0, CurriculumDetail!W1289, "")</f>
        <v/>
      </c>
      <c r="X167" t="str">
        <f>IF(CurriculumDetail!X1289 &gt; 0, CurriculumDetail!X1289, "")</f>
        <v/>
      </c>
      <c r="Y167" t="str">
        <f>IF(CurriculumDetail!Y1289 &gt; 0, CurriculumDetail!Y1289, "")</f>
        <v/>
      </c>
      <c r="Z167" t="str">
        <f>IF(CurriculumDetail!Z1289 &gt; 0, CurriculumDetail!Z1289, "")</f>
        <v/>
      </c>
      <c r="AA167" t="str">
        <f>IF(CurriculumDetail!AA1289 &gt; 0, CurriculumDetail!AA1289, "")</f>
        <v/>
      </c>
      <c r="AB167" t="str">
        <f>IF(CurriculumDetail!AB1289 &gt; 0, CurriculumDetail!AB1289, "")</f>
        <v/>
      </c>
      <c r="AC167" t="str">
        <f>IF(CurriculumDetail!AC1289 &gt; 0, CurriculumDetail!AC1289, "")</f>
        <v/>
      </c>
      <c r="AD167" t="str">
        <f>IF(CurriculumDetail!AD1289 &gt; 0, CurriculumDetail!AD1289, "")</f>
        <v/>
      </c>
      <c r="AE167" t="str">
        <f>IF(CurriculumDetail!AE1289 &gt; 0, CurriculumDetail!AE1289, "")</f>
        <v/>
      </c>
      <c r="AF167" t="str">
        <f>IF(CurriculumDetail!AF1289 &gt; 0, CurriculumDetail!AF1289, "")</f>
        <v/>
      </c>
      <c r="AG167" t="str">
        <f>IF(CurriculumDetail!AG1289 &gt; 0, CurriculumDetail!AG1289, "")</f>
        <v/>
      </c>
      <c r="AH167" t="str">
        <f>IF(CurriculumDetail!AH1289 &gt; 0, CurriculumDetail!AH1289, "")</f>
        <v/>
      </c>
      <c r="AI167" t="str">
        <f>IF(CurriculumDetail!AI1289 &gt; 0, CurriculumDetail!AI1289, "")</f>
        <v/>
      </c>
      <c r="AJ167" t="str">
        <f>IF(CurriculumDetail!AJ1289 &gt; 0, CurriculumDetail!AJ1289, "")</f>
        <v/>
      </c>
    </row>
    <row r="168" spans="1:36" x14ac:dyDescent="0.2">
      <c r="A168" s="12" t="s">
        <v>190</v>
      </c>
      <c r="B168" s="12" t="s">
        <v>194</v>
      </c>
      <c r="C168" s="12">
        <v>1</v>
      </c>
      <c r="D168" s="12">
        <v>0</v>
      </c>
      <c r="E168" s="12">
        <f t="shared" si="28"/>
        <v>1</v>
      </c>
      <c r="F168" s="12">
        <f t="shared" si="29"/>
        <v>0</v>
      </c>
      <c r="G168" t="str">
        <f>IF(CurriculumDetail!G1297 &gt; 0, CurriculumDetail!G1297, "")</f>
        <v/>
      </c>
      <c r="H168" t="str">
        <f>IF(CurriculumDetail!H1297 &gt; 0, CurriculumDetail!H1297, "")</f>
        <v/>
      </c>
      <c r="I168" t="str">
        <f>IF(CurriculumDetail!I1297 &gt; 0, CurriculumDetail!I1297, "")</f>
        <v/>
      </c>
      <c r="J168" t="str">
        <f>IF(CurriculumDetail!J1297 &gt; 0, CurriculumDetail!J1297, "")</f>
        <v/>
      </c>
      <c r="K168" t="str">
        <f>IF(CurriculumDetail!K1297 &gt; 0, CurriculumDetail!K1297, "")</f>
        <v/>
      </c>
      <c r="L168" t="str">
        <f>IF(CurriculumDetail!L1297 &gt; 0, CurriculumDetail!L1297, "")</f>
        <v/>
      </c>
      <c r="M168" t="str">
        <f>IF(CurriculumDetail!M1297 &gt; 0, CurriculumDetail!M1297, "")</f>
        <v/>
      </c>
      <c r="N168" t="str">
        <f>IF(CurriculumDetail!N1297 &gt; 0, CurriculumDetail!N1297, "")</f>
        <v/>
      </c>
      <c r="O168" t="str">
        <f>IF(CurriculumDetail!O1297 &gt; 0, CurriculumDetail!O1297, "")</f>
        <v/>
      </c>
      <c r="P168" t="str">
        <f>IF(CurriculumDetail!P1297 &gt; 0, CurriculumDetail!P1297, "")</f>
        <v/>
      </c>
      <c r="Q168" t="str">
        <f>IF(CurriculumDetail!Q1297 &gt; 0, CurriculumDetail!Q1297, "")</f>
        <v/>
      </c>
      <c r="R168" t="str">
        <f>IF(CurriculumDetail!R1297 &gt; 0, CurriculumDetail!R1297, "")</f>
        <v/>
      </c>
      <c r="S168" t="str">
        <f>IF(CurriculumDetail!S1297 &gt; 0, CurriculumDetail!S1297, "")</f>
        <v/>
      </c>
      <c r="T168" t="str">
        <f>IF(CurriculumDetail!T1297 &gt; 0, CurriculumDetail!T1297, "")</f>
        <v/>
      </c>
      <c r="U168" t="str">
        <f>IF(CurriculumDetail!U1297 &gt; 0, CurriculumDetail!U1297, "")</f>
        <v/>
      </c>
      <c r="V168" t="str">
        <f>IF(CurriculumDetail!V1297 &gt; 0, CurriculumDetail!V1297, "")</f>
        <v/>
      </c>
      <c r="W168" t="str">
        <f>IF(CurriculumDetail!W1297 &gt; 0, CurriculumDetail!W1297, "")</f>
        <v/>
      </c>
      <c r="X168" t="str">
        <f>IF(CurriculumDetail!X1297 &gt; 0, CurriculumDetail!X1297, "")</f>
        <v/>
      </c>
      <c r="Y168" t="str">
        <f>IF(CurriculumDetail!Y1297 &gt; 0, CurriculumDetail!Y1297, "")</f>
        <v/>
      </c>
      <c r="Z168" t="str">
        <f>IF(CurriculumDetail!Z1297 &gt; 0, CurriculumDetail!Z1297, "")</f>
        <v/>
      </c>
      <c r="AA168" t="str">
        <f>IF(CurriculumDetail!AA1297 &gt; 0, CurriculumDetail!AA1297, "")</f>
        <v/>
      </c>
      <c r="AB168" t="str">
        <f>IF(CurriculumDetail!AB1297 &gt; 0, CurriculumDetail!AB1297, "")</f>
        <v/>
      </c>
      <c r="AC168" t="str">
        <f>IF(CurriculumDetail!AC1297 &gt; 0, CurriculumDetail!AC1297, "")</f>
        <v/>
      </c>
      <c r="AD168" t="str">
        <f>IF(CurriculumDetail!AD1297 &gt; 0, CurriculumDetail!AD1297, "")</f>
        <v/>
      </c>
      <c r="AE168" t="str">
        <f>IF(CurriculumDetail!AE1297 &gt; 0, CurriculumDetail!AE1297, "")</f>
        <v/>
      </c>
      <c r="AF168" t="str">
        <f>IF(CurriculumDetail!AF1297 &gt; 0, CurriculumDetail!AF1297, "")</f>
        <v/>
      </c>
      <c r="AG168" t="str">
        <f>IF(CurriculumDetail!AG1297 &gt; 0, CurriculumDetail!AG1297, "")</f>
        <v/>
      </c>
      <c r="AH168" t="str">
        <f>IF(CurriculumDetail!AH1297 &gt; 0, CurriculumDetail!AH1297, "")</f>
        <v/>
      </c>
      <c r="AI168" t="str">
        <f>IF(CurriculumDetail!AI1297 &gt; 0, CurriculumDetail!AI1297, "")</f>
        <v/>
      </c>
      <c r="AJ168" t="str">
        <f>IF(CurriculumDetail!AJ1297 &gt; 0, CurriculumDetail!AJ1297, "")</f>
        <v/>
      </c>
    </row>
    <row r="169" spans="1:36" x14ac:dyDescent="0.2">
      <c r="A169" s="12" t="s">
        <v>190</v>
      </c>
      <c r="B169" s="12" t="s">
        <v>195</v>
      </c>
      <c r="C169" s="12">
        <v>3</v>
      </c>
      <c r="D169" s="12">
        <v>0</v>
      </c>
      <c r="E169" s="12">
        <f t="shared" si="28"/>
        <v>3</v>
      </c>
      <c r="F169" s="12">
        <f t="shared" si="29"/>
        <v>0</v>
      </c>
      <c r="G169" t="str">
        <f>IF(CurriculumDetail!G1305 &gt; 0, CurriculumDetail!G1305, "")</f>
        <v/>
      </c>
      <c r="H169" t="str">
        <f>IF(CurriculumDetail!H1305 &gt; 0, CurriculumDetail!H1305, "")</f>
        <v/>
      </c>
      <c r="I169" t="str">
        <f>IF(CurriculumDetail!I1305 &gt; 0, CurriculumDetail!I1305, "")</f>
        <v/>
      </c>
      <c r="J169" t="str">
        <f>IF(CurriculumDetail!J1305 &gt; 0, CurriculumDetail!J1305, "")</f>
        <v/>
      </c>
      <c r="K169" t="str">
        <f>IF(CurriculumDetail!K1305 &gt; 0, CurriculumDetail!K1305, "")</f>
        <v/>
      </c>
      <c r="L169" t="str">
        <f>IF(CurriculumDetail!L1305 &gt; 0, CurriculumDetail!L1305, "")</f>
        <v/>
      </c>
      <c r="M169" t="str">
        <f>IF(CurriculumDetail!M1305 &gt; 0, CurriculumDetail!M1305, "")</f>
        <v/>
      </c>
      <c r="N169" t="str">
        <f>IF(CurriculumDetail!N1305 &gt; 0, CurriculumDetail!N1305, "")</f>
        <v/>
      </c>
      <c r="O169" t="str">
        <f>IF(CurriculumDetail!O1305 &gt; 0, CurriculumDetail!O1305, "")</f>
        <v/>
      </c>
      <c r="P169" t="str">
        <f>IF(CurriculumDetail!P1305 &gt; 0, CurriculumDetail!P1305, "")</f>
        <v/>
      </c>
      <c r="Q169" t="str">
        <f>IF(CurriculumDetail!Q1305 &gt; 0, CurriculumDetail!Q1305, "")</f>
        <v/>
      </c>
      <c r="R169" t="str">
        <f>IF(CurriculumDetail!R1305 &gt; 0, CurriculumDetail!R1305, "")</f>
        <v/>
      </c>
      <c r="S169" t="str">
        <f>IF(CurriculumDetail!S1305 &gt; 0, CurriculumDetail!S1305, "")</f>
        <v/>
      </c>
      <c r="T169" t="str">
        <f>IF(CurriculumDetail!T1305 &gt; 0, CurriculumDetail!T1305, "")</f>
        <v/>
      </c>
      <c r="U169" t="str">
        <f>IF(CurriculumDetail!U1305 &gt; 0, CurriculumDetail!U1305, "")</f>
        <v/>
      </c>
      <c r="V169" t="str">
        <f>IF(CurriculumDetail!V1305 &gt; 0, CurriculumDetail!V1305, "")</f>
        <v/>
      </c>
      <c r="W169" t="str">
        <f>IF(CurriculumDetail!W1305 &gt; 0, CurriculumDetail!W1305, "")</f>
        <v/>
      </c>
      <c r="X169" t="str">
        <f>IF(CurriculumDetail!X1305 &gt; 0, CurriculumDetail!X1305, "")</f>
        <v/>
      </c>
      <c r="Y169" t="str">
        <f>IF(CurriculumDetail!Y1305 &gt; 0, CurriculumDetail!Y1305, "")</f>
        <v/>
      </c>
      <c r="Z169" t="str">
        <f>IF(CurriculumDetail!Z1305 &gt; 0, CurriculumDetail!Z1305, "")</f>
        <v/>
      </c>
      <c r="AA169" t="str">
        <f>IF(CurriculumDetail!AA1305 &gt; 0, CurriculumDetail!AA1305, "")</f>
        <v/>
      </c>
      <c r="AB169" t="str">
        <f>IF(CurriculumDetail!AB1305 &gt; 0, CurriculumDetail!AB1305, "")</f>
        <v/>
      </c>
      <c r="AC169" t="str">
        <f>IF(CurriculumDetail!AC1305 &gt; 0, CurriculumDetail!AC1305, "")</f>
        <v/>
      </c>
      <c r="AD169" t="str">
        <f>IF(CurriculumDetail!AD1305 &gt; 0, CurriculumDetail!AD1305, "")</f>
        <v/>
      </c>
      <c r="AE169" t="str">
        <f>IF(CurriculumDetail!AE1305 &gt; 0, CurriculumDetail!AE1305, "")</f>
        <v/>
      </c>
      <c r="AF169" t="str">
        <f>IF(CurriculumDetail!AF1305 &gt; 0, CurriculumDetail!AF1305, "")</f>
        <v/>
      </c>
      <c r="AG169" t="str">
        <f>IF(CurriculumDetail!AG1305 &gt; 0, CurriculumDetail!AG1305, "")</f>
        <v/>
      </c>
      <c r="AH169" t="str">
        <f>IF(CurriculumDetail!AH1305 &gt; 0, CurriculumDetail!AH1305, "")</f>
        <v/>
      </c>
      <c r="AI169" t="str">
        <f>IF(CurriculumDetail!AI1305 &gt; 0, CurriculumDetail!AI1305, "")</f>
        <v/>
      </c>
      <c r="AJ169" t="str">
        <f>IF(CurriculumDetail!AJ1305 &gt; 0, CurriculumDetail!AJ1305, "")</f>
        <v/>
      </c>
    </row>
    <row r="170" spans="1:36" x14ac:dyDescent="0.2">
      <c r="A170" s="12" t="s">
        <v>190</v>
      </c>
      <c r="B170" s="12" t="s">
        <v>196</v>
      </c>
      <c r="C170" s="12">
        <v>0</v>
      </c>
      <c r="D170" s="12">
        <v>2</v>
      </c>
      <c r="E170" s="12">
        <f t="shared" si="28"/>
        <v>2</v>
      </c>
      <c r="F170" s="12">
        <f t="shared" si="29"/>
        <v>0</v>
      </c>
      <c r="G170" t="str">
        <f>IF(CurriculumDetail!G1311 &gt; 0, CurriculumDetail!G1311, "")</f>
        <v/>
      </c>
      <c r="H170" t="str">
        <f>IF(CurriculumDetail!H1311 &gt; 0, CurriculumDetail!H1311, "")</f>
        <v/>
      </c>
      <c r="I170" t="str">
        <f>IF(CurriculumDetail!I1311 &gt; 0, CurriculumDetail!I1311, "")</f>
        <v/>
      </c>
      <c r="J170" t="str">
        <f>IF(CurriculumDetail!J1311 &gt; 0, CurriculumDetail!J1311, "")</f>
        <v/>
      </c>
      <c r="K170" t="str">
        <f>IF(CurriculumDetail!K1311 &gt; 0, CurriculumDetail!K1311, "")</f>
        <v/>
      </c>
      <c r="L170" t="str">
        <f>IF(CurriculumDetail!L1311 &gt; 0, CurriculumDetail!L1311, "")</f>
        <v/>
      </c>
      <c r="M170" t="str">
        <f>IF(CurriculumDetail!M1311 &gt; 0, CurriculumDetail!M1311, "")</f>
        <v/>
      </c>
      <c r="N170" t="str">
        <f>IF(CurriculumDetail!N1311 &gt; 0, CurriculumDetail!N1311, "")</f>
        <v/>
      </c>
      <c r="O170" t="str">
        <f>IF(CurriculumDetail!O1311 &gt; 0, CurriculumDetail!O1311, "")</f>
        <v/>
      </c>
      <c r="P170" t="str">
        <f>IF(CurriculumDetail!P1311 &gt; 0, CurriculumDetail!P1311, "")</f>
        <v/>
      </c>
      <c r="Q170" t="str">
        <f>IF(CurriculumDetail!Q1311 &gt; 0, CurriculumDetail!Q1311, "")</f>
        <v/>
      </c>
      <c r="R170" t="str">
        <f>IF(CurriculumDetail!R1311 &gt; 0, CurriculumDetail!R1311, "")</f>
        <v/>
      </c>
      <c r="S170" t="str">
        <f>IF(CurriculumDetail!S1311 &gt; 0, CurriculumDetail!S1311, "")</f>
        <v/>
      </c>
      <c r="T170" t="str">
        <f>IF(CurriculumDetail!T1311 &gt; 0, CurriculumDetail!T1311, "")</f>
        <v/>
      </c>
      <c r="U170" t="str">
        <f>IF(CurriculumDetail!U1311 &gt; 0, CurriculumDetail!U1311, "")</f>
        <v/>
      </c>
      <c r="V170" t="str">
        <f>IF(CurriculumDetail!V1311 &gt; 0, CurriculumDetail!V1311, "")</f>
        <v/>
      </c>
      <c r="W170" t="str">
        <f>IF(CurriculumDetail!W1311 &gt; 0, CurriculumDetail!W1311, "")</f>
        <v/>
      </c>
      <c r="X170" t="str">
        <f>IF(CurriculumDetail!X1311 &gt; 0, CurriculumDetail!X1311, "")</f>
        <v/>
      </c>
      <c r="Y170" t="str">
        <f>IF(CurriculumDetail!Y1311 &gt; 0, CurriculumDetail!Y1311, "")</f>
        <v/>
      </c>
      <c r="Z170" t="str">
        <f>IF(CurriculumDetail!Z1311 &gt; 0, CurriculumDetail!Z1311, "")</f>
        <v/>
      </c>
      <c r="AA170" t="str">
        <f>IF(CurriculumDetail!AA1311 &gt; 0, CurriculumDetail!AA1311, "")</f>
        <v/>
      </c>
      <c r="AB170" t="str">
        <f>IF(CurriculumDetail!AB1311 &gt; 0, CurriculumDetail!AB1311, "")</f>
        <v/>
      </c>
      <c r="AC170" t="str">
        <f>IF(CurriculumDetail!AC1311 &gt; 0, CurriculumDetail!AC1311, "")</f>
        <v/>
      </c>
      <c r="AD170" t="str">
        <f>IF(CurriculumDetail!AD1311 &gt; 0, CurriculumDetail!AD1311, "")</f>
        <v/>
      </c>
      <c r="AE170" t="str">
        <f>IF(CurriculumDetail!AE1311 &gt; 0, CurriculumDetail!AE1311, "")</f>
        <v/>
      </c>
      <c r="AF170" t="str">
        <f>IF(CurriculumDetail!AF1311 &gt; 0, CurriculumDetail!AF1311, "")</f>
        <v/>
      </c>
      <c r="AG170" t="str">
        <f>IF(CurriculumDetail!AG1311 &gt; 0, CurriculumDetail!AG1311, "")</f>
        <v/>
      </c>
      <c r="AH170" t="str">
        <f>IF(CurriculumDetail!AH1311 &gt; 0, CurriculumDetail!AH1311, "")</f>
        <v/>
      </c>
      <c r="AI170" t="str">
        <f>IF(CurriculumDetail!AI1311 &gt; 0, CurriculumDetail!AI1311, "")</f>
        <v/>
      </c>
      <c r="AJ170" t="str">
        <f>IF(CurriculumDetail!AJ1311 &gt; 0, CurriculumDetail!AJ1311, "")</f>
        <v/>
      </c>
    </row>
    <row r="171" spans="1:36" x14ac:dyDescent="0.2">
      <c r="A171" s="12" t="s">
        <v>190</v>
      </c>
      <c r="B171" s="12" t="s">
        <v>197</v>
      </c>
      <c r="C171" s="12">
        <v>0</v>
      </c>
      <c r="D171" s="12">
        <v>3</v>
      </c>
      <c r="E171" s="12">
        <f t="shared" si="28"/>
        <v>3</v>
      </c>
      <c r="F171" s="12">
        <f t="shared" si="29"/>
        <v>0</v>
      </c>
      <c r="G171" t="str">
        <f>IF(CurriculumDetail!G1317 &gt; 0, CurriculumDetail!G1317, "")</f>
        <v/>
      </c>
      <c r="H171" t="str">
        <f>IF(CurriculumDetail!H1317 &gt; 0, CurriculumDetail!H1317, "")</f>
        <v/>
      </c>
      <c r="I171" t="str">
        <f>IF(CurriculumDetail!I1317 &gt; 0, CurriculumDetail!I1317, "")</f>
        <v/>
      </c>
      <c r="J171" t="str">
        <f>IF(CurriculumDetail!J1317 &gt; 0, CurriculumDetail!J1317, "")</f>
        <v/>
      </c>
      <c r="K171" t="str">
        <f>IF(CurriculumDetail!K1317 &gt; 0, CurriculumDetail!K1317, "")</f>
        <v/>
      </c>
      <c r="L171" t="str">
        <f>IF(CurriculumDetail!L1317 &gt; 0, CurriculumDetail!L1317, "")</f>
        <v/>
      </c>
      <c r="M171" t="str">
        <f>IF(CurriculumDetail!M1317 &gt; 0, CurriculumDetail!M1317, "")</f>
        <v/>
      </c>
      <c r="N171" t="str">
        <f>IF(CurriculumDetail!N1317 &gt; 0, CurriculumDetail!N1317, "")</f>
        <v/>
      </c>
      <c r="O171" t="str">
        <f>IF(CurriculumDetail!O1317 &gt; 0, CurriculumDetail!O1317, "")</f>
        <v/>
      </c>
      <c r="P171" t="str">
        <f>IF(CurriculumDetail!P1317 &gt; 0, CurriculumDetail!P1317, "")</f>
        <v/>
      </c>
      <c r="Q171" t="str">
        <f>IF(CurriculumDetail!Q1317 &gt; 0, CurriculumDetail!Q1317, "")</f>
        <v/>
      </c>
      <c r="R171" t="str">
        <f>IF(CurriculumDetail!R1317 &gt; 0, CurriculumDetail!R1317, "")</f>
        <v/>
      </c>
      <c r="S171" t="str">
        <f>IF(CurriculumDetail!S1317 &gt; 0, CurriculumDetail!S1317, "")</f>
        <v/>
      </c>
      <c r="T171" t="str">
        <f>IF(CurriculumDetail!T1317 &gt; 0, CurriculumDetail!T1317, "")</f>
        <v/>
      </c>
      <c r="U171" t="str">
        <f>IF(CurriculumDetail!U1317 &gt; 0, CurriculumDetail!U1317, "")</f>
        <v/>
      </c>
      <c r="V171" t="str">
        <f>IF(CurriculumDetail!V1317 &gt; 0, CurriculumDetail!V1317, "")</f>
        <v/>
      </c>
      <c r="W171" t="str">
        <f>IF(CurriculumDetail!W1317 &gt; 0, CurriculumDetail!W1317, "")</f>
        <v/>
      </c>
      <c r="X171" t="str">
        <f>IF(CurriculumDetail!X1317 &gt; 0, CurriculumDetail!X1317, "")</f>
        <v/>
      </c>
      <c r="Y171" t="str">
        <f>IF(CurriculumDetail!Y1317 &gt; 0, CurriculumDetail!Y1317, "")</f>
        <v/>
      </c>
      <c r="Z171" t="str">
        <f>IF(CurriculumDetail!Z1317 &gt; 0, CurriculumDetail!Z1317, "")</f>
        <v/>
      </c>
      <c r="AA171" t="str">
        <f>IF(CurriculumDetail!AA1317 &gt; 0, CurriculumDetail!AA1317, "")</f>
        <v/>
      </c>
      <c r="AB171" t="str">
        <f>IF(CurriculumDetail!AB1317 &gt; 0, CurriculumDetail!AB1317, "")</f>
        <v/>
      </c>
      <c r="AC171" t="str">
        <f>IF(CurriculumDetail!AC1317 &gt; 0, CurriculumDetail!AC1317, "")</f>
        <v/>
      </c>
      <c r="AD171" t="str">
        <f>IF(CurriculumDetail!AD1317 &gt; 0, CurriculumDetail!AD1317, "")</f>
        <v/>
      </c>
      <c r="AE171" t="str">
        <f>IF(CurriculumDetail!AE1317 &gt; 0, CurriculumDetail!AE1317, "")</f>
        <v/>
      </c>
      <c r="AF171" t="str">
        <f>IF(CurriculumDetail!AF1317 &gt; 0, CurriculumDetail!AF1317, "")</f>
        <v/>
      </c>
      <c r="AG171" t="str">
        <f>IF(CurriculumDetail!AG1317 &gt; 0, CurriculumDetail!AG1317, "")</f>
        <v/>
      </c>
      <c r="AH171" t="str">
        <f>IF(CurriculumDetail!AH1317 &gt; 0, CurriculumDetail!AH1317, "")</f>
        <v/>
      </c>
      <c r="AI171" t="str">
        <f>IF(CurriculumDetail!AI1317 &gt; 0, CurriculumDetail!AI1317, "")</f>
        <v/>
      </c>
      <c r="AJ171" t="str">
        <f>IF(CurriculumDetail!AJ1317 &gt; 0, CurriculumDetail!AJ1317, "")</f>
        <v/>
      </c>
    </row>
    <row r="172" spans="1:36" x14ac:dyDescent="0.2">
      <c r="A172" s="12" t="s">
        <v>190</v>
      </c>
      <c r="B172" s="12" t="s">
        <v>198</v>
      </c>
      <c r="C172" s="12">
        <v>0</v>
      </c>
      <c r="D172" s="12">
        <v>2</v>
      </c>
      <c r="E172" s="12">
        <f t="shared" si="28"/>
        <v>2</v>
      </c>
      <c r="F172" s="12">
        <f t="shared" si="29"/>
        <v>0</v>
      </c>
      <c r="G172" t="str">
        <f>IF(CurriculumDetail!G1322 &gt; 0, CurriculumDetail!G1322, "")</f>
        <v/>
      </c>
      <c r="H172" t="str">
        <f>IF(CurriculumDetail!H1322 &gt; 0, CurriculumDetail!H1322, "")</f>
        <v/>
      </c>
      <c r="I172" t="str">
        <f>IF(CurriculumDetail!I1322 &gt; 0, CurriculumDetail!I1322, "")</f>
        <v/>
      </c>
      <c r="J172" t="str">
        <f>IF(CurriculumDetail!J1322 &gt; 0, CurriculumDetail!J1322, "")</f>
        <v/>
      </c>
      <c r="K172" t="str">
        <f>IF(CurriculumDetail!K1322 &gt; 0, CurriculumDetail!K1322, "")</f>
        <v/>
      </c>
      <c r="L172" t="str">
        <f>IF(CurriculumDetail!L1322 &gt; 0, CurriculumDetail!L1322, "")</f>
        <v/>
      </c>
      <c r="M172" t="str">
        <f>IF(CurriculumDetail!M1322 &gt; 0, CurriculumDetail!M1322, "")</f>
        <v/>
      </c>
      <c r="N172" t="str">
        <f>IF(CurriculumDetail!N1322 &gt; 0, CurriculumDetail!N1322, "")</f>
        <v/>
      </c>
      <c r="O172" t="str">
        <f>IF(CurriculumDetail!O1322 &gt; 0, CurriculumDetail!O1322, "")</f>
        <v/>
      </c>
      <c r="P172" t="str">
        <f>IF(CurriculumDetail!P1322 &gt; 0, CurriculumDetail!P1322, "")</f>
        <v/>
      </c>
      <c r="Q172" t="str">
        <f>IF(CurriculumDetail!Q1322 &gt; 0, CurriculumDetail!Q1322, "")</f>
        <v/>
      </c>
      <c r="R172" t="str">
        <f>IF(CurriculumDetail!R1322 &gt; 0, CurriculumDetail!R1322, "")</f>
        <v/>
      </c>
      <c r="S172" t="str">
        <f>IF(CurriculumDetail!S1322 &gt; 0, CurriculumDetail!S1322, "")</f>
        <v/>
      </c>
      <c r="T172" t="str">
        <f>IF(CurriculumDetail!T1322 &gt; 0, CurriculumDetail!T1322, "")</f>
        <v/>
      </c>
      <c r="U172" t="str">
        <f>IF(CurriculumDetail!U1322 &gt; 0, CurriculumDetail!U1322, "")</f>
        <v/>
      </c>
      <c r="V172" t="str">
        <f>IF(CurriculumDetail!V1322 &gt; 0, CurriculumDetail!V1322, "")</f>
        <v/>
      </c>
      <c r="W172" t="str">
        <f>IF(CurriculumDetail!W1322 &gt; 0, CurriculumDetail!W1322, "")</f>
        <v/>
      </c>
      <c r="X172" t="str">
        <f>IF(CurriculumDetail!X1322 &gt; 0, CurriculumDetail!X1322, "")</f>
        <v/>
      </c>
      <c r="Y172" t="str">
        <f>IF(CurriculumDetail!Y1322 &gt; 0, CurriculumDetail!Y1322, "")</f>
        <v/>
      </c>
      <c r="Z172" t="str">
        <f>IF(CurriculumDetail!Z1322 &gt; 0, CurriculumDetail!Z1322, "")</f>
        <v/>
      </c>
      <c r="AA172" t="str">
        <f>IF(CurriculumDetail!AA1322 &gt; 0, CurriculumDetail!AA1322, "")</f>
        <v/>
      </c>
      <c r="AB172" t="str">
        <f>IF(CurriculumDetail!AB1322 &gt; 0, CurriculumDetail!AB1322, "")</f>
        <v/>
      </c>
      <c r="AC172" t="str">
        <f>IF(CurriculumDetail!AC1322 &gt; 0, CurriculumDetail!AC1322, "")</f>
        <v/>
      </c>
      <c r="AD172" t="str">
        <f>IF(CurriculumDetail!AD1322 &gt; 0, CurriculumDetail!AD1322, "")</f>
        <v/>
      </c>
      <c r="AE172" t="str">
        <f>IF(CurriculumDetail!AE1322 &gt; 0, CurriculumDetail!AE1322, "")</f>
        <v/>
      </c>
      <c r="AF172" t="str">
        <f>IF(CurriculumDetail!AF1322 &gt; 0, CurriculumDetail!AF1322, "")</f>
        <v/>
      </c>
      <c r="AG172" t="str">
        <f>IF(CurriculumDetail!AG1322 &gt; 0, CurriculumDetail!AG1322, "")</f>
        <v/>
      </c>
      <c r="AH172" t="str">
        <f>IF(CurriculumDetail!AH1322 &gt; 0, CurriculumDetail!AH1322, "")</f>
        <v/>
      </c>
      <c r="AI172" t="str">
        <f>IF(CurriculumDetail!AI1322 &gt; 0, CurriculumDetail!AI1322, "")</f>
        <v/>
      </c>
      <c r="AJ172" t="str">
        <f>IF(CurriculumDetail!AJ1322 &gt; 0, CurriculumDetail!AJ1322, "")</f>
        <v/>
      </c>
    </row>
    <row r="173" spans="1:36" x14ac:dyDescent="0.2">
      <c r="A173" s="12" t="s">
        <v>190</v>
      </c>
      <c r="B173" s="12" t="s">
        <v>199</v>
      </c>
      <c r="C173" s="12">
        <v>0</v>
      </c>
      <c r="D173" s="12">
        <v>2</v>
      </c>
      <c r="E173" s="12">
        <f t="shared" si="28"/>
        <v>2</v>
      </c>
      <c r="F173" s="12">
        <f t="shared" si="29"/>
        <v>0</v>
      </c>
      <c r="G173" t="str">
        <f>IF(CurriculumDetail!G1327 &gt; 0, CurriculumDetail!G1327, "")</f>
        <v/>
      </c>
      <c r="H173" t="str">
        <f>IF(CurriculumDetail!H1327 &gt; 0, CurriculumDetail!H1327, "")</f>
        <v/>
      </c>
      <c r="I173" t="str">
        <f>IF(CurriculumDetail!I1327 &gt; 0, CurriculumDetail!I1327, "")</f>
        <v/>
      </c>
      <c r="J173" t="str">
        <f>IF(CurriculumDetail!J1327 &gt; 0, CurriculumDetail!J1327, "")</f>
        <v/>
      </c>
      <c r="K173" t="str">
        <f>IF(CurriculumDetail!K1327 &gt; 0, CurriculumDetail!K1327, "")</f>
        <v/>
      </c>
      <c r="L173" t="str">
        <f>IF(CurriculumDetail!L1327 &gt; 0, CurriculumDetail!L1327, "")</f>
        <v/>
      </c>
      <c r="M173" t="str">
        <f>IF(CurriculumDetail!M1327 &gt; 0, CurriculumDetail!M1327, "")</f>
        <v/>
      </c>
      <c r="N173" t="str">
        <f>IF(CurriculumDetail!N1327 &gt; 0, CurriculumDetail!N1327, "")</f>
        <v/>
      </c>
      <c r="O173" t="str">
        <f>IF(CurriculumDetail!O1327 &gt; 0, CurriculumDetail!O1327, "")</f>
        <v/>
      </c>
      <c r="P173" t="str">
        <f>IF(CurriculumDetail!P1327 &gt; 0, CurriculumDetail!P1327, "")</f>
        <v/>
      </c>
      <c r="Q173" t="str">
        <f>IF(CurriculumDetail!Q1327 &gt; 0, CurriculumDetail!Q1327, "")</f>
        <v/>
      </c>
      <c r="R173" t="str">
        <f>IF(CurriculumDetail!R1327 &gt; 0, CurriculumDetail!R1327, "")</f>
        <v/>
      </c>
      <c r="S173" t="str">
        <f>IF(CurriculumDetail!S1327 &gt; 0, CurriculumDetail!S1327, "")</f>
        <v/>
      </c>
      <c r="T173" t="str">
        <f>IF(CurriculumDetail!T1327 &gt; 0, CurriculumDetail!T1327, "")</f>
        <v/>
      </c>
      <c r="U173" t="str">
        <f>IF(CurriculumDetail!U1327 &gt; 0, CurriculumDetail!U1327, "")</f>
        <v/>
      </c>
      <c r="V173" t="str">
        <f>IF(CurriculumDetail!V1327 &gt; 0, CurriculumDetail!V1327, "")</f>
        <v/>
      </c>
      <c r="W173" t="str">
        <f>IF(CurriculumDetail!W1327 &gt; 0, CurriculumDetail!W1327, "")</f>
        <v/>
      </c>
      <c r="X173" t="str">
        <f>IF(CurriculumDetail!X1327 &gt; 0, CurriculumDetail!X1327, "")</f>
        <v/>
      </c>
      <c r="Y173" t="str">
        <f>IF(CurriculumDetail!Y1327 &gt; 0, CurriculumDetail!Y1327, "")</f>
        <v/>
      </c>
      <c r="Z173" t="str">
        <f>IF(CurriculumDetail!Z1327 &gt; 0, CurriculumDetail!Z1327, "")</f>
        <v/>
      </c>
      <c r="AA173" t="str">
        <f>IF(CurriculumDetail!AA1327 &gt; 0, CurriculumDetail!AA1327, "")</f>
        <v/>
      </c>
      <c r="AB173" t="str">
        <f>IF(CurriculumDetail!AB1327 &gt; 0, CurriculumDetail!AB1327, "")</f>
        <v/>
      </c>
      <c r="AC173" t="str">
        <f>IF(CurriculumDetail!AC1327 &gt; 0, CurriculumDetail!AC1327, "")</f>
        <v/>
      </c>
      <c r="AD173" t="str">
        <f>IF(CurriculumDetail!AD1327 &gt; 0, CurriculumDetail!AD1327, "")</f>
        <v/>
      </c>
      <c r="AE173" t="str">
        <f>IF(CurriculumDetail!AE1327 &gt; 0, CurriculumDetail!AE1327, "")</f>
        <v/>
      </c>
      <c r="AF173" t="str">
        <f>IF(CurriculumDetail!AF1327 &gt; 0, CurriculumDetail!AF1327, "")</f>
        <v/>
      </c>
      <c r="AG173" t="str">
        <f>IF(CurriculumDetail!AG1327 &gt; 0, CurriculumDetail!AG1327, "")</f>
        <v/>
      </c>
      <c r="AH173" t="str">
        <f>IF(CurriculumDetail!AH1327 &gt; 0, CurriculumDetail!AH1327, "")</f>
        <v/>
      </c>
      <c r="AI173" t="str">
        <f>IF(CurriculumDetail!AI1327 &gt; 0, CurriculumDetail!AI1327, "")</f>
        <v/>
      </c>
      <c r="AJ173" t="str">
        <f>IF(CurriculumDetail!AJ1327 &gt; 0, CurriculumDetail!AJ1327, "")</f>
        <v/>
      </c>
    </row>
    <row r="174" spans="1:36" x14ac:dyDescent="0.2">
      <c r="A174" s="12" t="s">
        <v>190</v>
      </c>
      <c r="B174" s="12" t="s">
        <v>200</v>
      </c>
      <c r="C174" s="12">
        <v>0</v>
      </c>
      <c r="D174" s="12">
        <v>0</v>
      </c>
      <c r="E174" s="12">
        <f t="shared" si="28"/>
        <v>0</v>
      </c>
      <c r="F174" s="12">
        <f t="shared" si="29"/>
        <v>0</v>
      </c>
      <c r="G174" t="str">
        <f>IF(CurriculumDetail!G1334 &gt; 0, CurriculumDetail!G1334, "")</f>
        <v/>
      </c>
      <c r="H174" t="str">
        <f>IF(CurriculumDetail!H1334 &gt; 0, CurriculumDetail!H1334, "")</f>
        <v/>
      </c>
      <c r="I174" t="str">
        <f>IF(CurriculumDetail!I1334 &gt; 0, CurriculumDetail!I1334, "")</f>
        <v/>
      </c>
      <c r="J174" t="str">
        <f>IF(CurriculumDetail!J1334 &gt; 0, CurriculumDetail!J1334, "")</f>
        <v/>
      </c>
      <c r="K174" t="str">
        <f>IF(CurriculumDetail!K1334 &gt; 0, CurriculumDetail!K1334, "")</f>
        <v/>
      </c>
      <c r="L174" t="str">
        <f>IF(CurriculumDetail!L1334 &gt; 0, CurriculumDetail!L1334, "")</f>
        <v/>
      </c>
      <c r="M174" t="str">
        <f>IF(CurriculumDetail!M1334 &gt; 0, CurriculumDetail!M1334, "")</f>
        <v/>
      </c>
      <c r="N174" t="str">
        <f>IF(CurriculumDetail!N1334 &gt; 0, CurriculumDetail!N1334, "")</f>
        <v/>
      </c>
      <c r="O174" t="str">
        <f>IF(CurriculumDetail!O1334 &gt; 0, CurriculumDetail!O1334, "")</f>
        <v/>
      </c>
      <c r="P174" t="str">
        <f>IF(CurriculumDetail!P1334 &gt; 0, CurriculumDetail!P1334, "")</f>
        <v/>
      </c>
      <c r="Q174" t="str">
        <f>IF(CurriculumDetail!Q1334 &gt; 0, CurriculumDetail!Q1334, "")</f>
        <v/>
      </c>
      <c r="R174" t="str">
        <f>IF(CurriculumDetail!R1334 &gt; 0, CurriculumDetail!R1334, "")</f>
        <v/>
      </c>
      <c r="S174" t="str">
        <f>IF(CurriculumDetail!S1334 &gt; 0, CurriculumDetail!S1334, "")</f>
        <v/>
      </c>
      <c r="T174" t="str">
        <f>IF(CurriculumDetail!T1334 &gt; 0, CurriculumDetail!T1334, "")</f>
        <v/>
      </c>
      <c r="U174" t="str">
        <f>IF(CurriculumDetail!U1334 &gt; 0, CurriculumDetail!U1334, "")</f>
        <v/>
      </c>
      <c r="V174" t="str">
        <f>IF(CurriculumDetail!V1334 &gt; 0, CurriculumDetail!V1334, "")</f>
        <v/>
      </c>
      <c r="W174" t="str">
        <f>IF(CurriculumDetail!W1334 &gt; 0, CurriculumDetail!W1334, "")</f>
        <v/>
      </c>
      <c r="X174" t="str">
        <f>IF(CurriculumDetail!X1334 &gt; 0, CurriculumDetail!X1334, "")</f>
        <v/>
      </c>
      <c r="Y174" t="str">
        <f>IF(CurriculumDetail!Y1334 &gt; 0, CurriculumDetail!Y1334, "")</f>
        <v/>
      </c>
      <c r="Z174" t="str">
        <f>IF(CurriculumDetail!Z1334 &gt; 0, CurriculumDetail!Z1334, "")</f>
        <v/>
      </c>
      <c r="AA174" t="str">
        <f>IF(CurriculumDetail!AA1334 &gt; 0, CurriculumDetail!AA1334, "")</f>
        <v/>
      </c>
      <c r="AB174" t="str">
        <f>IF(CurriculumDetail!AB1334 &gt; 0, CurriculumDetail!AB1334, "")</f>
        <v/>
      </c>
      <c r="AC174" t="str">
        <f>IF(CurriculumDetail!AC1334 &gt; 0, CurriculumDetail!AC1334, "")</f>
        <v/>
      </c>
      <c r="AD174" t="str">
        <f>IF(CurriculumDetail!AD1334 &gt; 0, CurriculumDetail!AD1334, "")</f>
        <v/>
      </c>
      <c r="AE174" t="str">
        <f>IF(CurriculumDetail!AE1334 &gt; 0, CurriculumDetail!AE1334, "")</f>
        <v/>
      </c>
      <c r="AF174" t="str">
        <f>IF(CurriculumDetail!AF1334 &gt; 0, CurriculumDetail!AF1334, "")</f>
        <v/>
      </c>
      <c r="AG174" t="str">
        <f>IF(CurriculumDetail!AG1334 &gt; 0, CurriculumDetail!AG1334, "")</f>
        <v/>
      </c>
      <c r="AH174" t="str">
        <f>IF(CurriculumDetail!AH1334 &gt; 0, CurriculumDetail!AH1334, "")</f>
        <v/>
      </c>
      <c r="AI174" t="str">
        <f>IF(CurriculumDetail!AI1334 &gt; 0, CurriculumDetail!AI1334, "")</f>
        <v/>
      </c>
      <c r="AJ174" t="str">
        <f>IF(CurriculumDetail!AJ1334 &gt; 0, CurriculumDetail!AJ1334, "")</f>
        <v/>
      </c>
    </row>
    <row r="176" spans="1:36" x14ac:dyDescent="0.2">
      <c r="A176" s="12" t="s">
        <v>201</v>
      </c>
      <c r="B176" s="12" t="s">
        <v>202</v>
      </c>
      <c r="C176" s="12">
        <v>1</v>
      </c>
      <c r="D176" s="12">
        <v>2</v>
      </c>
      <c r="E176" s="12">
        <f t="shared" ref="E176:E185" si="30">C176+ D176</f>
        <v>3</v>
      </c>
      <c r="F176" s="12">
        <f t="shared" ref="F176:F185" si="31">SUM(G176:AJ176)</f>
        <v>0</v>
      </c>
      <c r="G176" t="str">
        <f>IF(CurriculumDetail!G1340 &gt; 0, CurriculumDetail!G1340, "")</f>
        <v/>
      </c>
      <c r="H176" t="str">
        <f>IF(CurriculumDetail!H1340 &gt; 0, CurriculumDetail!H1340, "")</f>
        <v/>
      </c>
      <c r="I176" t="str">
        <f>IF(CurriculumDetail!I1340 &gt; 0, CurriculumDetail!I1340, "")</f>
        <v/>
      </c>
      <c r="J176" t="str">
        <f>IF(CurriculumDetail!J1340 &gt; 0, CurriculumDetail!J1340, "")</f>
        <v/>
      </c>
      <c r="K176" t="str">
        <f>IF(CurriculumDetail!K1340 &gt; 0, CurriculumDetail!K1340, "")</f>
        <v/>
      </c>
      <c r="L176" t="str">
        <f>IF(CurriculumDetail!L1340 &gt; 0, CurriculumDetail!L1340, "")</f>
        <v/>
      </c>
      <c r="M176" t="str">
        <f>IF(CurriculumDetail!M1340 &gt; 0, CurriculumDetail!M1340, "")</f>
        <v/>
      </c>
      <c r="N176" t="str">
        <f>IF(CurriculumDetail!N1340 &gt; 0, CurriculumDetail!N1340, "")</f>
        <v/>
      </c>
      <c r="O176" t="str">
        <f>IF(CurriculumDetail!O1340 &gt; 0, CurriculumDetail!O1340, "")</f>
        <v/>
      </c>
      <c r="P176" t="str">
        <f>IF(CurriculumDetail!P1340 &gt; 0, CurriculumDetail!P1340, "")</f>
        <v/>
      </c>
      <c r="Q176" t="str">
        <f>IF(CurriculumDetail!Q1340 &gt; 0, CurriculumDetail!Q1340, "")</f>
        <v/>
      </c>
      <c r="R176" t="str">
        <f>IF(CurriculumDetail!R1340 &gt; 0, CurriculumDetail!R1340, "")</f>
        <v/>
      </c>
      <c r="S176" t="str">
        <f>IF(CurriculumDetail!S1340 &gt; 0, CurriculumDetail!S1340, "")</f>
        <v/>
      </c>
      <c r="T176" t="str">
        <f>IF(CurriculumDetail!T1340 &gt; 0, CurriculumDetail!T1340, "")</f>
        <v/>
      </c>
      <c r="U176" t="str">
        <f>IF(CurriculumDetail!U1340 &gt; 0, CurriculumDetail!U1340, "")</f>
        <v/>
      </c>
      <c r="V176" t="str">
        <f>IF(CurriculumDetail!V1340 &gt; 0, CurriculumDetail!V1340, "")</f>
        <v/>
      </c>
      <c r="W176" t="str">
        <f>IF(CurriculumDetail!W1340 &gt; 0, CurriculumDetail!W1340, "")</f>
        <v/>
      </c>
      <c r="X176" t="str">
        <f>IF(CurriculumDetail!X1340 &gt; 0, CurriculumDetail!X1340, "")</f>
        <v/>
      </c>
      <c r="Y176" t="str">
        <f>IF(CurriculumDetail!Y1340 &gt; 0, CurriculumDetail!Y1340, "")</f>
        <v/>
      </c>
      <c r="Z176" t="str">
        <f>IF(CurriculumDetail!Z1340 &gt; 0, CurriculumDetail!Z1340, "")</f>
        <v/>
      </c>
      <c r="AA176" t="str">
        <f>IF(CurriculumDetail!AA1340 &gt; 0, CurriculumDetail!AA1340, "")</f>
        <v/>
      </c>
      <c r="AB176" t="str">
        <f>IF(CurriculumDetail!AB1340 &gt; 0, CurriculumDetail!AB1340, "")</f>
        <v/>
      </c>
      <c r="AC176" t="str">
        <f>IF(CurriculumDetail!AC1340 &gt; 0, CurriculumDetail!AC1340, "")</f>
        <v/>
      </c>
      <c r="AD176" t="str">
        <f>IF(CurriculumDetail!AD1340 &gt; 0, CurriculumDetail!AD1340, "")</f>
        <v/>
      </c>
      <c r="AE176" t="str">
        <f>IF(CurriculumDetail!AE1340 &gt; 0, CurriculumDetail!AE1340, "")</f>
        <v/>
      </c>
      <c r="AF176" t="str">
        <f>IF(CurriculumDetail!AF1340 &gt; 0, CurriculumDetail!AF1340, "")</f>
        <v/>
      </c>
      <c r="AG176" t="str">
        <f>IF(CurriculumDetail!AG1340 &gt; 0, CurriculumDetail!AG1340, "")</f>
        <v/>
      </c>
      <c r="AH176" t="str">
        <f>IF(CurriculumDetail!AH1340 &gt; 0, CurriculumDetail!AH1340, "")</f>
        <v/>
      </c>
      <c r="AI176" t="str">
        <f>IF(CurriculumDetail!AI1340 &gt; 0, CurriculumDetail!AI1340, "")</f>
        <v/>
      </c>
      <c r="AJ176" t="str">
        <f>IF(CurriculumDetail!AJ1340 &gt; 0, CurriculumDetail!AJ1340, "")</f>
        <v/>
      </c>
    </row>
    <row r="177" spans="1:36" x14ac:dyDescent="0.2">
      <c r="A177" s="12" t="s">
        <v>201</v>
      </c>
      <c r="B177" s="12" t="s">
        <v>203</v>
      </c>
      <c r="C177" s="12">
        <v>2</v>
      </c>
      <c r="D177" s="12">
        <v>0</v>
      </c>
      <c r="E177" s="12">
        <f t="shared" si="30"/>
        <v>2</v>
      </c>
      <c r="F177" s="12">
        <f t="shared" si="31"/>
        <v>0</v>
      </c>
      <c r="G177" t="str">
        <f>IF(CurriculumDetail!G1351 &gt; 0, CurriculumDetail!G1351, "")</f>
        <v/>
      </c>
      <c r="H177" t="str">
        <f>IF(CurriculumDetail!H1351 &gt; 0, CurriculumDetail!H1351, "")</f>
        <v/>
      </c>
      <c r="I177" t="str">
        <f>IF(CurriculumDetail!I1351 &gt; 0, CurriculumDetail!I1351, "")</f>
        <v/>
      </c>
      <c r="J177" t="str">
        <f>IF(CurriculumDetail!J1351 &gt; 0, CurriculumDetail!J1351, "")</f>
        <v/>
      </c>
      <c r="K177" t="str">
        <f>IF(CurriculumDetail!K1351 &gt; 0, CurriculumDetail!K1351, "")</f>
        <v/>
      </c>
      <c r="L177" t="str">
        <f>IF(CurriculumDetail!L1351 &gt; 0, CurriculumDetail!L1351, "")</f>
        <v/>
      </c>
      <c r="M177" t="str">
        <f>IF(CurriculumDetail!M1351 &gt; 0, CurriculumDetail!M1351, "")</f>
        <v/>
      </c>
      <c r="N177" t="str">
        <f>IF(CurriculumDetail!N1351 &gt; 0, CurriculumDetail!N1351, "")</f>
        <v/>
      </c>
      <c r="O177" t="str">
        <f>IF(CurriculumDetail!O1351 &gt; 0, CurriculumDetail!O1351, "")</f>
        <v/>
      </c>
      <c r="P177" t="str">
        <f>IF(CurriculumDetail!P1351 &gt; 0, CurriculumDetail!P1351, "")</f>
        <v/>
      </c>
      <c r="Q177" t="str">
        <f>IF(CurriculumDetail!Q1351 &gt; 0, CurriculumDetail!Q1351, "")</f>
        <v/>
      </c>
      <c r="R177" t="str">
        <f>IF(CurriculumDetail!R1351 &gt; 0, CurriculumDetail!R1351, "")</f>
        <v/>
      </c>
      <c r="S177" t="str">
        <f>IF(CurriculumDetail!S1351 &gt; 0, CurriculumDetail!S1351, "")</f>
        <v/>
      </c>
      <c r="T177" t="str">
        <f>IF(CurriculumDetail!T1351 &gt; 0, CurriculumDetail!T1351, "")</f>
        <v/>
      </c>
      <c r="U177" t="str">
        <f>IF(CurriculumDetail!U1351 &gt; 0, CurriculumDetail!U1351, "")</f>
        <v/>
      </c>
      <c r="V177" t="str">
        <f>IF(CurriculumDetail!V1351 &gt; 0, CurriculumDetail!V1351, "")</f>
        <v/>
      </c>
      <c r="W177" t="str">
        <f>IF(CurriculumDetail!W1351 &gt; 0, CurriculumDetail!W1351, "")</f>
        <v/>
      </c>
      <c r="X177" t="str">
        <f>IF(CurriculumDetail!X1351 &gt; 0, CurriculumDetail!X1351, "")</f>
        <v/>
      </c>
      <c r="Y177" t="str">
        <f>IF(CurriculumDetail!Y1351 &gt; 0, CurriculumDetail!Y1351, "")</f>
        <v/>
      </c>
      <c r="Z177" t="str">
        <f>IF(CurriculumDetail!Z1351 &gt; 0, CurriculumDetail!Z1351, "")</f>
        <v/>
      </c>
      <c r="AA177" t="str">
        <f>IF(CurriculumDetail!AA1351 &gt; 0, CurriculumDetail!AA1351, "")</f>
        <v/>
      </c>
      <c r="AB177" t="str">
        <f>IF(CurriculumDetail!AB1351 &gt; 0, CurriculumDetail!AB1351, "")</f>
        <v/>
      </c>
      <c r="AC177" t="str">
        <f>IF(CurriculumDetail!AC1351 &gt; 0, CurriculumDetail!AC1351, "")</f>
        <v/>
      </c>
      <c r="AD177" t="str">
        <f>IF(CurriculumDetail!AD1351 &gt; 0, CurriculumDetail!AD1351, "")</f>
        <v/>
      </c>
      <c r="AE177" t="str">
        <f>IF(CurriculumDetail!AE1351 &gt; 0, CurriculumDetail!AE1351, "")</f>
        <v/>
      </c>
      <c r="AF177" t="str">
        <f>IF(CurriculumDetail!AF1351 &gt; 0, CurriculumDetail!AF1351, "")</f>
        <v/>
      </c>
      <c r="AG177" t="str">
        <f>IF(CurriculumDetail!AG1351 &gt; 0, CurriculumDetail!AG1351, "")</f>
        <v/>
      </c>
      <c r="AH177" t="str">
        <f>IF(CurriculumDetail!AH1351 &gt; 0, CurriculumDetail!AH1351, "")</f>
        <v/>
      </c>
      <c r="AI177" t="str">
        <f>IF(CurriculumDetail!AI1351 &gt; 0, CurriculumDetail!AI1351, "")</f>
        <v/>
      </c>
      <c r="AJ177" t="str">
        <f>IF(CurriculumDetail!AJ1351 &gt; 0, CurriculumDetail!AJ1351, "")</f>
        <v/>
      </c>
    </row>
    <row r="178" spans="1:36" x14ac:dyDescent="0.2">
      <c r="A178" s="12" t="s">
        <v>201</v>
      </c>
      <c r="B178" s="12" t="s">
        <v>204</v>
      </c>
      <c r="C178" s="12">
        <v>2</v>
      </c>
      <c r="D178" s="12">
        <v>2</v>
      </c>
      <c r="E178" s="12">
        <f t="shared" si="30"/>
        <v>4</v>
      </c>
      <c r="F178" s="12">
        <f t="shared" si="31"/>
        <v>0</v>
      </c>
      <c r="G178" t="str">
        <f>IF(CurriculumDetail!G1358 &gt; 0, CurriculumDetail!G1358, "")</f>
        <v/>
      </c>
      <c r="H178" t="str">
        <f>IF(CurriculumDetail!H1358 &gt; 0, CurriculumDetail!H1358, "")</f>
        <v/>
      </c>
      <c r="I178" t="str">
        <f>IF(CurriculumDetail!I1358 &gt; 0, CurriculumDetail!I1358, "")</f>
        <v/>
      </c>
      <c r="J178" t="str">
        <f>IF(CurriculumDetail!J1358 &gt; 0, CurriculumDetail!J1358, "")</f>
        <v/>
      </c>
      <c r="K178" t="str">
        <f>IF(CurriculumDetail!K1358 &gt; 0, CurriculumDetail!K1358, "")</f>
        <v/>
      </c>
      <c r="L178" t="str">
        <f>IF(CurriculumDetail!L1358 &gt; 0, CurriculumDetail!L1358, "")</f>
        <v/>
      </c>
      <c r="M178" t="str">
        <f>IF(CurriculumDetail!M1358 &gt; 0, CurriculumDetail!M1358, "")</f>
        <v/>
      </c>
      <c r="N178" t="str">
        <f>IF(CurriculumDetail!N1358 &gt; 0, CurriculumDetail!N1358, "")</f>
        <v/>
      </c>
      <c r="O178" t="str">
        <f>IF(CurriculumDetail!O1358 &gt; 0, CurriculumDetail!O1358, "")</f>
        <v/>
      </c>
      <c r="P178" t="str">
        <f>IF(CurriculumDetail!P1358 &gt; 0, CurriculumDetail!P1358, "")</f>
        <v/>
      </c>
      <c r="Q178" t="str">
        <f>IF(CurriculumDetail!Q1358 &gt; 0, CurriculumDetail!Q1358, "")</f>
        <v/>
      </c>
      <c r="R178" t="str">
        <f>IF(CurriculumDetail!R1358 &gt; 0, CurriculumDetail!R1358, "")</f>
        <v/>
      </c>
      <c r="S178" t="str">
        <f>IF(CurriculumDetail!S1358 &gt; 0, CurriculumDetail!S1358, "")</f>
        <v/>
      </c>
      <c r="T178" t="str">
        <f>IF(CurriculumDetail!T1358 &gt; 0, CurriculumDetail!T1358, "")</f>
        <v/>
      </c>
      <c r="U178" t="str">
        <f>IF(CurriculumDetail!U1358 &gt; 0, CurriculumDetail!U1358, "")</f>
        <v/>
      </c>
      <c r="V178" t="str">
        <f>IF(CurriculumDetail!V1358 &gt; 0, CurriculumDetail!V1358, "")</f>
        <v/>
      </c>
      <c r="W178" t="str">
        <f>IF(CurriculumDetail!W1358 &gt; 0, CurriculumDetail!W1358, "")</f>
        <v/>
      </c>
      <c r="X178" t="str">
        <f>IF(CurriculumDetail!X1358 &gt; 0, CurriculumDetail!X1358, "")</f>
        <v/>
      </c>
      <c r="Y178" t="str">
        <f>IF(CurriculumDetail!Y1358 &gt; 0, CurriculumDetail!Y1358, "")</f>
        <v/>
      </c>
      <c r="Z178" t="str">
        <f>IF(CurriculumDetail!Z1358 &gt; 0, CurriculumDetail!Z1358, "")</f>
        <v/>
      </c>
      <c r="AA178" t="str">
        <f>IF(CurriculumDetail!AA1358 &gt; 0, CurriculumDetail!AA1358, "")</f>
        <v/>
      </c>
      <c r="AB178" t="str">
        <f>IF(CurriculumDetail!AB1358 &gt; 0, CurriculumDetail!AB1358, "")</f>
        <v/>
      </c>
      <c r="AC178" t="str">
        <f>IF(CurriculumDetail!AC1358 &gt; 0, CurriculumDetail!AC1358, "")</f>
        <v/>
      </c>
      <c r="AD178" t="str">
        <f>IF(CurriculumDetail!AD1358 &gt; 0, CurriculumDetail!AD1358, "")</f>
        <v/>
      </c>
      <c r="AE178" t="str">
        <f>IF(CurriculumDetail!AE1358 &gt; 0, CurriculumDetail!AE1358, "")</f>
        <v/>
      </c>
      <c r="AF178" t="str">
        <f>IF(CurriculumDetail!AF1358 &gt; 0, CurriculumDetail!AF1358, "")</f>
        <v/>
      </c>
      <c r="AG178" t="str">
        <f>IF(CurriculumDetail!AG1358 &gt; 0, CurriculumDetail!AG1358, "")</f>
        <v/>
      </c>
      <c r="AH178" t="str">
        <f>IF(CurriculumDetail!AH1358 &gt; 0, CurriculumDetail!AH1358, "")</f>
        <v/>
      </c>
      <c r="AI178" t="str">
        <f>IF(CurriculumDetail!AI1358 &gt; 0, CurriculumDetail!AI1358, "")</f>
        <v/>
      </c>
      <c r="AJ178" t="str">
        <f>IF(CurriculumDetail!AJ1358 &gt; 0, CurriculumDetail!AJ1358, "")</f>
        <v/>
      </c>
    </row>
    <row r="179" spans="1:36" x14ac:dyDescent="0.2">
      <c r="A179" s="12" t="s">
        <v>201</v>
      </c>
      <c r="B179" s="12" t="s">
        <v>205</v>
      </c>
      <c r="C179" s="12">
        <v>2</v>
      </c>
      <c r="D179" s="12">
        <v>0</v>
      </c>
      <c r="E179" s="12">
        <f t="shared" si="30"/>
        <v>2</v>
      </c>
      <c r="F179" s="12">
        <f t="shared" si="31"/>
        <v>0</v>
      </c>
      <c r="G179" t="str">
        <f>IF(CurriculumDetail!G1375 &gt; 0, CurriculumDetail!G1375, "")</f>
        <v/>
      </c>
      <c r="H179" t="str">
        <f>IF(CurriculumDetail!H1375 &gt; 0, CurriculumDetail!H1375, "")</f>
        <v/>
      </c>
      <c r="I179" t="str">
        <f>IF(CurriculumDetail!I1375 &gt; 0, CurriculumDetail!I1375, "")</f>
        <v/>
      </c>
      <c r="J179" t="str">
        <f>IF(CurriculumDetail!J1375 &gt; 0, CurriculumDetail!J1375, "")</f>
        <v/>
      </c>
      <c r="K179" t="str">
        <f>IF(CurriculumDetail!K1375 &gt; 0, CurriculumDetail!K1375, "")</f>
        <v/>
      </c>
      <c r="L179" t="str">
        <f>IF(CurriculumDetail!L1375 &gt; 0, CurriculumDetail!L1375, "")</f>
        <v/>
      </c>
      <c r="M179" t="str">
        <f>IF(CurriculumDetail!M1375 &gt; 0, CurriculumDetail!M1375, "")</f>
        <v/>
      </c>
      <c r="N179" t="str">
        <f>IF(CurriculumDetail!N1375 &gt; 0, CurriculumDetail!N1375, "")</f>
        <v/>
      </c>
      <c r="O179" t="str">
        <f>IF(CurriculumDetail!O1375 &gt; 0, CurriculumDetail!O1375, "")</f>
        <v/>
      </c>
      <c r="P179" t="str">
        <f>IF(CurriculumDetail!P1375 &gt; 0, CurriculumDetail!P1375, "")</f>
        <v/>
      </c>
      <c r="Q179" t="str">
        <f>IF(CurriculumDetail!Q1375 &gt; 0, CurriculumDetail!Q1375, "")</f>
        <v/>
      </c>
      <c r="R179" t="str">
        <f>IF(CurriculumDetail!R1375 &gt; 0, CurriculumDetail!R1375, "")</f>
        <v/>
      </c>
      <c r="S179" t="str">
        <f>IF(CurriculumDetail!S1375 &gt; 0, CurriculumDetail!S1375, "")</f>
        <v/>
      </c>
      <c r="T179" t="str">
        <f>IF(CurriculumDetail!T1375 &gt; 0, CurriculumDetail!T1375, "")</f>
        <v/>
      </c>
      <c r="U179" t="str">
        <f>IF(CurriculumDetail!U1375 &gt; 0, CurriculumDetail!U1375, "")</f>
        <v/>
      </c>
      <c r="V179" t="str">
        <f>IF(CurriculumDetail!V1375 &gt; 0, CurriculumDetail!V1375, "")</f>
        <v/>
      </c>
      <c r="W179" t="str">
        <f>IF(CurriculumDetail!W1375 &gt; 0, CurriculumDetail!W1375, "")</f>
        <v/>
      </c>
      <c r="X179" t="str">
        <f>IF(CurriculumDetail!X1375 &gt; 0, CurriculumDetail!X1375, "")</f>
        <v/>
      </c>
      <c r="Y179" t="str">
        <f>IF(CurriculumDetail!Y1375 &gt; 0, CurriculumDetail!Y1375, "")</f>
        <v/>
      </c>
      <c r="Z179" t="str">
        <f>IF(CurriculumDetail!Z1375 &gt; 0, CurriculumDetail!Z1375, "")</f>
        <v/>
      </c>
      <c r="AA179" t="str">
        <f>IF(CurriculumDetail!AA1375 &gt; 0, CurriculumDetail!AA1375, "")</f>
        <v/>
      </c>
      <c r="AB179" t="str">
        <f>IF(CurriculumDetail!AB1375 &gt; 0, CurriculumDetail!AB1375, "")</f>
        <v/>
      </c>
      <c r="AC179" t="str">
        <f>IF(CurriculumDetail!AC1375 &gt; 0, CurriculumDetail!AC1375, "")</f>
        <v/>
      </c>
      <c r="AD179" t="str">
        <f>IF(CurriculumDetail!AD1375 &gt; 0, CurriculumDetail!AD1375, "")</f>
        <v/>
      </c>
      <c r="AE179" t="str">
        <f>IF(CurriculumDetail!AE1375 &gt; 0, CurriculumDetail!AE1375, "")</f>
        <v/>
      </c>
      <c r="AF179" t="str">
        <f>IF(CurriculumDetail!AF1375 &gt; 0, CurriculumDetail!AF1375, "")</f>
        <v/>
      </c>
      <c r="AG179" t="str">
        <f>IF(CurriculumDetail!AG1375 &gt; 0, CurriculumDetail!AG1375, "")</f>
        <v/>
      </c>
      <c r="AH179" t="str">
        <f>IF(CurriculumDetail!AH1375 &gt; 0, CurriculumDetail!AH1375, "")</f>
        <v/>
      </c>
      <c r="AI179" t="str">
        <f>IF(CurriculumDetail!AI1375 &gt; 0, CurriculumDetail!AI1375, "")</f>
        <v/>
      </c>
      <c r="AJ179" t="str">
        <f>IF(CurriculumDetail!AJ1375 &gt; 0, CurriculumDetail!AJ1375, "")</f>
        <v/>
      </c>
    </row>
    <row r="180" spans="1:36" x14ac:dyDescent="0.2">
      <c r="A180" s="12" t="s">
        <v>201</v>
      </c>
      <c r="B180" s="12" t="s">
        <v>206</v>
      </c>
      <c r="C180" s="12">
        <v>2</v>
      </c>
      <c r="D180" s="12">
        <v>0</v>
      </c>
      <c r="E180" s="12">
        <f t="shared" si="30"/>
        <v>2</v>
      </c>
      <c r="F180" s="12">
        <f t="shared" si="31"/>
        <v>0</v>
      </c>
      <c r="G180" t="str">
        <f>IF(CurriculumDetail!G1389 &gt; 0, CurriculumDetail!G1389, "")</f>
        <v/>
      </c>
      <c r="H180" t="str">
        <f>IF(CurriculumDetail!H1389 &gt; 0, CurriculumDetail!H1389, "")</f>
        <v/>
      </c>
      <c r="I180" t="str">
        <f>IF(CurriculumDetail!I1389 &gt; 0, CurriculumDetail!I1389, "")</f>
        <v/>
      </c>
      <c r="J180" t="str">
        <f>IF(CurriculumDetail!J1389 &gt; 0, CurriculumDetail!J1389, "")</f>
        <v/>
      </c>
      <c r="K180" t="str">
        <f>IF(CurriculumDetail!K1389 &gt; 0, CurriculumDetail!K1389, "")</f>
        <v/>
      </c>
      <c r="L180" t="str">
        <f>IF(CurriculumDetail!L1389 &gt; 0, CurriculumDetail!L1389, "")</f>
        <v/>
      </c>
      <c r="M180" t="str">
        <f>IF(CurriculumDetail!M1389 &gt; 0, CurriculumDetail!M1389, "")</f>
        <v/>
      </c>
      <c r="N180" t="str">
        <f>IF(CurriculumDetail!N1389 &gt; 0, CurriculumDetail!N1389, "")</f>
        <v/>
      </c>
      <c r="O180" t="str">
        <f>IF(CurriculumDetail!O1389 &gt; 0, CurriculumDetail!O1389, "")</f>
        <v/>
      </c>
      <c r="P180" t="str">
        <f>IF(CurriculumDetail!P1389 &gt; 0, CurriculumDetail!P1389, "")</f>
        <v/>
      </c>
      <c r="Q180" t="str">
        <f>IF(CurriculumDetail!Q1389 &gt; 0, CurriculumDetail!Q1389, "")</f>
        <v/>
      </c>
      <c r="R180" t="str">
        <f>IF(CurriculumDetail!R1389 &gt; 0, CurriculumDetail!R1389, "")</f>
        <v/>
      </c>
      <c r="S180" t="str">
        <f>IF(CurriculumDetail!S1389 &gt; 0, CurriculumDetail!S1389, "")</f>
        <v/>
      </c>
      <c r="T180" t="str">
        <f>IF(CurriculumDetail!T1389 &gt; 0, CurriculumDetail!T1389, "")</f>
        <v/>
      </c>
      <c r="U180" t="str">
        <f>IF(CurriculumDetail!U1389 &gt; 0, CurriculumDetail!U1389, "")</f>
        <v/>
      </c>
      <c r="V180" t="str">
        <f>IF(CurriculumDetail!V1389 &gt; 0, CurriculumDetail!V1389, "")</f>
        <v/>
      </c>
      <c r="W180" t="str">
        <f>IF(CurriculumDetail!W1389 &gt; 0, CurriculumDetail!W1389, "")</f>
        <v/>
      </c>
      <c r="X180" t="str">
        <f>IF(CurriculumDetail!X1389 &gt; 0, CurriculumDetail!X1389, "")</f>
        <v/>
      </c>
      <c r="Y180" t="str">
        <f>IF(CurriculumDetail!Y1389 &gt; 0, CurriculumDetail!Y1389, "")</f>
        <v/>
      </c>
      <c r="Z180" t="str">
        <f>IF(CurriculumDetail!Z1389 &gt; 0, CurriculumDetail!Z1389, "")</f>
        <v/>
      </c>
      <c r="AA180" t="str">
        <f>IF(CurriculumDetail!AA1389 &gt; 0, CurriculumDetail!AA1389, "")</f>
        <v/>
      </c>
      <c r="AB180" t="str">
        <f>IF(CurriculumDetail!AB1389 &gt; 0, CurriculumDetail!AB1389, "")</f>
        <v/>
      </c>
      <c r="AC180" t="str">
        <f>IF(CurriculumDetail!AC1389 &gt; 0, CurriculumDetail!AC1389, "")</f>
        <v/>
      </c>
      <c r="AD180" t="str">
        <f>IF(CurriculumDetail!AD1389 &gt; 0, CurriculumDetail!AD1389, "")</f>
        <v/>
      </c>
      <c r="AE180" t="str">
        <f>IF(CurriculumDetail!AE1389 &gt; 0, CurriculumDetail!AE1389, "")</f>
        <v/>
      </c>
      <c r="AF180" t="str">
        <f>IF(CurriculumDetail!AF1389 &gt; 0, CurriculumDetail!AF1389, "")</f>
        <v/>
      </c>
      <c r="AG180" t="str">
        <f>IF(CurriculumDetail!AG1389 &gt; 0, CurriculumDetail!AG1389, "")</f>
        <v/>
      </c>
      <c r="AH180" t="str">
        <f>IF(CurriculumDetail!AH1389 &gt; 0, CurriculumDetail!AH1389, "")</f>
        <v/>
      </c>
      <c r="AI180" t="str">
        <f>IF(CurriculumDetail!AI1389 &gt; 0, CurriculumDetail!AI1389, "")</f>
        <v/>
      </c>
      <c r="AJ180" t="str">
        <f>IF(CurriculumDetail!AJ1389 &gt; 0, CurriculumDetail!AJ1389, "")</f>
        <v/>
      </c>
    </row>
    <row r="181" spans="1:36" x14ac:dyDescent="0.2">
      <c r="A181" s="12" t="s">
        <v>201</v>
      </c>
      <c r="B181" s="12" t="s">
        <v>207</v>
      </c>
      <c r="C181" s="12">
        <v>1</v>
      </c>
      <c r="D181" s="12">
        <v>0</v>
      </c>
      <c r="E181" s="12">
        <f t="shared" si="30"/>
        <v>1</v>
      </c>
      <c r="F181" s="12">
        <f t="shared" si="31"/>
        <v>0</v>
      </c>
      <c r="G181" t="str">
        <f>IF(CurriculumDetail!G1398 &gt; 0, CurriculumDetail!G1398, "")</f>
        <v/>
      </c>
      <c r="H181" t="str">
        <f>IF(CurriculumDetail!H1398 &gt; 0, CurriculumDetail!H1398, "")</f>
        <v/>
      </c>
      <c r="I181" t="str">
        <f>IF(CurriculumDetail!I1398 &gt; 0, CurriculumDetail!I1398, "")</f>
        <v/>
      </c>
      <c r="J181" t="str">
        <f>IF(CurriculumDetail!J1398 &gt; 0, CurriculumDetail!J1398, "")</f>
        <v/>
      </c>
      <c r="K181" t="str">
        <f>IF(CurriculumDetail!K1398 &gt; 0, CurriculumDetail!K1398, "")</f>
        <v/>
      </c>
      <c r="L181" t="str">
        <f>IF(CurriculumDetail!L1398 &gt; 0, CurriculumDetail!L1398, "")</f>
        <v/>
      </c>
      <c r="M181" t="str">
        <f>IF(CurriculumDetail!M1398 &gt; 0, CurriculumDetail!M1398, "")</f>
        <v/>
      </c>
      <c r="N181" t="str">
        <f>IF(CurriculumDetail!N1398 &gt; 0, CurriculumDetail!N1398, "")</f>
        <v/>
      </c>
      <c r="O181" t="str">
        <f>IF(CurriculumDetail!O1398 &gt; 0, CurriculumDetail!O1398, "")</f>
        <v/>
      </c>
      <c r="P181" t="str">
        <f>IF(CurriculumDetail!P1398 &gt; 0, CurriculumDetail!P1398, "")</f>
        <v/>
      </c>
      <c r="Q181" t="str">
        <f>IF(CurriculumDetail!Q1398 &gt; 0, CurriculumDetail!Q1398, "")</f>
        <v/>
      </c>
      <c r="R181" t="str">
        <f>IF(CurriculumDetail!R1398 &gt; 0, CurriculumDetail!R1398, "")</f>
        <v/>
      </c>
      <c r="S181" t="str">
        <f>IF(CurriculumDetail!S1398 &gt; 0, CurriculumDetail!S1398, "")</f>
        <v/>
      </c>
      <c r="T181" t="str">
        <f>IF(CurriculumDetail!T1398 &gt; 0, CurriculumDetail!T1398, "")</f>
        <v/>
      </c>
      <c r="U181" t="str">
        <f>IF(CurriculumDetail!U1398 &gt; 0, CurriculumDetail!U1398, "")</f>
        <v/>
      </c>
      <c r="V181" t="str">
        <f>IF(CurriculumDetail!V1398 &gt; 0, CurriculumDetail!V1398, "")</f>
        <v/>
      </c>
      <c r="W181" t="str">
        <f>IF(CurriculumDetail!W1398 &gt; 0, CurriculumDetail!W1398, "")</f>
        <v/>
      </c>
      <c r="X181" t="str">
        <f>IF(CurriculumDetail!X1398 &gt; 0, CurriculumDetail!X1398, "")</f>
        <v/>
      </c>
      <c r="Y181" t="str">
        <f>IF(CurriculumDetail!Y1398 &gt; 0, CurriculumDetail!Y1398, "")</f>
        <v/>
      </c>
      <c r="Z181" t="str">
        <f>IF(CurriculumDetail!Z1398 &gt; 0, CurriculumDetail!Z1398, "")</f>
        <v/>
      </c>
      <c r="AA181" t="str">
        <f>IF(CurriculumDetail!AA1398 &gt; 0, CurriculumDetail!AA1398, "")</f>
        <v/>
      </c>
      <c r="AB181" t="str">
        <f>IF(CurriculumDetail!AB1398 &gt; 0, CurriculumDetail!AB1398, "")</f>
        <v/>
      </c>
      <c r="AC181" t="str">
        <f>IF(CurriculumDetail!AC1398 &gt; 0, CurriculumDetail!AC1398, "")</f>
        <v/>
      </c>
      <c r="AD181" t="str">
        <f>IF(CurriculumDetail!AD1398 &gt; 0, CurriculumDetail!AD1398, "")</f>
        <v/>
      </c>
      <c r="AE181" t="str">
        <f>IF(CurriculumDetail!AE1398 &gt; 0, CurriculumDetail!AE1398, "")</f>
        <v/>
      </c>
      <c r="AF181" t="str">
        <f>IF(CurriculumDetail!AF1398 &gt; 0, CurriculumDetail!AF1398, "")</f>
        <v/>
      </c>
      <c r="AG181" t="str">
        <f>IF(CurriculumDetail!AG1398 &gt; 0, CurriculumDetail!AG1398, "")</f>
        <v/>
      </c>
      <c r="AH181" t="str">
        <f>IF(CurriculumDetail!AH1398 &gt; 0, CurriculumDetail!AH1398, "")</f>
        <v/>
      </c>
      <c r="AI181" t="str">
        <f>IF(CurriculumDetail!AI1398 &gt; 0, CurriculumDetail!AI1398, "")</f>
        <v/>
      </c>
      <c r="AJ181" t="str">
        <f>IF(CurriculumDetail!AJ1398 &gt; 0, CurriculumDetail!AJ1398, "")</f>
        <v/>
      </c>
    </row>
    <row r="182" spans="1:36" x14ac:dyDescent="0.2">
      <c r="A182" s="12" t="s">
        <v>201</v>
      </c>
      <c r="B182" s="12" t="s">
        <v>208</v>
      </c>
      <c r="C182" s="12">
        <v>1</v>
      </c>
      <c r="D182" s="12">
        <v>1</v>
      </c>
      <c r="E182" s="12">
        <f t="shared" si="30"/>
        <v>2</v>
      </c>
      <c r="F182" s="12">
        <f t="shared" si="31"/>
        <v>0</v>
      </c>
      <c r="G182" t="str">
        <f>IF(CurriculumDetail!G1410 &gt; 0, CurriculumDetail!G1410, "")</f>
        <v/>
      </c>
      <c r="H182" t="str">
        <f>IF(CurriculumDetail!H1410 &gt; 0, CurriculumDetail!H1410, "")</f>
        <v/>
      </c>
      <c r="I182" t="str">
        <f>IF(CurriculumDetail!I1410 &gt; 0, CurriculumDetail!I1410, "")</f>
        <v/>
      </c>
      <c r="J182" t="str">
        <f>IF(CurriculumDetail!J1410 &gt; 0, CurriculumDetail!J1410, "")</f>
        <v/>
      </c>
      <c r="K182" t="str">
        <f>IF(CurriculumDetail!K1410 &gt; 0, CurriculumDetail!K1410, "")</f>
        <v/>
      </c>
      <c r="L182" t="str">
        <f>IF(CurriculumDetail!L1410 &gt; 0, CurriculumDetail!L1410, "")</f>
        <v/>
      </c>
      <c r="M182" t="str">
        <f>IF(CurriculumDetail!M1410 &gt; 0, CurriculumDetail!M1410, "")</f>
        <v/>
      </c>
      <c r="N182" t="str">
        <f>IF(CurriculumDetail!N1410 &gt; 0, CurriculumDetail!N1410, "")</f>
        <v/>
      </c>
      <c r="O182" t="str">
        <f>IF(CurriculumDetail!O1410 &gt; 0, CurriculumDetail!O1410, "")</f>
        <v/>
      </c>
      <c r="P182" t="str">
        <f>IF(CurriculumDetail!P1410 &gt; 0, CurriculumDetail!P1410, "")</f>
        <v/>
      </c>
      <c r="Q182" t="str">
        <f>IF(CurriculumDetail!Q1410 &gt; 0, CurriculumDetail!Q1410, "")</f>
        <v/>
      </c>
      <c r="R182" t="str">
        <f>IF(CurriculumDetail!R1410 &gt; 0, CurriculumDetail!R1410, "")</f>
        <v/>
      </c>
      <c r="S182" t="str">
        <f>IF(CurriculumDetail!S1410 &gt; 0, CurriculumDetail!S1410, "")</f>
        <v/>
      </c>
      <c r="T182" t="str">
        <f>IF(CurriculumDetail!T1410 &gt; 0, CurriculumDetail!T1410, "")</f>
        <v/>
      </c>
      <c r="U182" t="str">
        <f>IF(CurriculumDetail!U1410 &gt; 0, CurriculumDetail!U1410, "")</f>
        <v/>
      </c>
      <c r="V182" t="str">
        <f>IF(CurriculumDetail!V1410 &gt; 0, CurriculumDetail!V1410, "")</f>
        <v/>
      </c>
      <c r="W182" t="str">
        <f>IF(CurriculumDetail!W1410 &gt; 0, CurriculumDetail!W1410, "")</f>
        <v/>
      </c>
      <c r="X182" t="str">
        <f>IF(CurriculumDetail!X1410 &gt; 0, CurriculumDetail!X1410, "")</f>
        <v/>
      </c>
      <c r="Y182" t="str">
        <f>IF(CurriculumDetail!Y1410 &gt; 0, CurriculumDetail!Y1410, "")</f>
        <v/>
      </c>
      <c r="Z182" t="str">
        <f>IF(CurriculumDetail!Z1410 &gt; 0, CurriculumDetail!Z1410, "")</f>
        <v/>
      </c>
      <c r="AA182" t="str">
        <f>IF(CurriculumDetail!AA1410 &gt; 0, CurriculumDetail!AA1410, "")</f>
        <v/>
      </c>
      <c r="AB182" t="str">
        <f>IF(CurriculumDetail!AB1410 &gt; 0, CurriculumDetail!AB1410, "")</f>
        <v/>
      </c>
      <c r="AC182" t="str">
        <f>IF(CurriculumDetail!AC1410 &gt; 0, CurriculumDetail!AC1410, "")</f>
        <v/>
      </c>
      <c r="AD182" t="str">
        <f>IF(CurriculumDetail!AD1410 &gt; 0, CurriculumDetail!AD1410, "")</f>
        <v/>
      </c>
      <c r="AE182" t="str">
        <f>IF(CurriculumDetail!AE1410 &gt; 0, CurriculumDetail!AE1410, "")</f>
        <v/>
      </c>
      <c r="AF182" t="str">
        <f>IF(CurriculumDetail!AF1410 &gt; 0, CurriculumDetail!AF1410, "")</f>
        <v/>
      </c>
      <c r="AG182" t="str">
        <f>IF(CurriculumDetail!AG1410 &gt; 0, CurriculumDetail!AG1410, "")</f>
        <v/>
      </c>
      <c r="AH182" t="str">
        <f>IF(CurriculumDetail!AH1410 &gt; 0, CurriculumDetail!AH1410, "")</f>
        <v/>
      </c>
      <c r="AI182" t="str">
        <f>IF(CurriculumDetail!AI1410 &gt; 0, CurriculumDetail!AI1410, "")</f>
        <v/>
      </c>
      <c r="AJ182" t="str">
        <f>IF(CurriculumDetail!AJ1410 &gt; 0, CurriculumDetail!AJ1410, "")</f>
        <v/>
      </c>
    </row>
    <row r="183" spans="1:36" x14ac:dyDescent="0.2">
      <c r="A183" s="12" t="s">
        <v>201</v>
      </c>
      <c r="B183" s="12" t="s">
        <v>209</v>
      </c>
      <c r="C183" s="12">
        <v>0</v>
      </c>
      <c r="D183" s="12">
        <v>0</v>
      </c>
      <c r="E183" s="12">
        <f t="shared" si="30"/>
        <v>0</v>
      </c>
      <c r="F183" s="12">
        <f t="shared" si="31"/>
        <v>0</v>
      </c>
      <c r="G183" t="str">
        <f>IF(CurriculumDetail!G1420 &gt; 0, CurriculumDetail!G1420, "")</f>
        <v/>
      </c>
      <c r="H183" t="str">
        <f>IF(CurriculumDetail!H1420 &gt; 0, CurriculumDetail!H1420, "")</f>
        <v/>
      </c>
      <c r="I183" t="str">
        <f>IF(CurriculumDetail!I1420 &gt; 0, CurriculumDetail!I1420, "")</f>
        <v/>
      </c>
      <c r="J183" t="str">
        <f>IF(CurriculumDetail!J1420 &gt; 0, CurriculumDetail!J1420, "")</f>
        <v/>
      </c>
      <c r="K183" t="str">
        <f>IF(CurriculumDetail!K1420 &gt; 0, CurriculumDetail!K1420, "")</f>
        <v/>
      </c>
      <c r="L183" t="str">
        <f>IF(CurriculumDetail!L1420 &gt; 0, CurriculumDetail!L1420, "")</f>
        <v/>
      </c>
      <c r="M183" t="str">
        <f>IF(CurriculumDetail!M1420 &gt; 0, CurriculumDetail!M1420, "")</f>
        <v/>
      </c>
      <c r="N183" t="str">
        <f>IF(CurriculumDetail!N1420 &gt; 0, CurriculumDetail!N1420, "")</f>
        <v/>
      </c>
      <c r="O183" t="str">
        <f>IF(CurriculumDetail!O1420 &gt; 0, CurriculumDetail!O1420, "")</f>
        <v/>
      </c>
      <c r="P183" t="str">
        <f>IF(CurriculumDetail!P1420 &gt; 0, CurriculumDetail!P1420, "")</f>
        <v/>
      </c>
      <c r="Q183" t="str">
        <f>IF(CurriculumDetail!Q1420 &gt; 0, CurriculumDetail!Q1420, "")</f>
        <v/>
      </c>
      <c r="R183" t="str">
        <f>IF(CurriculumDetail!R1420 &gt; 0, CurriculumDetail!R1420, "")</f>
        <v/>
      </c>
      <c r="S183" t="str">
        <f>IF(CurriculumDetail!S1420 &gt; 0, CurriculumDetail!S1420, "")</f>
        <v/>
      </c>
      <c r="T183" t="str">
        <f>IF(CurriculumDetail!T1420 &gt; 0, CurriculumDetail!T1420, "")</f>
        <v/>
      </c>
      <c r="U183" t="str">
        <f>IF(CurriculumDetail!U1420 &gt; 0, CurriculumDetail!U1420, "")</f>
        <v/>
      </c>
      <c r="V183" t="str">
        <f>IF(CurriculumDetail!V1420 &gt; 0, CurriculumDetail!V1420, "")</f>
        <v/>
      </c>
      <c r="W183" t="str">
        <f>IF(CurriculumDetail!W1420 &gt; 0, CurriculumDetail!W1420, "")</f>
        <v/>
      </c>
      <c r="X183" t="str">
        <f>IF(CurriculumDetail!X1420 &gt; 0, CurriculumDetail!X1420, "")</f>
        <v/>
      </c>
      <c r="Y183" t="str">
        <f>IF(CurriculumDetail!Y1420 &gt; 0, CurriculumDetail!Y1420, "")</f>
        <v/>
      </c>
      <c r="Z183" t="str">
        <f>IF(CurriculumDetail!Z1420 &gt; 0, CurriculumDetail!Z1420, "")</f>
        <v/>
      </c>
      <c r="AA183" t="str">
        <f>IF(CurriculumDetail!AA1420 &gt; 0, CurriculumDetail!AA1420, "")</f>
        <v/>
      </c>
      <c r="AB183" t="str">
        <f>IF(CurriculumDetail!AB1420 &gt; 0, CurriculumDetail!AB1420, "")</f>
        <v/>
      </c>
      <c r="AC183" t="str">
        <f>IF(CurriculumDetail!AC1420 &gt; 0, CurriculumDetail!AC1420, "")</f>
        <v/>
      </c>
      <c r="AD183" t="str">
        <f>IF(CurriculumDetail!AD1420 &gt; 0, CurriculumDetail!AD1420, "")</f>
        <v/>
      </c>
      <c r="AE183" t="str">
        <f>IF(CurriculumDetail!AE1420 &gt; 0, CurriculumDetail!AE1420, "")</f>
        <v/>
      </c>
      <c r="AF183" t="str">
        <f>IF(CurriculumDetail!AF1420 &gt; 0, CurriculumDetail!AF1420, "")</f>
        <v/>
      </c>
      <c r="AG183" t="str">
        <f>IF(CurriculumDetail!AG1420 &gt; 0, CurriculumDetail!AG1420, "")</f>
        <v/>
      </c>
      <c r="AH183" t="str">
        <f>IF(CurriculumDetail!AH1420 &gt; 0, CurriculumDetail!AH1420, "")</f>
        <v/>
      </c>
      <c r="AI183" t="str">
        <f>IF(CurriculumDetail!AI1420 &gt; 0, CurriculumDetail!AI1420, "")</f>
        <v/>
      </c>
      <c r="AJ183" t="str">
        <f>IF(CurriculumDetail!AJ1420 &gt; 0, CurriculumDetail!AJ1420, "")</f>
        <v/>
      </c>
    </row>
    <row r="184" spans="1:36" x14ac:dyDescent="0.2">
      <c r="A184" s="12" t="s">
        <v>201</v>
      </c>
      <c r="B184" s="12" t="s">
        <v>210</v>
      </c>
      <c r="C184" s="12">
        <v>0</v>
      </c>
      <c r="D184" s="12">
        <v>0</v>
      </c>
      <c r="E184" s="12">
        <f t="shared" si="30"/>
        <v>0</v>
      </c>
      <c r="F184" s="12">
        <f t="shared" si="31"/>
        <v>0</v>
      </c>
      <c r="G184" t="str">
        <f>IF(CurriculumDetail!G1426 &gt; 0, CurriculumDetail!G1426, "")</f>
        <v/>
      </c>
      <c r="H184" t="str">
        <f>IF(CurriculumDetail!H1426 &gt; 0, CurriculumDetail!H1426, "")</f>
        <v/>
      </c>
      <c r="I184" t="str">
        <f>IF(CurriculumDetail!I1426 &gt; 0, CurriculumDetail!I1426, "")</f>
        <v/>
      </c>
      <c r="J184" t="str">
        <f>IF(CurriculumDetail!J1426 &gt; 0, CurriculumDetail!J1426, "")</f>
        <v/>
      </c>
      <c r="K184" t="str">
        <f>IF(CurriculumDetail!K1426 &gt; 0, CurriculumDetail!K1426, "")</f>
        <v/>
      </c>
      <c r="L184" t="str">
        <f>IF(CurriculumDetail!L1426 &gt; 0, CurriculumDetail!L1426, "")</f>
        <v/>
      </c>
      <c r="M184" t="str">
        <f>IF(CurriculumDetail!M1426 &gt; 0, CurriculumDetail!M1426, "")</f>
        <v/>
      </c>
      <c r="N184" t="str">
        <f>IF(CurriculumDetail!N1426 &gt; 0, CurriculumDetail!N1426, "")</f>
        <v/>
      </c>
      <c r="O184" t="str">
        <f>IF(CurriculumDetail!O1426 &gt; 0, CurriculumDetail!O1426, "")</f>
        <v/>
      </c>
      <c r="P184" t="str">
        <f>IF(CurriculumDetail!P1426 &gt; 0, CurriculumDetail!P1426, "")</f>
        <v/>
      </c>
      <c r="Q184" t="str">
        <f>IF(CurriculumDetail!Q1426 &gt; 0, CurriculumDetail!Q1426, "")</f>
        <v/>
      </c>
      <c r="R184" t="str">
        <f>IF(CurriculumDetail!R1426 &gt; 0, CurriculumDetail!R1426, "")</f>
        <v/>
      </c>
      <c r="S184" t="str">
        <f>IF(CurriculumDetail!S1426 &gt; 0, CurriculumDetail!S1426, "")</f>
        <v/>
      </c>
      <c r="T184" t="str">
        <f>IF(CurriculumDetail!T1426 &gt; 0, CurriculumDetail!T1426, "")</f>
        <v/>
      </c>
      <c r="U184" t="str">
        <f>IF(CurriculumDetail!U1426 &gt; 0, CurriculumDetail!U1426, "")</f>
        <v/>
      </c>
      <c r="V184" t="str">
        <f>IF(CurriculumDetail!V1426 &gt; 0, CurriculumDetail!V1426, "")</f>
        <v/>
      </c>
      <c r="W184" t="str">
        <f>IF(CurriculumDetail!W1426 &gt; 0, CurriculumDetail!W1426, "")</f>
        <v/>
      </c>
      <c r="X184" t="str">
        <f>IF(CurriculumDetail!X1426 &gt; 0, CurriculumDetail!X1426, "")</f>
        <v/>
      </c>
      <c r="Y184" t="str">
        <f>IF(CurriculumDetail!Y1426 &gt; 0, CurriculumDetail!Y1426, "")</f>
        <v/>
      </c>
      <c r="Z184" t="str">
        <f>IF(CurriculumDetail!Z1426 &gt; 0, CurriculumDetail!Z1426, "")</f>
        <v/>
      </c>
      <c r="AA184" t="str">
        <f>IF(CurriculumDetail!AA1426 &gt; 0, CurriculumDetail!AA1426, "")</f>
        <v/>
      </c>
      <c r="AB184" t="str">
        <f>IF(CurriculumDetail!AB1426 &gt; 0, CurriculumDetail!AB1426, "")</f>
        <v/>
      </c>
      <c r="AC184" t="str">
        <f>IF(CurriculumDetail!AC1426 &gt; 0, CurriculumDetail!AC1426, "")</f>
        <v/>
      </c>
      <c r="AD184" t="str">
        <f>IF(CurriculumDetail!AD1426 &gt; 0, CurriculumDetail!AD1426, "")</f>
        <v/>
      </c>
      <c r="AE184" t="str">
        <f>IF(CurriculumDetail!AE1426 &gt; 0, CurriculumDetail!AE1426, "")</f>
        <v/>
      </c>
      <c r="AF184" t="str">
        <f>IF(CurriculumDetail!AF1426 &gt; 0, CurriculumDetail!AF1426, "")</f>
        <v/>
      </c>
      <c r="AG184" t="str">
        <f>IF(CurriculumDetail!AG1426 &gt; 0, CurriculumDetail!AG1426, "")</f>
        <v/>
      </c>
      <c r="AH184" t="str">
        <f>IF(CurriculumDetail!AH1426 &gt; 0, CurriculumDetail!AH1426, "")</f>
        <v/>
      </c>
      <c r="AI184" t="str">
        <f>IF(CurriculumDetail!AI1426 &gt; 0, CurriculumDetail!AI1426, "")</f>
        <v/>
      </c>
      <c r="AJ184" t="str">
        <f>IF(CurriculumDetail!AJ1426 &gt; 0, CurriculumDetail!AJ1426, "")</f>
        <v/>
      </c>
    </row>
    <row r="185" spans="1:36" x14ac:dyDescent="0.2">
      <c r="A185" s="12" t="s">
        <v>201</v>
      </c>
      <c r="B185" s="12" t="s">
        <v>211</v>
      </c>
      <c r="C185" s="12">
        <v>0</v>
      </c>
      <c r="D185" s="12">
        <v>0</v>
      </c>
      <c r="E185" s="12">
        <f t="shared" si="30"/>
        <v>0</v>
      </c>
      <c r="F185" s="12">
        <f t="shared" si="31"/>
        <v>0</v>
      </c>
      <c r="G185" t="str">
        <f>IF(CurriculumDetail!G1434 &gt; 0, CurriculumDetail!G1434, "")</f>
        <v/>
      </c>
      <c r="H185" t="str">
        <f>IF(CurriculumDetail!H1434 &gt; 0, CurriculumDetail!H1434, "")</f>
        <v/>
      </c>
      <c r="I185" t="str">
        <f>IF(CurriculumDetail!I1434 &gt; 0, CurriculumDetail!I1434, "")</f>
        <v/>
      </c>
      <c r="J185" t="str">
        <f>IF(CurriculumDetail!J1434 &gt; 0, CurriculumDetail!J1434, "")</f>
        <v/>
      </c>
      <c r="K185" t="str">
        <f>IF(CurriculumDetail!K1434 &gt; 0, CurriculumDetail!K1434, "")</f>
        <v/>
      </c>
      <c r="L185" t="str">
        <f>IF(CurriculumDetail!L1434 &gt; 0, CurriculumDetail!L1434, "")</f>
        <v/>
      </c>
      <c r="M185" t="str">
        <f>IF(CurriculumDetail!M1434 &gt; 0, CurriculumDetail!M1434, "")</f>
        <v/>
      </c>
      <c r="N185" t="str">
        <f>IF(CurriculumDetail!N1434 &gt; 0, CurriculumDetail!N1434, "")</f>
        <v/>
      </c>
      <c r="O185" t="str">
        <f>IF(CurriculumDetail!O1434 &gt; 0, CurriculumDetail!O1434, "")</f>
        <v/>
      </c>
      <c r="P185" t="str">
        <f>IF(CurriculumDetail!P1434 &gt; 0, CurriculumDetail!P1434, "")</f>
        <v/>
      </c>
      <c r="Q185" t="str">
        <f>IF(CurriculumDetail!Q1434 &gt; 0, CurriculumDetail!Q1434, "")</f>
        <v/>
      </c>
      <c r="R185" t="str">
        <f>IF(CurriculumDetail!R1434 &gt; 0, CurriculumDetail!R1434, "")</f>
        <v/>
      </c>
      <c r="S185" t="str">
        <f>IF(CurriculumDetail!S1434 &gt; 0, CurriculumDetail!S1434, "")</f>
        <v/>
      </c>
      <c r="T185" t="str">
        <f>IF(CurriculumDetail!T1434 &gt; 0, CurriculumDetail!T1434, "")</f>
        <v/>
      </c>
      <c r="U185" t="str">
        <f>IF(CurriculumDetail!U1434 &gt; 0, CurriculumDetail!U1434, "")</f>
        <v/>
      </c>
      <c r="V185" t="str">
        <f>IF(CurriculumDetail!V1434 &gt; 0, CurriculumDetail!V1434, "")</f>
        <v/>
      </c>
      <c r="W185" t="str">
        <f>IF(CurriculumDetail!W1434 &gt; 0, CurriculumDetail!W1434, "")</f>
        <v/>
      </c>
      <c r="X185" t="str">
        <f>IF(CurriculumDetail!X1434 &gt; 0, CurriculumDetail!X1434, "")</f>
        <v/>
      </c>
      <c r="Y185" t="str">
        <f>IF(CurriculumDetail!Y1434 &gt; 0, CurriculumDetail!Y1434, "")</f>
        <v/>
      </c>
      <c r="Z185" t="str">
        <f>IF(CurriculumDetail!Z1434 &gt; 0, CurriculumDetail!Z1434, "")</f>
        <v/>
      </c>
      <c r="AA185" t="str">
        <f>IF(CurriculumDetail!AA1434 &gt; 0, CurriculumDetail!AA1434, "")</f>
        <v/>
      </c>
      <c r="AB185" t="str">
        <f>IF(CurriculumDetail!AB1434 &gt; 0, CurriculumDetail!AB1434, "")</f>
        <v/>
      </c>
      <c r="AC185" t="str">
        <f>IF(CurriculumDetail!AC1434 &gt; 0, CurriculumDetail!AC1434, "")</f>
        <v/>
      </c>
      <c r="AD185" t="str">
        <f>IF(CurriculumDetail!AD1434 &gt; 0, CurriculumDetail!AD1434, "")</f>
        <v/>
      </c>
      <c r="AE185" t="str">
        <f>IF(CurriculumDetail!AE1434 &gt; 0, CurriculumDetail!AE1434, "")</f>
        <v/>
      </c>
      <c r="AF185" t="str">
        <f>IF(CurriculumDetail!AF1434 &gt; 0, CurriculumDetail!AF1434, "")</f>
        <v/>
      </c>
      <c r="AG185" t="str">
        <f>IF(CurriculumDetail!AG1434 &gt; 0, CurriculumDetail!AG1434, "")</f>
        <v/>
      </c>
      <c r="AH185" t="str">
        <f>IF(CurriculumDetail!AH1434 &gt; 0, CurriculumDetail!AH1434, "")</f>
        <v/>
      </c>
      <c r="AI185" t="str">
        <f>IF(CurriculumDetail!AI1434 &gt; 0, CurriculumDetail!AI1434, "")</f>
        <v/>
      </c>
      <c r="AJ185" t="str">
        <f>IF(CurriculumDetail!AJ1434 &gt; 0, CurriculumDetail!AJ1434, "")</f>
        <v/>
      </c>
    </row>
  </sheetData>
  <conditionalFormatting sqref="G6:AJ1410">
    <cfRule type="expression" dxfId="35" priority="2">
      <formula>AND(OR($C$2="ON",$C$2="on",$C$2="On"),LEN(TRIM($E6))&gt;0, $D$2 &gt; 0, G6/$E6 &gt;= $D$2 )</formula>
    </cfRule>
    <cfRule type="expression" dxfId="34" priority="3">
      <formula>AND(OR($C$2="ON",$C$2="on",$C$2="On"),LEN(TRIM($E6))&gt;0, $D$3 &gt; 0, G6/$E6 &gt;= $D$3 )</formula>
    </cfRule>
    <cfRule type="expression" dxfId="33" priority="4">
      <formula>AND(OR($C$2="ON",$C$2="on",$C$2="On"),LEN(TRIM($E6))&gt;0, $E$2 &gt; 0, G6/$E6 &gt;= $E$2 )</formula>
    </cfRule>
    <cfRule type="expression" dxfId="32" priority="5">
      <formula>AND(OR($C$2="ON",$C$2="on",$C$2="On"),LEN(TRIM($E6))&gt;0, $E$3 &gt; 0, G6/$E6 &gt;= $E$3 )</formula>
    </cfRule>
    <cfRule type="expression" dxfId="31" priority="6">
      <formula>AND(OR($C$2="ON",$C$2="on",$C$2="On"),LEN(TRIM($E6))&gt;0, $D$1 &gt; 0, G6/$E6 &gt;= $D$1 )</formula>
    </cfRule>
    <cfRule type="expression" dxfId="30" priority="7">
      <formula>AND(OR($C$2="ON",$C$2="on",$C$2="On"),LEN(TRIM($E6))&gt;0, $D$2 &gt; 0, G6/$E6 &gt;= $D$2 )</formula>
    </cfRule>
    <cfRule type="expression" dxfId="29" priority="8">
      <formula>AND(OR($C$2="ON",$C$2="on",$C$2="On"),LEN(TRIM($E6))&gt;0, $E$1 &gt; 0, G6/$E6 &gt;= $E$1 )</formula>
    </cfRule>
    <cfRule type="expression" dxfId="28" priority="9">
      <formula>AND(OR($C$2="ON",$C$2="on",$C$2="On"),LEN(TRIM($E6))&gt;0, $E$2 &gt; 0, G6/$E6 &gt;= $E$2 )</formula>
    </cfRule>
    <cfRule type="expression" dxfId="27" priority="10">
      <formula>AND(OR($C$2="ON",$C$2="on",$C$2="On"),LEN(TRIM($E6))&gt;0, $D$1 &gt; 0, G6/$E6 &gt;= $D$1 )</formula>
    </cfRule>
    <cfRule type="expression" dxfId="26" priority="11">
      <formula>AND(OR($C$2="ON",$C$2="on",$C$2="On"),LEN(TRIM($E6))&gt;0, $D$2 &gt; 0, G6/$E6 &gt;= $D$2 )</formula>
    </cfRule>
    <cfRule type="expression" dxfId="25" priority="12">
      <formula>AND(OR($C$2="ON",$C$2="on",$C$2="On"),LEN(TRIM($E6))&gt;0, $E$1 &gt; 0, G6/$E6 &gt;= $E$1 )</formula>
    </cfRule>
    <cfRule type="expression" dxfId="24" priority="13">
      <formula>AND(OR($C$2="ON",$C$2="on",$C$2="On"),LEN(TRIM($E6))&gt;0, $E$2 &gt; 0, G6/$E6 &gt;= $E$2 )</formula>
    </cfRule>
  </conditionalFormatting>
  <conditionalFormatting sqref="A6:F1410">
    <cfRule type="expression" dxfId="23" priority="14">
      <formula>AND(OR($C$2="ON",$C$2="on",$C$2="On"),LEN(TRIM($E6))&gt;0, $D$2 &gt; 0, $F6/$E6 &gt;= $D$2 )</formula>
    </cfRule>
    <cfRule type="expression" dxfId="22" priority="15">
      <formula>AND(OR($C$2="ON",$C$2="on",$C$2="On"),LEN(TRIM($E6))&gt;0, $D$3 &gt; 0, $F6/$E6 &gt;= $D$3 )</formula>
    </cfRule>
    <cfRule type="expression" dxfId="21" priority="16">
      <formula>AND(OR($C$2="ON",$C$2="on",$C$2="On"),LEN(TRIM($E6))&gt;0, $E$2 &gt; 0, $F6/$E6 &gt;= $E$2 )</formula>
    </cfRule>
    <cfRule type="expression" dxfId="20" priority="17">
      <formula>AND(OR($C$2="ON",$C$2="on",$C$2="On"),LEN(TRIM($E6))&gt;0, $E$3 &gt; 0, $F6/$E6 &gt;= $E$3 )</formula>
    </cfRule>
    <cfRule type="expression" dxfId="19" priority="18">
      <formula>AND(OR($C$2="ON",$C$2="on",$C$2="On"),LEN(TRIM($E6))&gt;0, $D$1 &gt; 0, $F6/$E6 &gt;= $D$1 )</formula>
    </cfRule>
    <cfRule type="expression" dxfId="18" priority="19">
      <formula>AND(OR($C$2="ON",$C$2="on",$C$2="On"),LEN(TRIM($E6))&gt;0, $D$2 &gt; 0, $F6/$E6 &gt;= $D$2 )</formula>
    </cfRule>
    <cfRule type="expression" dxfId="17" priority="20">
      <formula>AND(OR($C$2="ON",$C$2="on",$C$2="On"),LEN(TRIM($E6))&gt;0, $E$1 &gt; 0, $F6/$E6 &gt;= $E$1 )</formula>
    </cfRule>
    <cfRule type="expression" dxfId="16" priority="21">
      <formula>AND(OR($C$2="ON",$C$2="on",$C$2="On"),LEN(TRIM($E6))&gt;0, $E$2 &gt; 0, $F6/$E6 &gt;= $E$2 )</formula>
    </cfRule>
    <cfRule type="expression" dxfId="15" priority="22">
      <formula>AND(OR($C$2="ON",$C$2="on",$C$2="On"),LEN(TRIM($E6))&gt;0, $D$1 &gt; 0, $F6/$E6 &gt;= $D$1 )</formula>
    </cfRule>
    <cfRule type="expression" dxfId="14" priority="23">
      <formula>AND(OR($C$2="ON",$C$2="on",$C$2="On"),LEN(TRIM($E6))&gt;0, $D$2 &gt; 0, $F6/$E6 &gt;= $D$2 )</formula>
    </cfRule>
    <cfRule type="expression" dxfId="13" priority="24">
      <formula>AND(OR($C$2="ON",$C$2="on",$C$2="On"),LEN(TRIM($E6))&gt;0, $E$1 &gt; 0, $F6/$E6 &gt;= $E$1 )</formula>
    </cfRule>
    <cfRule type="expression" dxfId="12" priority="25">
      <formula>AND(OR($C$2="ON",$C$2="on",$C$2="On"),LEN(TRIM($E6))&gt;0, $E$2 &gt; 0, $F6/$E6 &gt;= $E$2 )</formula>
    </cfRule>
  </conditionalFormatting>
  <conditionalFormatting sqref="D1">
    <cfRule type="expression" dxfId="11" priority="26">
      <formula>1</formula>
    </cfRule>
  </conditionalFormatting>
  <conditionalFormatting sqref="D2">
    <cfRule type="expression" dxfId="10" priority="27">
      <formula>1</formula>
    </cfRule>
  </conditionalFormatting>
  <conditionalFormatting sqref="E1">
    <cfRule type="expression" dxfId="9" priority="28">
      <formula>1</formula>
    </cfRule>
  </conditionalFormatting>
  <conditionalFormatting sqref="E2">
    <cfRule type="expression" dxfId="8" priority="29">
      <formula>1</formula>
    </cfRule>
  </conditionalFormatting>
  <conditionalFormatting sqref="G6:AJ1450">
    <cfRule type="expression" dxfId="7" priority="30">
      <formula>AND(OR($C$2="ON",$C$2="on",$C$2="On"),LEN(TRIM($E6))&gt;0, $D$1 &gt; 0, G6/$E6 &gt;= $D$1 )</formula>
    </cfRule>
    <cfRule type="expression" dxfId="6" priority="31">
      <formula>AND(OR($C$2="ON",$C$2="on",$C$2="On"),LEN(TRIM($E6))&gt;0, $D$2 &gt; 0, G6/$E6 &gt;= $D$2 )</formula>
    </cfRule>
    <cfRule type="expression" dxfId="5" priority="32">
      <formula>AND(OR($C$2="ON",$C$2="on",$C$2="On"),LEN(TRIM($E6))&gt;0, $E$1 &gt; 0, G6/$E6 &gt;= $E$1 )</formula>
    </cfRule>
    <cfRule type="expression" dxfId="4" priority="33">
      <formula>AND(OR($C$2="ON",$C$2="on",$C$2="On"),LEN(TRIM($E6))&gt;0, $E$2 &gt; 0, G6/$E6 &gt;= $E$2 )</formula>
    </cfRule>
  </conditionalFormatting>
  <conditionalFormatting sqref="A6:F1450">
    <cfRule type="expression" dxfId="3" priority="34">
      <formula>AND(OR($C$2="ON",$C$2="on",$C$2="On"),LEN(TRIM($E6))&gt;0, $D$1 &gt; 0, $F6/$E6 &gt;= $D$1 )</formula>
    </cfRule>
    <cfRule type="expression" dxfId="2" priority="35">
      <formula>AND(OR($C$2="ON",$C$2="on",$C$2="On"),LEN(TRIM($E6))&gt;0, $D$2 &gt; 0, $F6/$E6 &gt;= $D$2 )</formula>
    </cfRule>
    <cfRule type="expression" dxfId="1" priority="36">
      <formula>AND(OR($C$2="ON",$C$2="on",$C$2="On"),LEN(TRIM($E6))&gt;0, $E$1 &gt; 0, $F6/$E6 &gt;= $E$1 )</formula>
    </cfRule>
    <cfRule type="expression" dxfId="0" priority="37">
      <formula>AND(OR($C$2="ON",$C$2="on",$C$2="On"),LEN(TRIM($E6))&gt;0, $E$2 &gt; 0, $F6/$E6 &gt;= $E$2 )</formula>
    </cfRule>
  </conditionalFormatting>
  <pageMargins left="0.7" right="0.7" top="0.75" bottom="0.75" header="0.51180555555555496" footer="0.51180555555555496"/>
  <pageSetup paperSize="0" scale="0" firstPageNumber="0" orientation="portrait" usePrinterDefaults="0" horizontalDpi="0" verticalDpi="0" copies="0"/>
  <drawing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5:I1463"/>
  <sheetViews>
    <sheetView topLeftCell="A1438" zoomScale="90" zoomScaleNormal="90" workbookViewId="0">
      <selection activeCell="A5" sqref="A5"/>
    </sheetView>
  </sheetViews>
  <sheetFormatPr defaultRowHeight="12.75" x14ac:dyDescent="0.2"/>
  <cols>
    <col min="1" max="1" width="5.85546875"/>
    <col min="2" max="2" width="35.140625"/>
    <col min="3" max="3" width="7.42578125"/>
    <col min="4" max="4" width="12.42578125"/>
    <col min="5" max="5" width="8.140625"/>
    <col min="6" max="6" width="141.28515625"/>
    <col min="7" max="7" width="9.85546875"/>
    <col min="8" max="1025" width="5.85546875"/>
  </cols>
  <sheetData>
    <row r="5" spans="1:9" ht="14.25" customHeight="1" x14ac:dyDescent="0.2">
      <c r="A5" s="6" t="s">
        <v>22</v>
      </c>
      <c r="B5" s="6" t="s">
        <v>23</v>
      </c>
      <c r="C5" s="6" t="s">
        <v>222</v>
      </c>
      <c r="D5" s="6" t="s">
        <v>25</v>
      </c>
      <c r="E5" s="6" t="s">
        <v>223</v>
      </c>
      <c r="F5" s="6" t="s">
        <v>224</v>
      </c>
      <c r="H5" s="6"/>
      <c r="I5" s="6"/>
    </row>
    <row r="6" spans="1:9" s="13" customFormat="1" ht="14.25" customHeight="1" x14ac:dyDescent="0.2">
      <c r="A6" s="8" t="s">
        <v>27</v>
      </c>
      <c r="B6" s="8" t="s">
        <v>28</v>
      </c>
      <c r="C6" s="6">
        <v>2</v>
      </c>
      <c r="D6" s="6">
        <v>2</v>
      </c>
      <c r="E6" s="6"/>
      <c r="F6" s="6"/>
      <c r="G6" s="13" t="s">
        <v>225</v>
      </c>
      <c r="H6" s="6"/>
      <c r="I6" s="6"/>
    </row>
    <row r="7" spans="1:9" s="13" customFormat="1" ht="14.25" customHeight="1" x14ac:dyDescent="0.2">
      <c r="A7" s="8" t="s">
        <v>27</v>
      </c>
      <c r="B7" s="8" t="s">
        <v>28</v>
      </c>
      <c r="C7" s="8">
        <v>1</v>
      </c>
      <c r="D7" s="9" t="s">
        <v>29</v>
      </c>
      <c r="E7" s="8">
        <v>1</v>
      </c>
      <c r="F7" s="9" t="s">
        <v>226</v>
      </c>
      <c r="G7" s="14">
        <v>41505</v>
      </c>
      <c r="H7" s="13" t="s">
        <v>227</v>
      </c>
      <c r="I7"/>
    </row>
    <row r="8" spans="1:9" s="13" customFormat="1" ht="14.25" customHeight="1" x14ac:dyDescent="0.2">
      <c r="A8" s="8" t="s">
        <v>27</v>
      </c>
      <c r="B8" s="8" t="s">
        <v>28</v>
      </c>
      <c r="C8" s="8">
        <v>1</v>
      </c>
      <c r="D8" s="9" t="s">
        <v>30</v>
      </c>
      <c r="E8" s="8">
        <v>2</v>
      </c>
      <c r="F8" s="9" t="s">
        <v>228</v>
      </c>
      <c r="G8"/>
      <c r="H8"/>
      <c r="I8"/>
    </row>
    <row r="9" spans="1:9" s="13" customFormat="1" ht="14.25" customHeight="1" x14ac:dyDescent="0.2">
      <c r="A9" s="8" t="s">
        <v>27</v>
      </c>
      <c r="B9" s="8" t="s">
        <v>28</v>
      </c>
      <c r="C9" s="8">
        <v>1</v>
      </c>
      <c r="D9" s="9" t="s">
        <v>31</v>
      </c>
      <c r="E9" s="8">
        <v>3</v>
      </c>
      <c r="F9" s="9" t="s">
        <v>229</v>
      </c>
      <c r="G9"/>
      <c r="H9"/>
      <c r="I9"/>
    </row>
    <row r="10" spans="1:9" s="13" customFormat="1" ht="14.25" customHeight="1" x14ac:dyDescent="0.2">
      <c r="A10" s="8" t="s">
        <v>27</v>
      </c>
      <c r="B10" s="8" t="s">
        <v>28</v>
      </c>
      <c r="C10" s="8">
        <v>1</v>
      </c>
      <c r="D10" s="9" t="s">
        <v>29</v>
      </c>
      <c r="E10" s="8">
        <v>4</v>
      </c>
      <c r="F10" s="9" t="s">
        <v>230</v>
      </c>
      <c r="G10" s="14">
        <v>41505</v>
      </c>
      <c r="H10" s="13" t="s">
        <v>227</v>
      </c>
      <c r="I10"/>
    </row>
    <row r="11" spans="1:9" s="13" customFormat="1" ht="14.25" customHeight="1" x14ac:dyDescent="0.2">
      <c r="A11" s="8" t="s">
        <v>27</v>
      </c>
      <c r="B11" s="8" t="s">
        <v>28</v>
      </c>
      <c r="C11" s="8">
        <v>1</v>
      </c>
      <c r="D11" s="9" t="s">
        <v>29</v>
      </c>
      <c r="E11" s="8">
        <v>5</v>
      </c>
      <c r="F11" s="9" t="s">
        <v>231</v>
      </c>
      <c r="G11"/>
      <c r="H11"/>
      <c r="I11"/>
    </row>
    <row r="12" spans="1:9" s="13" customFormat="1" ht="14.25" customHeight="1" x14ac:dyDescent="0.2">
      <c r="A12" s="8" t="s">
        <v>27</v>
      </c>
      <c r="B12" s="8" t="s">
        <v>28</v>
      </c>
      <c r="C12" s="8">
        <v>1</v>
      </c>
      <c r="D12" s="9" t="s">
        <v>30</v>
      </c>
      <c r="E12" s="8">
        <v>6</v>
      </c>
      <c r="F12" s="9" t="s">
        <v>232</v>
      </c>
      <c r="G12"/>
      <c r="H12"/>
      <c r="I12"/>
    </row>
    <row r="13" spans="1:9" s="13" customFormat="1" ht="14.25" customHeight="1" x14ac:dyDescent="0.2">
      <c r="A13" s="8" t="s">
        <v>27</v>
      </c>
      <c r="B13" s="8" t="s">
        <v>28</v>
      </c>
      <c r="C13" s="8">
        <v>1</v>
      </c>
      <c r="D13" s="9" t="s">
        <v>29</v>
      </c>
      <c r="E13" s="8">
        <v>7</v>
      </c>
      <c r="F13" s="9" t="s">
        <v>233</v>
      </c>
      <c r="G13"/>
      <c r="H13"/>
      <c r="I13"/>
    </row>
    <row r="14" spans="1:9" s="13" customFormat="1" ht="14.25" customHeight="1" x14ac:dyDescent="0.2">
      <c r="A14" s="8" t="s">
        <v>27</v>
      </c>
      <c r="B14" s="8" t="s">
        <v>28</v>
      </c>
      <c r="C14" s="8">
        <v>2</v>
      </c>
      <c r="D14" s="9" t="s">
        <v>31</v>
      </c>
      <c r="E14" s="8">
        <v>8</v>
      </c>
      <c r="F14" s="9" t="s">
        <v>234</v>
      </c>
      <c r="G14"/>
      <c r="H14"/>
      <c r="I14"/>
    </row>
    <row r="15" spans="1:9" s="13" customFormat="1" ht="14.25" customHeight="1" x14ac:dyDescent="0.2">
      <c r="A15" s="8" t="s">
        <v>27</v>
      </c>
      <c r="B15" s="8" t="s">
        <v>28</v>
      </c>
      <c r="C15" s="8">
        <v>2</v>
      </c>
      <c r="D15" s="9" t="s">
        <v>31</v>
      </c>
      <c r="E15" s="8">
        <v>9</v>
      </c>
      <c r="F15" s="9" t="s">
        <v>235</v>
      </c>
      <c r="G15"/>
      <c r="H15"/>
      <c r="I15"/>
    </row>
    <row r="16" spans="1:9" s="13" customFormat="1" ht="14.25" customHeight="1" x14ac:dyDescent="0.2">
      <c r="A16" s="8" t="s">
        <v>27</v>
      </c>
      <c r="B16" s="8" t="s">
        <v>28</v>
      </c>
      <c r="C16" s="8">
        <v>2</v>
      </c>
      <c r="D16" s="9" t="s">
        <v>29</v>
      </c>
      <c r="E16" s="8">
        <v>10</v>
      </c>
      <c r="F16" s="9" t="s">
        <v>236</v>
      </c>
      <c r="G16"/>
      <c r="H16"/>
      <c r="I16"/>
    </row>
    <row r="17" spans="1:9" s="13" customFormat="1" ht="14.25" customHeight="1" x14ac:dyDescent="0.2">
      <c r="A17" s="8" t="s">
        <v>27</v>
      </c>
      <c r="B17" s="8" t="s">
        <v>28</v>
      </c>
      <c r="C17" s="8">
        <v>2</v>
      </c>
      <c r="D17" s="9" t="s">
        <v>31</v>
      </c>
      <c r="E17" s="8">
        <v>11</v>
      </c>
      <c r="F17" s="9" t="s">
        <v>237</v>
      </c>
      <c r="G17"/>
      <c r="H17"/>
      <c r="I17"/>
    </row>
    <row r="18" spans="1:9" s="13" customFormat="1" ht="14.25" customHeight="1" x14ac:dyDescent="0.2">
      <c r="A18" s="8" t="s">
        <v>27</v>
      </c>
      <c r="B18" s="8" t="s">
        <v>28</v>
      </c>
      <c r="C18" s="8">
        <v>2</v>
      </c>
      <c r="D18" s="9" t="s">
        <v>31</v>
      </c>
      <c r="E18" s="8">
        <v>12</v>
      </c>
      <c r="F18" s="9" t="s">
        <v>238</v>
      </c>
      <c r="G18"/>
      <c r="H18"/>
      <c r="I18"/>
    </row>
    <row r="19" spans="1:9" s="13" customFormat="1" ht="14.25" customHeight="1" x14ac:dyDescent="0.2">
      <c r="A19" s="8"/>
      <c r="B19" s="8"/>
      <c r="C19" s="8"/>
      <c r="D19" s="8"/>
      <c r="E19" s="8"/>
      <c r="F19" s="8"/>
      <c r="G19"/>
      <c r="H19"/>
      <c r="I19"/>
    </row>
    <row r="20" spans="1:9" s="13" customFormat="1" ht="14.25" customHeight="1" x14ac:dyDescent="0.2">
      <c r="A20" s="8" t="s">
        <v>27</v>
      </c>
      <c r="B20" s="8" t="s">
        <v>32</v>
      </c>
      <c r="C20" s="8">
        <v>5</v>
      </c>
      <c r="D20" s="8">
        <v>1</v>
      </c>
      <c r="E20" s="8"/>
      <c r="F20" s="8"/>
      <c r="G20"/>
      <c r="H20"/>
      <c r="I20"/>
    </row>
    <row r="21" spans="1:9" s="13" customFormat="1" ht="14.25" customHeight="1" x14ac:dyDescent="0.2">
      <c r="A21" s="8" t="s">
        <v>27</v>
      </c>
      <c r="B21" s="8" t="s">
        <v>32</v>
      </c>
      <c r="C21" s="8">
        <v>1</v>
      </c>
      <c r="D21" s="9" t="s">
        <v>29</v>
      </c>
      <c r="E21" s="8">
        <v>1</v>
      </c>
      <c r="F21" s="9" t="s">
        <v>239</v>
      </c>
      <c r="G21" s="14">
        <v>41505</v>
      </c>
      <c r="H21" s="13" t="s">
        <v>227</v>
      </c>
      <c r="I21"/>
    </row>
    <row r="22" spans="1:9" s="13" customFormat="1" ht="14.25" customHeight="1" x14ac:dyDescent="0.2">
      <c r="A22" s="8" t="s">
        <v>27</v>
      </c>
      <c r="B22" s="8" t="s">
        <v>32</v>
      </c>
      <c r="C22" s="8">
        <v>1</v>
      </c>
      <c r="D22" s="9" t="s">
        <v>30</v>
      </c>
      <c r="E22" s="8">
        <v>2</v>
      </c>
      <c r="F22" s="9" t="s">
        <v>240</v>
      </c>
      <c r="G22" s="14">
        <v>41505</v>
      </c>
      <c r="H22" s="13" t="s">
        <v>241</v>
      </c>
      <c r="I22"/>
    </row>
    <row r="23" spans="1:9" s="13" customFormat="1" ht="14.25" customHeight="1" x14ac:dyDescent="0.2">
      <c r="A23" s="8" t="s">
        <v>27</v>
      </c>
      <c r="B23" s="8" t="s">
        <v>32</v>
      </c>
      <c r="C23" s="8">
        <v>1</v>
      </c>
      <c r="D23" s="9" t="s">
        <v>31</v>
      </c>
      <c r="E23" s="8">
        <v>3</v>
      </c>
      <c r="F23" s="9" t="s">
        <v>242</v>
      </c>
      <c r="G23"/>
      <c r="H23"/>
      <c r="I23"/>
    </row>
    <row r="24" spans="1:9" s="13" customFormat="1" ht="14.25" customHeight="1" x14ac:dyDescent="0.2">
      <c r="A24" s="8" t="s">
        <v>27</v>
      </c>
      <c r="B24" s="8" t="s">
        <v>32</v>
      </c>
      <c r="C24" s="8">
        <v>1</v>
      </c>
      <c r="D24" s="9" t="s">
        <v>31</v>
      </c>
      <c r="E24" s="8">
        <v>4</v>
      </c>
      <c r="F24" s="9" t="s">
        <v>243</v>
      </c>
      <c r="G24"/>
      <c r="H24"/>
      <c r="I24"/>
    </row>
    <row r="25" spans="1:9" s="13" customFormat="1" ht="14.25" customHeight="1" x14ac:dyDescent="0.2">
      <c r="A25" s="8" t="s">
        <v>27</v>
      </c>
      <c r="B25" s="8" t="s">
        <v>32</v>
      </c>
      <c r="C25" s="8">
        <v>1</v>
      </c>
      <c r="D25" s="9" t="s">
        <v>31</v>
      </c>
      <c r="E25" s="8">
        <v>5</v>
      </c>
      <c r="F25" s="9" t="s">
        <v>244</v>
      </c>
      <c r="G25"/>
      <c r="H25"/>
      <c r="I25"/>
    </row>
    <row r="26" spans="1:9" s="13" customFormat="1" ht="14.25" customHeight="1" x14ac:dyDescent="0.2">
      <c r="A26" s="8" t="s">
        <v>27</v>
      </c>
      <c r="B26" s="8" t="s">
        <v>32</v>
      </c>
      <c r="C26" s="8">
        <v>1</v>
      </c>
      <c r="D26" s="9" t="s">
        <v>30</v>
      </c>
      <c r="E26" s="8">
        <v>6</v>
      </c>
      <c r="F26" s="9" t="s">
        <v>245</v>
      </c>
      <c r="G26" s="14">
        <v>41505</v>
      </c>
      <c r="H26" s="13" t="s">
        <v>246</v>
      </c>
      <c r="I26"/>
    </row>
    <row r="27" spans="1:9" s="13" customFormat="1" ht="14.25" customHeight="1" x14ac:dyDescent="0.2">
      <c r="A27" s="8" t="s">
        <v>27</v>
      </c>
      <c r="B27" s="8" t="s">
        <v>32</v>
      </c>
      <c r="C27" s="8">
        <v>2</v>
      </c>
      <c r="D27" s="9" t="s">
        <v>29</v>
      </c>
      <c r="E27" s="8">
        <v>7</v>
      </c>
      <c r="F27" s="9" t="s">
        <v>247</v>
      </c>
      <c r="G27"/>
      <c r="H27"/>
      <c r="I27"/>
    </row>
    <row r="28" spans="1:9" s="13" customFormat="1" ht="14.25" customHeight="1" x14ac:dyDescent="0.2">
      <c r="A28" s="8" t="s">
        <v>27</v>
      </c>
      <c r="B28" s="8" t="s">
        <v>32</v>
      </c>
      <c r="C28" s="8">
        <v>2</v>
      </c>
      <c r="D28" s="9" t="s">
        <v>31</v>
      </c>
      <c r="E28" s="8">
        <v>8</v>
      </c>
      <c r="F28" s="9" t="s">
        <v>248</v>
      </c>
      <c r="G28"/>
      <c r="H28"/>
      <c r="I28"/>
    </row>
    <row r="29" spans="1:9" s="13" customFormat="1" ht="14.25" customHeight="1" x14ac:dyDescent="0.2">
      <c r="A29" s="8" t="s">
        <v>27</v>
      </c>
      <c r="B29" s="8" t="s">
        <v>32</v>
      </c>
      <c r="C29" s="8">
        <v>2</v>
      </c>
      <c r="D29" s="9" t="s">
        <v>30</v>
      </c>
      <c r="E29" s="8">
        <v>9</v>
      </c>
      <c r="F29" s="9" t="s">
        <v>249</v>
      </c>
      <c r="G29"/>
      <c r="H29"/>
      <c r="I29"/>
    </row>
    <row r="30" spans="1:9" s="13" customFormat="1" ht="14.25" customHeight="1" x14ac:dyDescent="0.2">
      <c r="A30" s="8" t="s">
        <v>27</v>
      </c>
      <c r="B30" s="8" t="s">
        <v>32</v>
      </c>
      <c r="C30" s="8">
        <v>2</v>
      </c>
      <c r="D30" s="9" t="s">
        <v>29</v>
      </c>
      <c r="E30" s="8">
        <v>10</v>
      </c>
      <c r="F30" s="9" t="s">
        <v>250</v>
      </c>
      <c r="G30" s="14">
        <v>41505</v>
      </c>
      <c r="H30" s="13" t="s">
        <v>251</v>
      </c>
      <c r="I30"/>
    </row>
    <row r="31" spans="1:9" s="13" customFormat="1" ht="14.25" customHeight="1" x14ac:dyDescent="0.2">
      <c r="A31" s="8"/>
      <c r="B31" s="8"/>
      <c r="C31" s="8"/>
      <c r="D31" s="8"/>
      <c r="E31" s="8"/>
      <c r="F31" s="9"/>
      <c r="G31"/>
      <c r="H31"/>
      <c r="I31"/>
    </row>
    <row r="32" spans="1:9" s="13" customFormat="1" ht="14.25" customHeight="1" x14ac:dyDescent="0.2">
      <c r="A32" s="8" t="s">
        <v>27</v>
      </c>
      <c r="B32" s="8" t="s">
        <v>33</v>
      </c>
      <c r="C32" s="8">
        <v>9</v>
      </c>
      <c r="D32" s="8">
        <v>3</v>
      </c>
      <c r="E32" s="8"/>
      <c r="F32" s="8"/>
      <c r="G32"/>
      <c r="H32"/>
      <c r="I32"/>
    </row>
    <row r="33" spans="1:9" s="13" customFormat="1" ht="14.25" customHeight="1" x14ac:dyDescent="0.2">
      <c r="A33" s="8" t="s">
        <v>27</v>
      </c>
      <c r="B33" s="8" t="s">
        <v>33</v>
      </c>
      <c r="C33" s="8">
        <v>1</v>
      </c>
      <c r="D33" s="9" t="s">
        <v>31</v>
      </c>
      <c r="E33" s="8">
        <v>1</v>
      </c>
      <c r="F33" s="9" t="s">
        <v>252</v>
      </c>
      <c r="G33"/>
      <c r="H33"/>
      <c r="I33"/>
    </row>
    <row r="34" spans="1:9" s="13" customFormat="1" ht="14.25" customHeight="1" x14ac:dyDescent="0.2">
      <c r="A34" s="8" t="s">
        <v>27</v>
      </c>
      <c r="B34" s="8" t="s">
        <v>33</v>
      </c>
      <c r="C34" s="8">
        <v>1</v>
      </c>
      <c r="D34" s="9" t="s">
        <v>30</v>
      </c>
      <c r="E34" s="8">
        <v>2</v>
      </c>
      <c r="F34" s="9" t="s">
        <v>253</v>
      </c>
      <c r="G34" s="14">
        <v>41505</v>
      </c>
      <c r="H34" s="13" t="s">
        <v>254</v>
      </c>
      <c r="I34"/>
    </row>
    <row r="35" spans="1:9" s="13" customFormat="1" ht="14.25" customHeight="1" x14ac:dyDescent="0.2">
      <c r="A35" s="8" t="s">
        <v>27</v>
      </c>
      <c r="B35" s="8" t="s">
        <v>33</v>
      </c>
      <c r="C35" s="8">
        <v>1</v>
      </c>
      <c r="D35" s="9" t="s">
        <v>31</v>
      </c>
      <c r="E35" s="8">
        <v>3</v>
      </c>
      <c r="F35" s="9" t="s">
        <v>255</v>
      </c>
      <c r="G35"/>
      <c r="H35"/>
      <c r="I35"/>
    </row>
    <row r="36" spans="1:9" s="13" customFormat="1" ht="14.25" customHeight="1" x14ac:dyDescent="0.2">
      <c r="A36" s="8" t="s">
        <v>27</v>
      </c>
      <c r="B36" s="8" t="s">
        <v>33</v>
      </c>
      <c r="C36" s="8">
        <v>1</v>
      </c>
      <c r="D36" s="9" t="s">
        <v>29</v>
      </c>
      <c r="E36" s="8">
        <v>4</v>
      </c>
      <c r="F36" s="9" t="s">
        <v>256</v>
      </c>
      <c r="G36" s="14">
        <v>41505</v>
      </c>
      <c r="H36" s="13" t="s">
        <v>227</v>
      </c>
      <c r="I36"/>
    </row>
    <row r="37" spans="1:9" s="13" customFormat="1" ht="14.25" customHeight="1" x14ac:dyDescent="0.2">
      <c r="A37" s="8" t="s">
        <v>27</v>
      </c>
      <c r="B37" s="8" t="s">
        <v>33</v>
      </c>
      <c r="C37" s="8">
        <v>1</v>
      </c>
      <c r="D37" s="9" t="s">
        <v>29</v>
      </c>
      <c r="E37" s="8">
        <v>5</v>
      </c>
      <c r="F37" s="9" t="s">
        <v>257</v>
      </c>
      <c r="G37" s="14">
        <v>41505</v>
      </c>
      <c r="H37" s="13" t="s">
        <v>251</v>
      </c>
      <c r="I37"/>
    </row>
    <row r="38" spans="1:9" s="13" customFormat="1" ht="14.25" customHeight="1" x14ac:dyDescent="0.2">
      <c r="A38" s="8" t="s">
        <v>27</v>
      </c>
      <c r="B38" s="8" t="s">
        <v>33</v>
      </c>
      <c r="C38" s="8">
        <v>1</v>
      </c>
      <c r="D38" s="9" t="s">
        <v>29</v>
      </c>
      <c r="E38" s="8">
        <v>6</v>
      </c>
      <c r="F38" s="9" t="s">
        <v>258</v>
      </c>
      <c r="G38"/>
      <c r="H38"/>
      <c r="I38"/>
    </row>
    <row r="39" spans="1:9" s="13" customFormat="1" ht="14.25" customHeight="1" x14ac:dyDescent="0.2">
      <c r="A39" s="8" t="s">
        <v>27</v>
      </c>
      <c r="B39" s="8" t="s">
        <v>33</v>
      </c>
      <c r="C39" s="8">
        <v>1</v>
      </c>
      <c r="D39" s="9" t="s">
        <v>29</v>
      </c>
      <c r="E39" s="8">
        <v>7</v>
      </c>
      <c r="F39" s="9" t="s">
        <v>259</v>
      </c>
      <c r="G39"/>
      <c r="H39"/>
      <c r="I39"/>
    </row>
    <row r="40" spans="1:9" s="13" customFormat="1" ht="14.25" customHeight="1" x14ac:dyDescent="0.2">
      <c r="A40" s="8" t="s">
        <v>27</v>
      </c>
      <c r="B40" s="8" t="s">
        <v>33</v>
      </c>
      <c r="C40" s="8">
        <v>1</v>
      </c>
      <c r="D40" s="9" t="s">
        <v>31</v>
      </c>
      <c r="E40" s="8">
        <v>8</v>
      </c>
      <c r="F40" s="9" t="s">
        <v>260</v>
      </c>
      <c r="G40"/>
      <c r="H40"/>
      <c r="I40"/>
    </row>
    <row r="41" spans="1:9" s="13" customFormat="1" ht="14.25" customHeight="1" x14ac:dyDescent="0.2">
      <c r="A41" s="8" t="s">
        <v>27</v>
      </c>
      <c r="B41" s="8" t="s">
        <v>33</v>
      </c>
      <c r="C41" s="8">
        <v>2</v>
      </c>
      <c r="D41" s="9" t="s">
        <v>30</v>
      </c>
      <c r="E41" s="8">
        <v>9</v>
      </c>
      <c r="F41" s="9" t="s">
        <v>261</v>
      </c>
      <c r="G41"/>
      <c r="H41"/>
      <c r="I41"/>
    </row>
    <row r="42" spans="1:9" s="13" customFormat="1" ht="14.25" customHeight="1" x14ac:dyDescent="0.2">
      <c r="A42" s="8" t="s">
        <v>27</v>
      </c>
      <c r="B42" s="8" t="s">
        <v>33</v>
      </c>
      <c r="C42" s="8">
        <v>2</v>
      </c>
      <c r="D42" s="9" t="s">
        <v>29</v>
      </c>
      <c r="E42" s="8">
        <v>10</v>
      </c>
      <c r="F42" s="9" t="s">
        <v>262</v>
      </c>
      <c r="G42" s="14">
        <v>41505</v>
      </c>
      <c r="H42" s="13" t="s">
        <v>227</v>
      </c>
      <c r="I42"/>
    </row>
    <row r="43" spans="1:9" s="13" customFormat="1" ht="14.25" customHeight="1" x14ac:dyDescent="0.2">
      <c r="A43" s="8" t="s">
        <v>27</v>
      </c>
      <c r="B43" s="8" t="s">
        <v>33</v>
      </c>
      <c r="C43" s="8">
        <v>2</v>
      </c>
      <c r="D43" s="9" t="s">
        <v>31</v>
      </c>
      <c r="E43" s="8">
        <v>11</v>
      </c>
      <c r="F43" s="9" t="s">
        <v>263</v>
      </c>
      <c r="G43"/>
      <c r="H43"/>
      <c r="I43"/>
    </row>
    <row r="44" spans="1:9" s="13" customFormat="1" ht="14.25" customHeight="1" x14ac:dyDescent="0.2">
      <c r="A44" s="8" t="s">
        <v>27</v>
      </c>
      <c r="B44" s="8" t="s">
        <v>33</v>
      </c>
      <c r="C44" s="8">
        <v>2</v>
      </c>
      <c r="D44" s="9" t="s">
        <v>31</v>
      </c>
      <c r="E44" s="8">
        <v>12</v>
      </c>
      <c r="F44" s="9" t="s">
        <v>264</v>
      </c>
      <c r="G44" s="14">
        <v>41505</v>
      </c>
      <c r="H44" s="13" t="s">
        <v>227</v>
      </c>
      <c r="I44"/>
    </row>
    <row r="45" spans="1:9" s="13" customFormat="1" ht="14.25" customHeight="1" x14ac:dyDescent="0.2">
      <c r="A45" s="8"/>
      <c r="B45" s="8"/>
      <c r="C45" s="8"/>
      <c r="D45" s="8"/>
      <c r="E45" s="8"/>
      <c r="F45" s="9"/>
      <c r="G45"/>
      <c r="H45"/>
      <c r="I45"/>
    </row>
    <row r="46" spans="1:9" s="13" customFormat="1" ht="14.25" customHeight="1" x14ac:dyDescent="0.2">
      <c r="A46" s="8" t="s">
        <v>27</v>
      </c>
      <c r="B46" s="8" t="s">
        <v>34</v>
      </c>
      <c r="C46" s="8">
        <v>3</v>
      </c>
      <c r="D46" s="8">
        <v>3</v>
      </c>
      <c r="E46" s="8"/>
      <c r="F46" s="8"/>
      <c r="G46"/>
      <c r="H46"/>
      <c r="I46"/>
    </row>
    <row r="47" spans="1:9" s="13" customFormat="1" ht="14.25" customHeight="1" x14ac:dyDescent="0.2">
      <c r="A47" s="8" t="s">
        <v>27</v>
      </c>
      <c r="B47" s="8" t="s">
        <v>34</v>
      </c>
      <c r="C47" s="8">
        <v>1</v>
      </c>
      <c r="D47" s="9" t="s">
        <v>29</v>
      </c>
      <c r="E47" s="8">
        <v>1</v>
      </c>
      <c r="F47" s="9" t="s">
        <v>265</v>
      </c>
      <c r="G47"/>
      <c r="H47"/>
      <c r="I47"/>
    </row>
    <row r="48" spans="1:9" s="13" customFormat="1" ht="14.25" customHeight="1" x14ac:dyDescent="0.2">
      <c r="A48" s="8" t="s">
        <v>27</v>
      </c>
      <c r="B48" s="8" t="s">
        <v>34</v>
      </c>
      <c r="C48" s="8">
        <v>1</v>
      </c>
      <c r="D48" s="9" t="s">
        <v>31</v>
      </c>
      <c r="E48" s="8">
        <v>2</v>
      </c>
      <c r="F48" s="9" t="s">
        <v>266</v>
      </c>
      <c r="G48"/>
      <c r="H48"/>
      <c r="I48"/>
    </row>
    <row r="49" spans="1:9" s="13" customFormat="1" ht="14.25" customHeight="1" x14ac:dyDescent="0.2">
      <c r="A49" s="8" t="s">
        <v>27</v>
      </c>
      <c r="B49" s="8" t="s">
        <v>34</v>
      </c>
      <c r="C49" s="8">
        <v>1</v>
      </c>
      <c r="D49" s="9" t="s">
        <v>31</v>
      </c>
      <c r="E49" s="8">
        <v>3</v>
      </c>
      <c r="F49" s="9" t="s">
        <v>267</v>
      </c>
      <c r="G49"/>
      <c r="H49"/>
      <c r="I49"/>
    </row>
    <row r="50" spans="1:9" s="13" customFormat="1" ht="14.25" customHeight="1" x14ac:dyDescent="0.2">
      <c r="A50" s="8" t="s">
        <v>27</v>
      </c>
      <c r="B50" s="8" t="s">
        <v>34</v>
      </c>
      <c r="C50" s="8">
        <v>1</v>
      </c>
      <c r="D50" s="9" t="s">
        <v>29</v>
      </c>
      <c r="E50" s="8">
        <v>4</v>
      </c>
      <c r="F50" s="9" t="s">
        <v>268</v>
      </c>
      <c r="G50"/>
      <c r="H50"/>
      <c r="I50"/>
    </row>
    <row r="51" spans="1:9" s="13" customFormat="1" ht="14.25" customHeight="1" x14ac:dyDescent="0.2">
      <c r="A51" s="8" t="s">
        <v>27</v>
      </c>
      <c r="B51" s="8" t="s">
        <v>34</v>
      </c>
      <c r="C51" s="8">
        <v>2</v>
      </c>
      <c r="D51" s="9" t="s">
        <v>31</v>
      </c>
      <c r="E51" s="8">
        <v>5</v>
      </c>
      <c r="F51" s="9" t="s">
        <v>269</v>
      </c>
      <c r="G51"/>
      <c r="H51"/>
      <c r="I51"/>
    </row>
    <row r="52" spans="1:9" s="13" customFormat="1" ht="14.25" customHeight="1" x14ac:dyDescent="0.2">
      <c r="A52" s="8" t="s">
        <v>27</v>
      </c>
      <c r="B52" s="8" t="s">
        <v>34</v>
      </c>
      <c r="C52" s="8">
        <v>2</v>
      </c>
      <c r="D52" s="9" t="s">
        <v>29</v>
      </c>
      <c r="E52" s="8">
        <v>6</v>
      </c>
      <c r="F52" s="9" t="s">
        <v>270</v>
      </c>
      <c r="G52"/>
      <c r="H52"/>
      <c r="I52"/>
    </row>
    <row r="53" spans="1:9" s="13" customFormat="1" ht="14.25" customHeight="1" x14ac:dyDescent="0.2">
      <c r="A53" s="8" t="s">
        <v>27</v>
      </c>
      <c r="B53" s="8" t="s">
        <v>34</v>
      </c>
      <c r="C53" s="8">
        <v>2</v>
      </c>
      <c r="D53" s="9" t="s">
        <v>29</v>
      </c>
      <c r="E53" s="8">
        <v>7</v>
      </c>
      <c r="F53" s="9" t="s">
        <v>271</v>
      </c>
      <c r="G53"/>
      <c r="H53"/>
      <c r="I53"/>
    </row>
    <row r="54" spans="1:9" s="13" customFormat="1" ht="14.25" customHeight="1" x14ac:dyDescent="0.2">
      <c r="A54" s="8"/>
      <c r="B54" s="8"/>
      <c r="C54" s="8"/>
      <c r="D54" s="8"/>
      <c r="E54" s="8"/>
      <c r="F54" s="8"/>
      <c r="G54"/>
      <c r="H54"/>
      <c r="I54"/>
    </row>
    <row r="55" spans="1:9" s="13" customFormat="1" ht="14.25" customHeight="1" x14ac:dyDescent="0.2">
      <c r="A55" s="8" t="s">
        <v>27</v>
      </c>
      <c r="B55" s="8" t="s">
        <v>35</v>
      </c>
      <c r="C55" s="8">
        <v>0</v>
      </c>
      <c r="D55" s="8">
        <v>0</v>
      </c>
      <c r="E55" s="8"/>
      <c r="F55" s="8"/>
      <c r="G55"/>
      <c r="H55"/>
      <c r="I55"/>
    </row>
    <row r="56" spans="1:9" s="13" customFormat="1" ht="14.25" customHeight="1" x14ac:dyDescent="0.2">
      <c r="A56" s="8" t="s">
        <v>27</v>
      </c>
      <c r="B56" s="8" t="s">
        <v>35</v>
      </c>
      <c r="C56" s="8">
        <v>3</v>
      </c>
      <c r="D56" s="9" t="s">
        <v>29</v>
      </c>
      <c r="E56" s="8">
        <v>1</v>
      </c>
      <c r="F56" s="9" t="s">
        <v>272</v>
      </c>
      <c r="G56"/>
      <c r="H56" s="8"/>
      <c r="I56" s="8"/>
    </row>
    <row r="57" spans="1:9" s="13" customFormat="1" ht="14.25" customHeight="1" x14ac:dyDescent="0.2">
      <c r="A57" s="8" t="s">
        <v>27</v>
      </c>
      <c r="B57" s="8" t="s">
        <v>35</v>
      </c>
      <c r="C57" s="8">
        <v>3</v>
      </c>
      <c r="D57" s="9" t="s">
        <v>29</v>
      </c>
      <c r="E57" s="8">
        <v>2</v>
      </c>
      <c r="F57" s="9" t="s">
        <v>273</v>
      </c>
      <c r="G57"/>
      <c r="H57"/>
      <c r="I57"/>
    </row>
    <row r="58" spans="1:9" s="13" customFormat="1" ht="14.25" customHeight="1" x14ac:dyDescent="0.2">
      <c r="A58" s="8" t="s">
        <v>27</v>
      </c>
      <c r="B58" s="8" t="s">
        <v>35</v>
      </c>
      <c r="C58" s="8">
        <v>3</v>
      </c>
      <c r="D58" s="9" t="s">
        <v>29</v>
      </c>
      <c r="E58" s="8">
        <v>3</v>
      </c>
      <c r="F58" s="9" t="s">
        <v>274</v>
      </c>
      <c r="G58"/>
      <c r="H58" s="8"/>
      <c r="I58" s="8"/>
    </row>
    <row r="59" spans="1:9" s="13" customFormat="1" ht="14.25" customHeight="1" x14ac:dyDescent="0.2">
      <c r="A59" s="8" t="s">
        <v>27</v>
      </c>
      <c r="B59" s="8" t="s">
        <v>35</v>
      </c>
      <c r="C59" s="8">
        <v>3</v>
      </c>
      <c r="D59" s="9" t="s">
        <v>29</v>
      </c>
      <c r="E59" s="8">
        <v>4</v>
      </c>
      <c r="F59" s="9" t="s">
        <v>275</v>
      </c>
      <c r="G59"/>
      <c r="H59"/>
      <c r="I59"/>
    </row>
    <row r="60" spans="1:9" s="13" customFormat="1" ht="14.25" customHeight="1" x14ac:dyDescent="0.2">
      <c r="A60" s="8" t="s">
        <v>27</v>
      </c>
      <c r="B60" s="8" t="s">
        <v>35</v>
      </c>
      <c r="C60" s="8">
        <v>3</v>
      </c>
      <c r="D60" s="9" t="s">
        <v>31</v>
      </c>
      <c r="E60" s="8">
        <v>5</v>
      </c>
      <c r="F60" s="9" t="s">
        <v>276</v>
      </c>
      <c r="G60"/>
      <c r="H60"/>
      <c r="I60"/>
    </row>
    <row r="61" spans="1:9" s="13" customFormat="1" ht="14.25" customHeight="1" x14ac:dyDescent="0.2">
      <c r="A61" s="8"/>
      <c r="B61" s="8"/>
      <c r="C61" s="8"/>
      <c r="D61" s="8"/>
      <c r="E61" s="8"/>
      <c r="F61" s="8"/>
      <c r="G61"/>
      <c r="H61"/>
      <c r="I61"/>
    </row>
    <row r="62" spans="1:9" s="13" customFormat="1" ht="14.25" customHeight="1" x14ac:dyDescent="0.2">
      <c r="A62" s="8" t="s">
        <v>27</v>
      </c>
      <c r="B62" s="8" t="s">
        <v>36</v>
      </c>
      <c r="C62" s="8">
        <v>0</v>
      </c>
      <c r="D62" s="8">
        <v>0</v>
      </c>
      <c r="E62" s="8"/>
      <c r="F62" s="8"/>
      <c r="G62"/>
      <c r="H62"/>
      <c r="I62"/>
    </row>
    <row r="63" spans="1:9" s="13" customFormat="1" ht="14.25" customHeight="1" x14ac:dyDescent="0.2">
      <c r="A63" s="8" t="s">
        <v>27</v>
      </c>
      <c r="B63" s="8" t="s">
        <v>36</v>
      </c>
      <c r="C63" s="8">
        <v>3</v>
      </c>
      <c r="D63" s="9" t="s">
        <v>30</v>
      </c>
      <c r="E63" s="8">
        <v>1</v>
      </c>
      <c r="F63" s="9" t="s">
        <v>277</v>
      </c>
      <c r="G63"/>
      <c r="H63"/>
      <c r="I63"/>
    </row>
    <row r="64" spans="1:9" s="13" customFormat="1" ht="14.25" customHeight="1" x14ac:dyDescent="0.2">
      <c r="A64" s="8" t="s">
        <v>27</v>
      </c>
      <c r="B64" s="8" t="s">
        <v>36</v>
      </c>
      <c r="C64" s="8">
        <v>3</v>
      </c>
      <c r="D64" s="9" t="s">
        <v>31</v>
      </c>
      <c r="E64" s="8">
        <v>2</v>
      </c>
      <c r="F64" s="9" t="s">
        <v>278</v>
      </c>
      <c r="G64" s="14">
        <v>41505</v>
      </c>
      <c r="H64" s="13" t="s">
        <v>241</v>
      </c>
      <c r="I64"/>
    </row>
    <row r="65" spans="1:9" s="13" customFormat="1" ht="14.25" customHeight="1" x14ac:dyDescent="0.2">
      <c r="A65" s="8" t="s">
        <v>27</v>
      </c>
      <c r="B65" s="8" t="s">
        <v>36</v>
      </c>
      <c r="C65" s="8">
        <v>3</v>
      </c>
      <c r="D65" s="9" t="s">
        <v>29</v>
      </c>
      <c r="E65" s="8">
        <v>3</v>
      </c>
      <c r="F65" s="9" t="s">
        <v>279</v>
      </c>
      <c r="G65"/>
      <c r="H65"/>
      <c r="I65"/>
    </row>
    <row r="66" spans="1:9" s="13" customFormat="1" ht="14.25" customHeight="1" x14ac:dyDescent="0.2">
      <c r="A66" s="8" t="s">
        <v>27</v>
      </c>
      <c r="B66" s="8" t="s">
        <v>36</v>
      </c>
      <c r="C66" s="8">
        <v>3</v>
      </c>
      <c r="D66" s="9" t="s">
        <v>29</v>
      </c>
      <c r="E66" s="8">
        <v>4</v>
      </c>
      <c r="F66" s="9" t="s">
        <v>280</v>
      </c>
      <c r="G66" s="14"/>
      <c r="H66"/>
      <c r="I66"/>
    </row>
    <row r="67" spans="1:9" s="13" customFormat="1" ht="14.25" customHeight="1" x14ac:dyDescent="0.2">
      <c r="A67" s="8" t="s">
        <v>27</v>
      </c>
      <c r="B67" s="8" t="s">
        <v>36</v>
      </c>
      <c r="C67" s="8">
        <v>3</v>
      </c>
      <c r="D67" s="9" t="s">
        <v>29</v>
      </c>
      <c r="E67" s="8">
        <v>5</v>
      </c>
      <c r="F67" s="9" t="s">
        <v>281</v>
      </c>
      <c r="G67"/>
      <c r="H67"/>
      <c r="I67"/>
    </row>
    <row r="68" spans="1:9" s="13" customFormat="1" ht="14.25" customHeight="1" x14ac:dyDescent="0.2">
      <c r="A68" s="8" t="s">
        <v>27</v>
      </c>
      <c r="B68" s="8" t="s">
        <v>36</v>
      </c>
      <c r="C68" s="8">
        <v>3</v>
      </c>
      <c r="D68" s="9" t="s">
        <v>31</v>
      </c>
      <c r="E68" s="8">
        <v>6</v>
      </c>
      <c r="F68" s="9" t="s">
        <v>282</v>
      </c>
      <c r="G68"/>
      <c r="H68"/>
      <c r="I68"/>
    </row>
    <row r="69" spans="1:9" s="13" customFormat="1" ht="14.25" customHeight="1" x14ac:dyDescent="0.2">
      <c r="A69" s="8"/>
      <c r="B69" s="8"/>
      <c r="C69" s="8"/>
      <c r="D69" s="8"/>
      <c r="E69" s="8"/>
      <c r="F69" s="8"/>
      <c r="G69"/>
      <c r="H69"/>
      <c r="I69"/>
    </row>
    <row r="70" spans="1:9" s="13" customFormat="1" ht="14.25" customHeight="1" x14ac:dyDescent="0.2">
      <c r="A70" s="8" t="s">
        <v>27</v>
      </c>
      <c r="B70" s="8" t="s">
        <v>37</v>
      </c>
      <c r="C70" s="8">
        <v>0</v>
      </c>
      <c r="D70" s="8">
        <v>0</v>
      </c>
      <c r="E70" s="8"/>
      <c r="F70" s="8"/>
      <c r="G70"/>
      <c r="H70"/>
      <c r="I70"/>
    </row>
    <row r="71" spans="1:9" s="13" customFormat="1" ht="14.25" customHeight="1" x14ac:dyDescent="0.2">
      <c r="A71" s="8" t="s">
        <v>27</v>
      </c>
      <c r="B71" s="8" t="s">
        <v>37</v>
      </c>
      <c r="C71" s="8">
        <v>3</v>
      </c>
      <c r="D71" s="9" t="s">
        <v>30</v>
      </c>
      <c r="E71" s="8">
        <v>1</v>
      </c>
      <c r="F71" s="9" t="s">
        <v>283</v>
      </c>
      <c r="G71" s="14">
        <v>41505</v>
      </c>
      <c r="H71" s="13" t="s">
        <v>254</v>
      </c>
      <c r="I71"/>
    </row>
    <row r="72" spans="1:9" s="13" customFormat="1" ht="14.25" customHeight="1" x14ac:dyDescent="0.2">
      <c r="A72" s="8" t="s">
        <v>27</v>
      </c>
      <c r="B72" s="8" t="s">
        <v>37</v>
      </c>
      <c r="C72" s="8">
        <v>3</v>
      </c>
      <c r="D72" s="9" t="s">
        <v>30</v>
      </c>
      <c r="E72" s="8">
        <v>2</v>
      </c>
      <c r="F72" s="9" t="s">
        <v>284</v>
      </c>
      <c r="G72" s="14">
        <v>41505</v>
      </c>
      <c r="H72" s="13" t="s">
        <v>254</v>
      </c>
      <c r="I72"/>
    </row>
    <row r="73" spans="1:9" s="13" customFormat="1" ht="14.25" customHeight="1" x14ac:dyDescent="0.2">
      <c r="A73" s="8" t="s">
        <v>27</v>
      </c>
      <c r="B73" s="8" t="s">
        <v>37</v>
      </c>
      <c r="C73" s="8">
        <v>3</v>
      </c>
      <c r="D73" s="9" t="s">
        <v>30</v>
      </c>
      <c r="E73" s="8">
        <v>3</v>
      </c>
      <c r="F73" s="9" t="s">
        <v>285</v>
      </c>
      <c r="G73" s="14">
        <v>41505</v>
      </c>
      <c r="H73" s="13" t="s">
        <v>254</v>
      </c>
      <c r="I73"/>
    </row>
    <row r="74" spans="1:9" s="13" customFormat="1" ht="14.25" customHeight="1" x14ac:dyDescent="0.2">
      <c r="A74" s="8"/>
      <c r="B74" s="8"/>
      <c r="C74" s="8"/>
      <c r="D74" s="8"/>
      <c r="E74" s="8"/>
      <c r="F74" s="8"/>
      <c r="G74"/>
      <c r="H74"/>
      <c r="I74"/>
    </row>
    <row r="75" spans="1:9" s="13" customFormat="1" ht="14.25" customHeight="1" x14ac:dyDescent="0.2">
      <c r="A75" s="8" t="s">
        <v>38</v>
      </c>
      <c r="B75" s="8" t="s">
        <v>39</v>
      </c>
      <c r="C75" s="8">
        <v>0</v>
      </c>
      <c r="D75" s="8">
        <v>3</v>
      </c>
      <c r="E75" s="8"/>
      <c r="F75" s="8"/>
      <c r="G75"/>
      <c r="H75"/>
      <c r="I75"/>
    </row>
    <row r="76" spans="1:9" s="13" customFormat="1" ht="14.25" customHeight="1" x14ac:dyDescent="0.2">
      <c r="A76" s="8" t="s">
        <v>38</v>
      </c>
      <c r="B76" s="8" t="s">
        <v>39</v>
      </c>
      <c r="C76" s="8">
        <v>2</v>
      </c>
      <c r="D76" s="9" t="s">
        <v>29</v>
      </c>
      <c r="E76" s="8">
        <v>1</v>
      </c>
      <c r="F76" s="9" t="s">
        <v>286</v>
      </c>
      <c r="G76"/>
      <c r="H76"/>
      <c r="I76"/>
    </row>
    <row r="77" spans="1:9" s="13" customFormat="1" ht="14.25" customHeight="1" x14ac:dyDescent="0.2">
      <c r="A77" s="8" t="s">
        <v>38</v>
      </c>
      <c r="B77" s="8" t="s">
        <v>39</v>
      </c>
      <c r="C77" s="8">
        <v>2</v>
      </c>
      <c r="D77" s="9" t="s">
        <v>29</v>
      </c>
      <c r="E77" s="8">
        <v>2</v>
      </c>
      <c r="F77" s="9" t="s">
        <v>287</v>
      </c>
      <c r="G77"/>
      <c r="H77"/>
      <c r="I77"/>
    </row>
    <row r="78" spans="1:9" s="13" customFormat="1" ht="14.25" customHeight="1" x14ac:dyDescent="0.2">
      <c r="A78" s="8" t="s">
        <v>38</v>
      </c>
      <c r="B78" s="8" t="s">
        <v>39</v>
      </c>
      <c r="C78" s="8">
        <v>2</v>
      </c>
      <c r="D78" s="9" t="s">
        <v>29</v>
      </c>
      <c r="E78" s="8">
        <v>3</v>
      </c>
      <c r="F78" s="9" t="s">
        <v>288</v>
      </c>
      <c r="G78"/>
      <c r="H78"/>
      <c r="I78"/>
    </row>
    <row r="79" spans="1:9" s="13" customFormat="1" ht="14.25" customHeight="1" x14ac:dyDescent="0.2">
      <c r="A79" s="8" t="s">
        <v>38</v>
      </c>
      <c r="B79" s="8" t="s">
        <v>39</v>
      </c>
      <c r="C79" s="8">
        <v>2</v>
      </c>
      <c r="D79" s="9" t="s">
        <v>29</v>
      </c>
      <c r="E79" s="8">
        <v>4</v>
      </c>
      <c r="F79" s="9" t="s">
        <v>289</v>
      </c>
      <c r="G79"/>
      <c r="H79"/>
      <c r="I79"/>
    </row>
    <row r="80" spans="1:9" s="13" customFormat="1" ht="14.25" customHeight="1" x14ac:dyDescent="0.2">
      <c r="A80" s="8" t="s">
        <v>38</v>
      </c>
      <c r="B80" s="8" t="s">
        <v>39</v>
      </c>
      <c r="C80" s="8">
        <v>2</v>
      </c>
      <c r="D80" s="9" t="s">
        <v>31</v>
      </c>
      <c r="E80" s="8">
        <v>5</v>
      </c>
      <c r="F80" s="9" t="s">
        <v>290</v>
      </c>
      <c r="G80"/>
      <c r="H80"/>
      <c r="I80"/>
    </row>
    <row r="81" spans="1:9" s="13" customFormat="1" ht="14.25" customHeight="1" x14ac:dyDescent="0.2">
      <c r="A81" s="8" t="s">
        <v>38</v>
      </c>
      <c r="B81" s="8" t="s">
        <v>39</v>
      </c>
      <c r="C81" s="8">
        <v>2</v>
      </c>
      <c r="D81" s="9" t="s">
        <v>31</v>
      </c>
      <c r="E81" s="8">
        <v>6</v>
      </c>
      <c r="F81" s="9" t="s">
        <v>291</v>
      </c>
      <c r="G81"/>
      <c r="H81"/>
      <c r="I81"/>
    </row>
    <row r="82" spans="1:9" s="13" customFormat="1" ht="14.25" customHeight="1" x14ac:dyDescent="0.2">
      <c r="A82" s="8" t="s">
        <v>38</v>
      </c>
      <c r="B82" s="8" t="s">
        <v>39</v>
      </c>
      <c r="C82" s="8">
        <v>2</v>
      </c>
      <c r="D82" s="9" t="s">
        <v>30</v>
      </c>
      <c r="E82" s="8">
        <v>7</v>
      </c>
      <c r="F82" s="9" t="s">
        <v>292</v>
      </c>
      <c r="G82"/>
      <c r="H82"/>
      <c r="I82"/>
    </row>
    <row r="83" spans="1:9" s="13" customFormat="1" ht="14.25" customHeight="1" x14ac:dyDescent="0.2">
      <c r="A83" s="8"/>
      <c r="B83" s="8"/>
      <c r="C83" s="8"/>
      <c r="D83" s="8"/>
      <c r="E83" s="8"/>
      <c r="F83" s="8"/>
      <c r="G83"/>
      <c r="H83"/>
      <c r="I83"/>
    </row>
    <row r="84" spans="1:9" s="13" customFormat="1" ht="14.25" customHeight="1" x14ac:dyDescent="0.2">
      <c r="A84" s="8" t="s">
        <v>38</v>
      </c>
      <c r="B84" s="9" t="s">
        <v>40</v>
      </c>
      <c r="C84" s="8">
        <v>0</v>
      </c>
      <c r="D84" s="8">
        <v>3</v>
      </c>
      <c r="E84" s="8"/>
      <c r="F84" s="8"/>
      <c r="G84"/>
      <c r="H84"/>
      <c r="I84"/>
    </row>
    <row r="85" spans="1:9" s="13" customFormat="1" ht="14.25" customHeight="1" x14ac:dyDescent="0.2">
      <c r="A85" s="8" t="s">
        <v>38</v>
      </c>
      <c r="B85" s="9" t="s">
        <v>40</v>
      </c>
      <c r="C85" s="8">
        <v>2</v>
      </c>
      <c r="D85" s="9" t="s">
        <v>29</v>
      </c>
      <c r="E85" s="8">
        <v>1</v>
      </c>
      <c r="F85" s="9" t="s">
        <v>293</v>
      </c>
      <c r="G85"/>
      <c r="H85"/>
      <c r="I85"/>
    </row>
    <row r="86" spans="1:9" s="13" customFormat="1" ht="14.25" customHeight="1" x14ac:dyDescent="0.2">
      <c r="A86" s="8" t="s">
        <v>38</v>
      </c>
      <c r="B86" s="9" t="s">
        <v>40</v>
      </c>
      <c r="C86" s="8">
        <v>2</v>
      </c>
      <c r="D86" s="9" t="s">
        <v>29</v>
      </c>
      <c r="E86" s="8">
        <v>2</v>
      </c>
      <c r="F86" s="9" t="s">
        <v>294</v>
      </c>
      <c r="G86"/>
      <c r="H86"/>
      <c r="I86"/>
    </row>
    <row r="87" spans="1:9" s="13" customFormat="1" ht="14.25" customHeight="1" x14ac:dyDescent="0.2">
      <c r="A87" s="8" t="s">
        <v>38</v>
      </c>
      <c r="B87" s="9" t="s">
        <v>40</v>
      </c>
      <c r="C87" s="8">
        <v>2</v>
      </c>
      <c r="D87" s="9" t="s">
        <v>29</v>
      </c>
      <c r="E87" s="8">
        <v>3</v>
      </c>
      <c r="F87" s="9" t="s">
        <v>295</v>
      </c>
      <c r="G87"/>
      <c r="H87"/>
      <c r="I87"/>
    </row>
    <row r="88" spans="1:9" s="13" customFormat="1" ht="14.25" customHeight="1" x14ac:dyDescent="0.2">
      <c r="A88" s="8" t="s">
        <v>38</v>
      </c>
      <c r="B88" s="9" t="s">
        <v>40</v>
      </c>
      <c r="C88" s="8">
        <v>2</v>
      </c>
      <c r="D88" s="9" t="s">
        <v>29</v>
      </c>
      <c r="E88" s="8">
        <v>4</v>
      </c>
      <c r="F88" s="9" t="s">
        <v>296</v>
      </c>
      <c r="G88"/>
      <c r="H88"/>
      <c r="I88"/>
    </row>
    <row r="89" spans="1:9" s="13" customFormat="1" ht="14.25" customHeight="1" x14ac:dyDescent="0.2">
      <c r="A89" s="8" t="s">
        <v>38</v>
      </c>
      <c r="B89" s="9" t="s">
        <v>40</v>
      </c>
      <c r="C89" s="8">
        <v>2</v>
      </c>
      <c r="D89" s="9" t="s">
        <v>29</v>
      </c>
      <c r="E89" s="8">
        <v>5</v>
      </c>
      <c r="F89" s="9" t="s">
        <v>297</v>
      </c>
      <c r="G89"/>
      <c r="H89"/>
      <c r="I89"/>
    </row>
    <row r="90" spans="1:9" s="13" customFormat="1" ht="14.25" customHeight="1" x14ac:dyDescent="0.2">
      <c r="A90" s="8" t="s">
        <v>38</v>
      </c>
      <c r="B90" s="9" t="s">
        <v>40</v>
      </c>
      <c r="C90" s="8">
        <v>2</v>
      </c>
      <c r="D90" s="9" t="s">
        <v>31</v>
      </c>
      <c r="E90" s="8">
        <v>6</v>
      </c>
      <c r="F90" s="9" t="s">
        <v>298</v>
      </c>
      <c r="G90"/>
      <c r="H90"/>
      <c r="I90"/>
    </row>
    <row r="91" spans="1:9" s="13" customFormat="1" ht="14.25" customHeight="1" x14ac:dyDescent="0.2">
      <c r="A91" s="8" t="s">
        <v>38</v>
      </c>
      <c r="B91" s="9" t="s">
        <v>40</v>
      </c>
      <c r="C91" s="8">
        <v>2</v>
      </c>
      <c r="D91" s="9" t="s">
        <v>31</v>
      </c>
      <c r="E91" s="8">
        <v>7</v>
      </c>
      <c r="F91" s="9" t="s">
        <v>299</v>
      </c>
      <c r="G91"/>
      <c r="H91"/>
      <c r="I91"/>
    </row>
    <row r="92" spans="1:9" s="13" customFormat="1" ht="14.25" customHeight="1" x14ac:dyDescent="0.2">
      <c r="A92" s="8"/>
      <c r="B92" s="8"/>
      <c r="C92" s="8"/>
      <c r="D92" s="8"/>
      <c r="E92" s="8"/>
      <c r="F92" s="8"/>
      <c r="G92"/>
      <c r="H92"/>
      <c r="I92"/>
    </row>
    <row r="93" spans="1:9" s="13" customFormat="1" ht="14.25" customHeight="1" x14ac:dyDescent="0.2">
      <c r="A93" s="8" t="s">
        <v>38</v>
      </c>
      <c r="B93" s="8" t="s">
        <v>41</v>
      </c>
      <c r="C93" s="8">
        <v>0</v>
      </c>
      <c r="D93" s="8">
        <v>6</v>
      </c>
      <c r="E93" s="8"/>
      <c r="F93" s="8"/>
      <c r="G93"/>
      <c r="H93"/>
      <c r="I93"/>
    </row>
    <row r="94" spans="1:9" s="13" customFormat="1" ht="14.25" customHeight="1" x14ac:dyDescent="0.2">
      <c r="A94" s="8" t="s">
        <v>38</v>
      </c>
      <c r="B94" s="8" t="s">
        <v>41</v>
      </c>
      <c r="C94" s="8">
        <v>2</v>
      </c>
      <c r="D94" s="9" t="s">
        <v>29</v>
      </c>
      <c r="E94" s="8">
        <v>1</v>
      </c>
      <c r="F94" s="9" t="s">
        <v>300</v>
      </c>
      <c r="G94"/>
      <c r="H94"/>
      <c r="I94"/>
    </row>
    <row r="95" spans="1:9" s="13" customFormat="1" ht="14.25" customHeight="1" x14ac:dyDescent="0.2">
      <c r="A95" s="8" t="s">
        <v>38</v>
      </c>
      <c r="B95" s="8" t="s">
        <v>41</v>
      </c>
      <c r="C95" s="8">
        <v>2</v>
      </c>
      <c r="D95" s="9" t="s">
        <v>29</v>
      </c>
      <c r="E95" s="8">
        <v>2</v>
      </c>
      <c r="F95" s="9" t="s">
        <v>301</v>
      </c>
      <c r="G95"/>
      <c r="H95"/>
      <c r="I95"/>
    </row>
    <row r="96" spans="1:9" s="13" customFormat="1" ht="14.25" customHeight="1" x14ac:dyDescent="0.2">
      <c r="A96" s="8" t="s">
        <v>38</v>
      </c>
      <c r="B96" s="8" t="s">
        <v>41</v>
      </c>
      <c r="C96" s="8">
        <v>2</v>
      </c>
      <c r="D96" s="9" t="s">
        <v>29</v>
      </c>
      <c r="E96" s="8">
        <v>3</v>
      </c>
      <c r="F96" s="9" t="s">
        <v>302</v>
      </c>
      <c r="G96"/>
      <c r="H96"/>
      <c r="I96"/>
    </row>
    <row r="97" spans="1:9" s="13" customFormat="1" ht="14.25" customHeight="1" x14ac:dyDescent="0.2">
      <c r="A97" s="8" t="s">
        <v>38</v>
      </c>
      <c r="B97" s="8" t="s">
        <v>41</v>
      </c>
      <c r="C97" s="8">
        <v>2</v>
      </c>
      <c r="D97" s="9" t="s">
        <v>29</v>
      </c>
      <c r="E97" s="8">
        <v>4</v>
      </c>
      <c r="F97" s="9" t="s">
        <v>303</v>
      </c>
      <c r="G97"/>
      <c r="H97"/>
      <c r="I97"/>
    </row>
    <row r="98" spans="1:9" s="13" customFormat="1" ht="14.25" customHeight="1" x14ac:dyDescent="0.2">
      <c r="A98" s="8" t="s">
        <v>38</v>
      </c>
      <c r="B98" s="8" t="s">
        <v>41</v>
      </c>
      <c r="C98" s="8">
        <v>2</v>
      </c>
      <c r="D98" s="9" t="s">
        <v>29</v>
      </c>
      <c r="E98" s="8">
        <v>5</v>
      </c>
      <c r="F98" s="9" t="s">
        <v>304</v>
      </c>
      <c r="G98"/>
      <c r="H98"/>
      <c r="I98"/>
    </row>
    <row r="99" spans="1:9" s="13" customFormat="1" ht="14.25" customHeight="1" x14ac:dyDescent="0.2">
      <c r="A99" s="8" t="s">
        <v>38</v>
      </c>
      <c r="B99" s="8" t="s">
        <v>41</v>
      </c>
      <c r="C99" s="8">
        <v>2</v>
      </c>
      <c r="D99" s="9" t="s">
        <v>29</v>
      </c>
      <c r="E99" s="8">
        <v>6</v>
      </c>
      <c r="F99" s="9" t="s">
        <v>305</v>
      </c>
      <c r="G99"/>
      <c r="H99"/>
      <c r="I99"/>
    </row>
    <row r="100" spans="1:9" s="13" customFormat="1" ht="14.25" customHeight="1" x14ac:dyDescent="0.2">
      <c r="A100" s="8" t="s">
        <v>38</v>
      </c>
      <c r="B100" s="8" t="s">
        <v>41</v>
      </c>
      <c r="C100" s="8">
        <v>2</v>
      </c>
      <c r="D100" s="9" t="s">
        <v>29</v>
      </c>
      <c r="E100" s="8">
        <v>7</v>
      </c>
      <c r="F100" s="9" t="s">
        <v>306</v>
      </c>
      <c r="G100"/>
      <c r="H100"/>
      <c r="I100"/>
    </row>
    <row r="101" spans="1:9" s="13" customFormat="1" ht="14.25" customHeight="1" x14ac:dyDescent="0.2">
      <c r="A101" s="8" t="s">
        <v>38</v>
      </c>
      <c r="B101" s="8" t="s">
        <v>41</v>
      </c>
      <c r="C101" s="8">
        <v>2</v>
      </c>
      <c r="D101" s="9" t="s">
        <v>29</v>
      </c>
      <c r="E101" s="8">
        <v>8</v>
      </c>
      <c r="F101" s="9" t="s">
        <v>307</v>
      </c>
      <c r="G101"/>
      <c r="H101"/>
      <c r="I101"/>
    </row>
    <row r="102" spans="1:9" s="13" customFormat="1" ht="14.25" customHeight="1" x14ac:dyDescent="0.2">
      <c r="A102" s="8" t="s">
        <v>38</v>
      </c>
      <c r="B102" s="8" t="s">
        <v>41</v>
      </c>
      <c r="C102" s="8">
        <v>2</v>
      </c>
      <c r="D102" s="9" t="s">
        <v>31</v>
      </c>
      <c r="E102" s="8">
        <v>9</v>
      </c>
      <c r="F102" s="9" t="s">
        <v>308</v>
      </c>
      <c r="G102" s="14">
        <v>41505</v>
      </c>
      <c r="H102" s="13" t="s">
        <v>309</v>
      </c>
      <c r="I102"/>
    </row>
    <row r="103" spans="1:9" s="13" customFormat="1" ht="14.25" customHeight="1" x14ac:dyDescent="0.2">
      <c r="A103" s="8" t="s">
        <v>38</v>
      </c>
      <c r="B103" s="8" t="s">
        <v>41</v>
      </c>
      <c r="C103" s="8">
        <v>2</v>
      </c>
      <c r="D103" s="9" t="s">
        <v>31</v>
      </c>
      <c r="E103" s="8">
        <v>10</v>
      </c>
      <c r="F103" s="9" t="s">
        <v>310</v>
      </c>
      <c r="G103"/>
      <c r="H103"/>
      <c r="I103"/>
    </row>
    <row r="104" spans="1:9" s="13" customFormat="1" ht="14.25" customHeight="1" x14ac:dyDescent="0.2">
      <c r="A104" s="8"/>
      <c r="B104" s="8"/>
      <c r="C104" s="8"/>
      <c r="D104" s="8"/>
      <c r="E104" s="8"/>
      <c r="F104" s="8"/>
      <c r="G104"/>
      <c r="H104"/>
      <c r="I104"/>
    </row>
    <row r="105" spans="1:9" s="13" customFormat="1" ht="14.25" customHeight="1" x14ac:dyDescent="0.2">
      <c r="A105" s="8" t="s">
        <v>38</v>
      </c>
      <c r="B105" s="8" t="s">
        <v>42</v>
      </c>
      <c r="C105" s="8">
        <v>0</v>
      </c>
      <c r="D105" s="8">
        <v>3</v>
      </c>
      <c r="E105" s="8"/>
      <c r="F105" s="8"/>
      <c r="G105"/>
      <c r="H105"/>
      <c r="I105"/>
    </row>
    <row r="106" spans="1:9" s="13" customFormat="1" ht="14.25" customHeight="1" x14ac:dyDescent="0.2">
      <c r="A106" s="8" t="s">
        <v>38</v>
      </c>
      <c r="B106" s="8" t="s">
        <v>42</v>
      </c>
      <c r="C106" s="8">
        <v>2</v>
      </c>
      <c r="D106" s="9" t="s">
        <v>29</v>
      </c>
      <c r="E106" s="8">
        <v>1</v>
      </c>
      <c r="F106" s="9" t="s">
        <v>311</v>
      </c>
      <c r="G106" s="14">
        <v>41505</v>
      </c>
      <c r="H106" s="13" t="s">
        <v>312</v>
      </c>
      <c r="I106"/>
    </row>
    <row r="107" spans="1:9" s="13" customFormat="1" ht="14.25" customHeight="1" x14ac:dyDescent="0.2">
      <c r="A107" s="8" t="s">
        <v>38</v>
      </c>
      <c r="B107" s="8" t="s">
        <v>42</v>
      </c>
      <c r="C107" s="8">
        <v>2</v>
      </c>
      <c r="D107" s="9" t="s">
        <v>29</v>
      </c>
      <c r="E107" s="8">
        <v>2</v>
      </c>
      <c r="F107" s="9" t="s">
        <v>313</v>
      </c>
      <c r="G107"/>
      <c r="H107"/>
      <c r="I107"/>
    </row>
    <row r="108" spans="1:9" s="13" customFormat="1" ht="14.25" customHeight="1" x14ac:dyDescent="0.2">
      <c r="A108" s="8" t="s">
        <v>38</v>
      </c>
      <c r="B108" s="8" t="s">
        <v>42</v>
      </c>
      <c r="C108" s="8">
        <v>2</v>
      </c>
      <c r="D108" s="9" t="s">
        <v>29</v>
      </c>
      <c r="E108" s="8">
        <v>3</v>
      </c>
      <c r="F108" s="9" t="s">
        <v>314</v>
      </c>
      <c r="G108"/>
      <c r="H108"/>
      <c r="I108"/>
    </row>
    <row r="109" spans="1:9" s="13" customFormat="1" ht="14.25" customHeight="1" x14ac:dyDescent="0.2">
      <c r="A109" s="8" t="s">
        <v>38</v>
      </c>
      <c r="B109" s="8" t="s">
        <v>42</v>
      </c>
      <c r="C109" s="8">
        <v>2</v>
      </c>
      <c r="D109" s="9" t="s">
        <v>29</v>
      </c>
      <c r="E109" s="8">
        <v>4</v>
      </c>
      <c r="F109" s="9" t="s">
        <v>315</v>
      </c>
      <c r="G109"/>
      <c r="H109"/>
      <c r="I109"/>
    </row>
    <row r="110" spans="1:9" s="13" customFormat="1" ht="14.25" customHeight="1" x14ac:dyDescent="0.2">
      <c r="A110" s="8" t="s">
        <v>38</v>
      </c>
      <c r="B110" s="8" t="s">
        <v>42</v>
      </c>
      <c r="C110" s="8">
        <v>2</v>
      </c>
      <c r="D110" s="9" t="s">
        <v>29</v>
      </c>
      <c r="E110" s="8">
        <v>5</v>
      </c>
      <c r="F110" s="9" t="s">
        <v>316</v>
      </c>
      <c r="G110"/>
      <c r="H110"/>
      <c r="I110"/>
    </row>
    <row r="111" spans="1:9" s="13" customFormat="1" ht="14.25" customHeight="1" x14ac:dyDescent="0.2">
      <c r="A111" s="8" t="s">
        <v>38</v>
      </c>
      <c r="B111" s="8" t="s">
        <v>42</v>
      </c>
      <c r="C111" s="8">
        <v>2</v>
      </c>
      <c r="D111" s="9" t="s">
        <v>31</v>
      </c>
      <c r="E111" s="8">
        <v>6</v>
      </c>
      <c r="F111" s="9" t="s">
        <v>317</v>
      </c>
      <c r="G111" s="14">
        <v>41505</v>
      </c>
      <c r="H111" s="13" t="s">
        <v>312</v>
      </c>
      <c r="I111"/>
    </row>
    <row r="112" spans="1:9" s="13" customFormat="1" ht="14.25" customHeight="1" x14ac:dyDescent="0.2">
      <c r="A112" s="8"/>
      <c r="B112" s="8"/>
      <c r="C112" s="8"/>
      <c r="D112" s="8"/>
      <c r="E112" s="8"/>
      <c r="F112" s="8"/>
      <c r="G112"/>
      <c r="H112"/>
      <c r="I112"/>
    </row>
    <row r="113" spans="1:9" s="13" customFormat="1" ht="14.25" customHeight="1" x14ac:dyDescent="0.2">
      <c r="A113" s="8" t="s">
        <v>38</v>
      </c>
      <c r="B113" s="8" t="s">
        <v>43</v>
      </c>
      <c r="C113" s="8">
        <v>0</v>
      </c>
      <c r="D113" s="8">
        <v>1</v>
      </c>
      <c r="E113" s="8"/>
      <c r="F113" s="8"/>
      <c r="G113"/>
      <c r="H113"/>
      <c r="I113"/>
    </row>
    <row r="114" spans="1:9" s="13" customFormat="1" ht="14.25" customHeight="1" x14ac:dyDescent="0.2">
      <c r="A114" s="8" t="s">
        <v>38</v>
      </c>
      <c r="B114" s="8" t="s">
        <v>43</v>
      </c>
      <c r="C114" s="8">
        <v>2</v>
      </c>
      <c r="D114" s="8" t="s">
        <v>29</v>
      </c>
      <c r="E114" s="8">
        <v>1</v>
      </c>
      <c r="F114" s="9" t="s">
        <v>318</v>
      </c>
      <c r="G114"/>
      <c r="H114"/>
      <c r="I114"/>
    </row>
    <row r="115" spans="1:9" s="13" customFormat="1" ht="14.25" customHeight="1" x14ac:dyDescent="0.2">
      <c r="A115" s="8" t="s">
        <v>38</v>
      </c>
      <c r="B115" s="8" t="s">
        <v>43</v>
      </c>
      <c r="C115" s="8">
        <v>2</v>
      </c>
      <c r="D115" s="8" t="s">
        <v>29</v>
      </c>
      <c r="E115" s="8">
        <v>2</v>
      </c>
      <c r="F115" s="9" t="s">
        <v>319</v>
      </c>
      <c r="G115"/>
      <c r="H115"/>
      <c r="I115"/>
    </row>
    <row r="116" spans="1:9" s="13" customFormat="1" ht="14.25" customHeight="1" x14ac:dyDescent="0.2">
      <c r="A116" s="8" t="s">
        <v>38</v>
      </c>
      <c r="B116" s="8" t="s">
        <v>43</v>
      </c>
      <c r="C116" s="8">
        <v>2</v>
      </c>
      <c r="D116" s="8" t="s">
        <v>29</v>
      </c>
      <c r="E116" s="8">
        <v>3</v>
      </c>
      <c r="F116" s="9" t="s">
        <v>320</v>
      </c>
      <c r="G116"/>
      <c r="H116"/>
      <c r="I116"/>
    </row>
    <row r="117" spans="1:9" s="13" customFormat="1" ht="14.25" customHeight="1" x14ac:dyDescent="0.2">
      <c r="A117" s="8" t="s">
        <v>38</v>
      </c>
      <c r="B117" s="8" t="s">
        <v>43</v>
      </c>
      <c r="C117" s="8">
        <v>2</v>
      </c>
      <c r="D117" s="8" t="s">
        <v>29</v>
      </c>
      <c r="E117" s="8">
        <v>4</v>
      </c>
      <c r="F117" s="9" t="s">
        <v>321</v>
      </c>
      <c r="G117"/>
      <c r="H117"/>
      <c r="I117"/>
    </row>
    <row r="118" spans="1:9" s="13" customFormat="1" ht="14.25" customHeight="1" x14ac:dyDescent="0.2">
      <c r="A118" s="8" t="s">
        <v>38</v>
      </c>
      <c r="B118" s="8" t="s">
        <v>43</v>
      </c>
      <c r="C118" s="8">
        <v>2</v>
      </c>
      <c r="D118" s="8" t="s">
        <v>29</v>
      </c>
      <c r="E118" s="8">
        <v>5</v>
      </c>
      <c r="F118" s="9" t="s">
        <v>322</v>
      </c>
      <c r="G118" s="14">
        <v>41505</v>
      </c>
      <c r="H118" s="13" t="s">
        <v>323</v>
      </c>
      <c r="I118"/>
    </row>
    <row r="119" spans="1:9" s="13" customFormat="1" ht="14.25" customHeight="1" x14ac:dyDescent="0.2">
      <c r="A119" s="8" t="s">
        <v>38</v>
      </c>
      <c r="B119" s="8" t="s">
        <v>43</v>
      </c>
      <c r="C119" s="8">
        <v>2</v>
      </c>
      <c r="D119" s="8" t="s">
        <v>29</v>
      </c>
      <c r="E119" s="8">
        <v>6</v>
      </c>
      <c r="F119" s="9" t="s">
        <v>324</v>
      </c>
      <c r="G119"/>
      <c r="H119"/>
      <c r="I119"/>
    </row>
    <row r="120" spans="1:9" s="13" customFormat="1" ht="14.25" customHeight="1" x14ac:dyDescent="0.2">
      <c r="A120" s="8"/>
      <c r="B120" s="8"/>
      <c r="C120" s="8"/>
      <c r="D120" s="8"/>
      <c r="E120" s="8"/>
      <c r="F120" s="8"/>
      <c r="G120"/>
      <c r="H120"/>
      <c r="I120"/>
    </row>
    <row r="121" spans="1:9" s="13" customFormat="1" ht="14.25" customHeight="1" x14ac:dyDescent="0.2">
      <c r="A121" s="8" t="s">
        <v>38</v>
      </c>
      <c r="B121" s="8" t="s">
        <v>44</v>
      </c>
      <c r="C121" s="8">
        <v>0</v>
      </c>
      <c r="D121" s="8">
        <v>0</v>
      </c>
      <c r="E121" s="8"/>
      <c r="F121" s="8"/>
      <c r="G121"/>
      <c r="H121"/>
      <c r="I121"/>
    </row>
    <row r="122" spans="1:9" s="13" customFormat="1" ht="14.25" customHeight="1" x14ac:dyDescent="0.2">
      <c r="A122" s="8" t="s">
        <v>38</v>
      </c>
      <c r="B122" s="8" t="s">
        <v>44</v>
      </c>
      <c r="C122" s="8">
        <v>3</v>
      </c>
      <c r="D122" s="8" t="s">
        <v>29</v>
      </c>
      <c r="E122" s="8">
        <v>1</v>
      </c>
      <c r="F122" s="9" t="s">
        <v>325</v>
      </c>
      <c r="G122"/>
      <c r="H122"/>
      <c r="I122"/>
    </row>
    <row r="123" spans="1:9" s="13" customFormat="1" ht="14.25" customHeight="1" x14ac:dyDescent="0.2">
      <c r="A123" s="8" t="s">
        <v>38</v>
      </c>
      <c r="B123" s="8" t="s">
        <v>44</v>
      </c>
      <c r="C123" s="8">
        <v>3</v>
      </c>
      <c r="D123" s="8" t="s">
        <v>29</v>
      </c>
      <c r="E123" s="8">
        <v>2</v>
      </c>
      <c r="F123" s="9" t="s">
        <v>326</v>
      </c>
      <c r="G123"/>
      <c r="H123"/>
      <c r="I123"/>
    </row>
    <row r="124" spans="1:9" s="13" customFormat="1" ht="14.25" customHeight="1" x14ac:dyDescent="0.2">
      <c r="A124" s="8" t="s">
        <v>38</v>
      </c>
      <c r="B124" s="8" t="s">
        <v>44</v>
      </c>
      <c r="C124" s="8">
        <v>3</v>
      </c>
      <c r="D124" s="8" t="s">
        <v>29</v>
      </c>
      <c r="E124" s="8">
        <v>3</v>
      </c>
      <c r="F124" s="9" t="s">
        <v>327</v>
      </c>
      <c r="G124"/>
      <c r="H124"/>
      <c r="I124"/>
    </row>
    <row r="125" spans="1:9" s="13" customFormat="1" ht="14.25" customHeight="1" x14ac:dyDescent="0.2">
      <c r="A125" s="8" t="s">
        <v>38</v>
      </c>
      <c r="B125" s="8" t="s">
        <v>44</v>
      </c>
      <c r="C125" s="8">
        <v>3</v>
      </c>
      <c r="D125" s="8" t="s">
        <v>31</v>
      </c>
      <c r="E125" s="8">
        <v>4</v>
      </c>
      <c r="F125" s="9" t="s">
        <v>328</v>
      </c>
      <c r="G125"/>
      <c r="H125"/>
      <c r="I125"/>
    </row>
    <row r="126" spans="1:9" s="13" customFormat="1" ht="14.25" customHeight="1" x14ac:dyDescent="0.2">
      <c r="A126" s="8" t="s">
        <v>38</v>
      </c>
      <c r="B126" s="8" t="s">
        <v>44</v>
      </c>
      <c r="C126" s="8">
        <v>3</v>
      </c>
      <c r="D126" s="8" t="s">
        <v>30</v>
      </c>
      <c r="E126" s="8">
        <v>5</v>
      </c>
      <c r="F126" s="9" t="s">
        <v>329</v>
      </c>
      <c r="G126"/>
      <c r="H126"/>
      <c r="I126"/>
    </row>
    <row r="127" spans="1:9" s="13" customFormat="1" ht="14.25" customHeight="1" x14ac:dyDescent="0.2">
      <c r="A127" s="8"/>
      <c r="B127" s="8"/>
      <c r="C127" s="8"/>
      <c r="D127" s="8"/>
      <c r="E127" s="8"/>
      <c r="F127" s="8"/>
      <c r="G127"/>
      <c r="H127"/>
      <c r="I127"/>
    </row>
    <row r="128" spans="1:9" s="13" customFormat="1" ht="14.25" customHeight="1" x14ac:dyDescent="0.2">
      <c r="A128" s="8" t="s">
        <v>38</v>
      </c>
      <c r="B128" s="8" t="s">
        <v>45</v>
      </c>
      <c r="C128" s="8">
        <v>0</v>
      </c>
      <c r="D128" s="8">
        <v>0</v>
      </c>
      <c r="E128" s="8"/>
      <c r="F128" s="8"/>
      <c r="G128"/>
      <c r="H128"/>
      <c r="I128"/>
    </row>
    <row r="129" spans="1:9" s="13" customFormat="1" ht="14.25" customHeight="1" x14ac:dyDescent="0.2">
      <c r="A129" s="8" t="s">
        <v>38</v>
      </c>
      <c r="B129" s="8" t="s">
        <v>45</v>
      </c>
      <c r="C129" s="8">
        <v>3</v>
      </c>
      <c r="D129" s="8" t="s">
        <v>29</v>
      </c>
      <c r="E129" s="8">
        <v>1</v>
      </c>
      <c r="F129" s="9" t="s">
        <v>330</v>
      </c>
      <c r="G129"/>
      <c r="H129"/>
      <c r="I129"/>
    </row>
    <row r="130" spans="1:9" s="13" customFormat="1" ht="14.25" customHeight="1" x14ac:dyDescent="0.2">
      <c r="A130" s="8" t="s">
        <v>38</v>
      </c>
      <c r="B130" s="8" t="s">
        <v>45</v>
      </c>
      <c r="C130" s="8">
        <v>3</v>
      </c>
      <c r="D130" s="8" t="s">
        <v>29</v>
      </c>
      <c r="E130" s="8">
        <v>2</v>
      </c>
      <c r="F130" s="9" t="s">
        <v>331</v>
      </c>
      <c r="G130"/>
      <c r="H130"/>
      <c r="I130"/>
    </row>
    <row r="131" spans="1:9" s="13" customFormat="1" ht="14.25" customHeight="1" x14ac:dyDescent="0.2">
      <c r="A131" s="8" t="s">
        <v>38</v>
      </c>
      <c r="B131" s="8" t="s">
        <v>45</v>
      </c>
      <c r="C131" s="8">
        <v>3</v>
      </c>
      <c r="D131" s="8" t="s">
        <v>29</v>
      </c>
      <c r="E131" s="8">
        <v>3</v>
      </c>
      <c r="F131" s="9" t="s">
        <v>332</v>
      </c>
      <c r="G131"/>
      <c r="H131"/>
      <c r="I131"/>
    </row>
    <row r="132" spans="1:9" s="13" customFormat="1" ht="14.25" customHeight="1" x14ac:dyDescent="0.2">
      <c r="A132" s="8" t="s">
        <v>38</v>
      </c>
      <c r="B132" s="8" t="s">
        <v>45</v>
      </c>
      <c r="C132" s="8">
        <v>3</v>
      </c>
      <c r="D132" s="8" t="s">
        <v>29</v>
      </c>
      <c r="E132" s="8">
        <v>4</v>
      </c>
      <c r="F132" s="9" t="s">
        <v>333</v>
      </c>
      <c r="G132"/>
      <c r="H132"/>
      <c r="I132"/>
    </row>
    <row r="133" spans="1:9" s="13" customFormat="1" ht="14.25" customHeight="1" x14ac:dyDescent="0.2">
      <c r="A133" s="8" t="s">
        <v>38</v>
      </c>
      <c r="B133" s="8" t="s">
        <v>45</v>
      </c>
      <c r="C133" s="8">
        <v>3</v>
      </c>
      <c r="D133" s="8" t="s">
        <v>29</v>
      </c>
      <c r="E133" s="8">
        <v>5</v>
      </c>
      <c r="F133" s="9" t="s">
        <v>334</v>
      </c>
      <c r="G133" s="14">
        <v>41505</v>
      </c>
      <c r="H133" s="13" t="s">
        <v>323</v>
      </c>
      <c r="I133"/>
    </row>
    <row r="134" spans="1:9" s="13" customFormat="1" ht="14.25" customHeight="1" x14ac:dyDescent="0.2">
      <c r="A134" s="8"/>
      <c r="B134" s="8"/>
      <c r="C134" s="8"/>
      <c r="D134" s="8"/>
      <c r="E134" s="8"/>
      <c r="F134" s="8"/>
      <c r="G134"/>
      <c r="H134"/>
      <c r="I134"/>
    </row>
    <row r="135" spans="1:9" s="13" customFormat="1" ht="14.25" customHeight="1" x14ac:dyDescent="0.2">
      <c r="A135" s="8" t="s">
        <v>38</v>
      </c>
      <c r="B135" s="8" t="s">
        <v>46</v>
      </c>
      <c r="C135" s="8">
        <v>0</v>
      </c>
      <c r="D135" s="8">
        <v>0</v>
      </c>
      <c r="E135" s="8"/>
      <c r="F135" s="8"/>
      <c r="G135"/>
      <c r="H135"/>
      <c r="I135"/>
    </row>
    <row r="136" spans="1:9" s="13" customFormat="1" ht="14.25" customHeight="1" x14ac:dyDescent="0.2">
      <c r="A136" s="8" t="s">
        <v>38</v>
      </c>
      <c r="B136" s="8" t="s">
        <v>46</v>
      </c>
      <c r="C136" s="8">
        <v>3</v>
      </c>
      <c r="D136" s="8" t="s">
        <v>29</v>
      </c>
      <c r="E136" s="8">
        <v>1</v>
      </c>
      <c r="F136" s="9" t="s">
        <v>335</v>
      </c>
      <c r="G136"/>
      <c r="H136"/>
      <c r="I136"/>
    </row>
    <row r="137" spans="1:9" s="13" customFormat="1" ht="14.25" customHeight="1" x14ac:dyDescent="0.2">
      <c r="A137" s="8" t="s">
        <v>38</v>
      </c>
      <c r="B137" s="8" t="s">
        <v>46</v>
      </c>
      <c r="C137" s="8">
        <v>3</v>
      </c>
      <c r="D137" s="8" t="s">
        <v>29</v>
      </c>
      <c r="E137" s="8">
        <v>2</v>
      </c>
      <c r="F137" s="9" t="s">
        <v>336</v>
      </c>
      <c r="G137"/>
      <c r="H137"/>
      <c r="I137"/>
    </row>
    <row r="138" spans="1:9" s="13" customFormat="1" ht="14.25" customHeight="1" x14ac:dyDescent="0.2">
      <c r="A138" s="8" t="s">
        <v>38</v>
      </c>
      <c r="B138" s="8" t="s">
        <v>46</v>
      </c>
      <c r="C138" s="8">
        <v>3</v>
      </c>
      <c r="D138" s="8" t="s">
        <v>29</v>
      </c>
      <c r="E138" s="8">
        <v>3</v>
      </c>
      <c r="F138" s="9" t="s">
        <v>337</v>
      </c>
      <c r="G138"/>
      <c r="H138"/>
      <c r="I138"/>
    </row>
    <row r="139" spans="1:9" s="13" customFormat="1" ht="14.25" customHeight="1" x14ac:dyDescent="0.2">
      <c r="A139" s="8" t="s">
        <v>38</v>
      </c>
      <c r="B139" s="8" t="s">
        <v>46</v>
      </c>
      <c r="C139" s="8">
        <v>3</v>
      </c>
      <c r="D139" s="8" t="s">
        <v>29</v>
      </c>
      <c r="E139" s="8">
        <v>4</v>
      </c>
      <c r="F139" s="9" t="s">
        <v>338</v>
      </c>
      <c r="G139"/>
      <c r="H139"/>
      <c r="I139"/>
    </row>
    <row r="140" spans="1:9" s="13" customFormat="1" ht="14.25" customHeight="1" x14ac:dyDescent="0.2">
      <c r="A140" s="8" t="s">
        <v>38</v>
      </c>
      <c r="B140" s="8" t="s">
        <v>46</v>
      </c>
      <c r="C140" s="8">
        <v>3</v>
      </c>
      <c r="D140" s="8" t="s">
        <v>29</v>
      </c>
      <c r="E140" s="8">
        <v>5</v>
      </c>
      <c r="F140" s="9" t="s">
        <v>339</v>
      </c>
      <c r="G140"/>
      <c r="H140"/>
      <c r="I140"/>
    </row>
    <row r="141" spans="1:9" s="13" customFormat="1" ht="14.25" customHeight="1" x14ac:dyDescent="0.2">
      <c r="A141" s="8" t="s">
        <v>38</v>
      </c>
      <c r="B141" s="8" t="s">
        <v>46</v>
      </c>
      <c r="C141" s="8">
        <v>3</v>
      </c>
      <c r="D141" s="8" t="s">
        <v>29</v>
      </c>
      <c r="E141" s="8">
        <v>6</v>
      </c>
      <c r="F141" s="9" t="s">
        <v>340</v>
      </c>
      <c r="G141"/>
      <c r="H141"/>
      <c r="I141"/>
    </row>
    <row r="142" spans="1:9" s="13" customFormat="1" ht="14.25" customHeight="1" x14ac:dyDescent="0.2">
      <c r="A142" s="8"/>
      <c r="B142" s="8"/>
      <c r="C142" s="8"/>
      <c r="D142" s="8"/>
      <c r="E142" s="8"/>
      <c r="F142" s="8"/>
      <c r="G142"/>
      <c r="H142"/>
      <c r="I142"/>
    </row>
    <row r="143" spans="1:9" ht="14.25" customHeight="1" x14ac:dyDescent="0.2">
      <c r="A143" s="8" t="s">
        <v>47</v>
      </c>
      <c r="B143" s="9" t="s">
        <v>48</v>
      </c>
      <c r="C143" s="8">
        <v>1</v>
      </c>
      <c r="D143" s="8">
        <v>0</v>
      </c>
      <c r="E143" s="8"/>
      <c r="F143" s="8"/>
      <c r="G143" s="14">
        <v>41505</v>
      </c>
      <c r="H143" s="13" t="s">
        <v>341</v>
      </c>
    </row>
    <row r="144" spans="1:9" ht="14.25" customHeight="1" x14ac:dyDescent="0.2">
      <c r="A144" s="8" t="s">
        <v>47</v>
      </c>
      <c r="B144" s="9" t="s">
        <v>48</v>
      </c>
      <c r="C144" s="8">
        <v>1</v>
      </c>
      <c r="D144" s="9" t="s">
        <v>29</v>
      </c>
      <c r="E144" s="8">
        <v>1</v>
      </c>
      <c r="F144" s="9" t="s">
        <v>342</v>
      </c>
    </row>
    <row r="145" spans="1:8" ht="14.25" customHeight="1" x14ac:dyDescent="0.2">
      <c r="A145" s="8" t="s">
        <v>47</v>
      </c>
      <c r="B145" s="9" t="s">
        <v>48</v>
      </c>
      <c r="C145" s="8">
        <v>1</v>
      </c>
      <c r="D145" s="9" t="s">
        <v>29</v>
      </c>
      <c r="E145" s="8">
        <v>2</v>
      </c>
      <c r="F145" s="9" t="s">
        <v>343</v>
      </c>
    </row>
    <row r="146" spans="1:8" ht="14.25" customHeight="1" x14ac:dyDescent="0.2">
      <c r="A146" s="8" t="s">
        <v>47</v>
      </c>
      <c r="B146" s="9" t="s">
        <v>48</v>
      </c>
      <c r="C146" s="8">
        <v>1</v>
      </c>
      <c r="D146" s="9" t="s">
        <v>31</v>
      </c>
      <c r="E146" s="8">
        <v>3</v>
      </c>
      <c r="F146" s="9" t="s">
        <v>344</v>
      </c>
    </row>
    <row r="147" spans="1:8" ht="14.25" customHeight="1" x14ac:dyDescent="0.2">
      <c r="A147" s="8" t="s">
        <v>47</v>
      </c>
      <c r="B147" s="9" t="s">
        <v>48</v>
      </c>
      <c r="C147" s="8">
        <v>1</v>
      </c>
      <c r="D147" s="9" t="s">
        <v>29</v>
      </c>
      <c r="E147" s="8">
        <v>4</v>
      </c>
      <c r="F147" s="9" t="s">
        <v>345</v>
      </c>
    </row>
    <row r="148" spans="1:8" ht="14.25" customHeight="1" x14ac:dyDescent="0.2">
      <c r="A148" s="8" t="s">
        <v>47</v>
      </c>
      <c r="B148" s="9" t="s">
        <v>48</v>
      </c>
      <c r="C148" s="8">
        <v>1</v>
      </c>
      <c r="D148" s="9" t="s">
        <v>29</v>
      </c>
      <c r="E148" s="8">
        <v>5</v>
      </c>
      <c r="F148" s="9" t="s">
        <v>346</v>
      </c>
    </row>
    <row r="149" spans="1:8" ht="14.25" customHeight="1" x14ac:dyDescent="0.2">
      <c r="A149" s="8" t="s">
        <v>47</v>
      </c>
      <c r="B149" s="9" t="s">
        <v>48</v>
      </c>
      <c r="C149" s="8">
        <v>1</v>
      </c>
      <c r="D149" s="9" t="s">
        <v>31</v>
      </c>
      <c r="E149" s="8">
        <v>6</v>
      </c>
      <c r="F149" s="9" t="s">
        <v>347</v>
      </c>
      <c r="G149" s="14">
        <v>41505</v>
      </c>
      <c r="H149" s="13" t="s">
        <v>251</v>
      </c>
    </row>
    <row r="150" spans="1:8" ht="14.25" customHeight="1" x14ac:dyDescent="0.2">
      <c r="A150" s="8"/>
      <c r="B150" s="8"/>
      <c r="C150" s="8"/>
      <c r="D150" s="8"/>
      <c r="E150" s="8"/>
      <c r="F150" s="8"/>
    </row>
    <row r="151" spans="1:8" ht="14.25" customHeight="1" x14ac:dyDescent="0.2">
      <c r="A151" s="8" t="s">
        <v>47</v>
      </c>
      <c r="B151" s="8" t="s">
        <v>49</v>
      </c>
      <c r="C151" s="8">
        <v>0</v>
      </c>
      <c r="D151" s="8">
        <v>0</v>
      </c>
      <c r="E151" s="8"/>
      <c r="F151" s="8"/>
    </row>
    <row r="152" spans="1:8" ht="14.25" customHeight="1" x14ac:dyDescent="0.2">
      <c r="A152" s="8" t="s">
        <v>47</v>
      </c>
      <c r="B152" s="8" t="s">
        <v>49</v>
      </c>
      <c r="C152" s="8">
        <v>3</v>
      </c>
      <c r="D152" s="9" t="s">
        <v>29</v>
      </c>
      <c r="E152" s="8">
        <v>1</v>
      </c>
      <c r="F152" s="9" t="s">
        <v>348</v>
      </c>
    </row>
    <row r="153" spans="1:8" ht="14.25" customHeight="1" x14ac:dyDescent="0.2">
      <c r="A153" s="8" t="s">
        <v>47</v>
      </c>
      <c r="B153" s="8" t="s">
        <v>49</v>
      </c>
      <c r="C153" s="8">
        <v>3</v>
      </c>
      <c r="D153" s="9" t="s">
        <v>31</v>
      </c>
      <c r="E153" s="8">
        <v>2</v>
      </c>
      <c r="F153" s="9" t="s">
        <v>349</v>
      </c>
    </row>
    <row r="154" spans="1:8" ht="14.25" customHeight="1" x14ac:dyDescent="0.2">
      <c r="A154" s="8" t="s">
        <v>47</v>
      </c>
      <c r="B154" s="8" t="s">
        <v>49</v>
      </c>
      <c r="C154" s="8">
        <v>3</v>
      </c>
      <c r="D154" s="9" t="s">
        <v>29</v>
      </c>
      <c r="E154" s="8">
        <v>3</v>
      </c>
      <c r="F154" s="9" t="s">
        <v>350</v>
      </c>
    </row>
    <row r="155" spans="1:8" ht="14.25" customHeight="1" x14ac:dyDescent="0.2">
      <c r="A155" s="8" t="s">
        <v>47</v>
      </c>
      <c r="B155" s="8" t="s">
        <v>49</v>
      </c>
      <c r="C155" s="8">
        <v>3</v>
      </c>
      <c r="D155" s="9" t="s">
        <v>30</v>
      </c>
      <c r="E155" s="8">
        <v>4</v>
      </c>
      <c r="F155" s="9" t="s">
        <v>351</v>
      </c>
    </row>
    <row r="156" spans="1:8" ht="14.25" customHeight="1" x14ac:dyDescent="0.2">
      <c r="A156" s="8" t="s">
        <v>47</v>
      </c>
      <c r="B156" s="8" t="s">
        <v>49</v>
      </c>
      <c r="C156" s="8">
        <v>3</v>
      </c>
      <c r="D156" s="9" t="s">
        <v>30</v>
      </c>
      <c r="E156" s="8">
        <v>5</v>
      </c>
      <c r="F156" s="9" t="s">
        <v>352</v>
      </c>
    </row>
    <row r="157" spans="1:8" ht="14.25" customHeight="1" x14ac:dyDescent="0.2">
      <c r="A157" s="8" t="s">
        <v>47</v>
      </c>
      <c r="B157" s="8" t="s">
        <v>49</v>
      </c>
      <c r="C157" s="8">
        <v>3</v>
      </c>
      <c r="D157" s="9" t="s">
        <v>30</v>
      </c>
      <c r="E157" s="8">
        <v>6</v>
      </c>
      <c r="F157" s="9" t="s">
        <v>353</v>
      </c>
    </row>
    <row r="158" spans="1:8" ht="14.25" customHeight="1" x14ac:dyDescent="0.2">
      <c r="A158" s="8" t="s">
        <v>47</v>
      </c>
      <c r="B158" s="8" t="s">
        <v>49</v>
      </c>
      <c r="C158" s="8">
        <v>3</v>
      </c>
      <c r="D158" s="9" t="s">
        <v>30</v>
      </c>
      <c r="E158" s="8">
        <v>7</v>
      </c>
      <c r="F158" s="9" t="s">
        <v>354</v>
      </c>
    </row>
    <row r="159" spans="1:8" ht="14.25" customHeight="1" x14ac:dyDescent="0.2">
      <c r="A159" s="8" t="s">
        <v>47</v>
      </c>
      <c r="B159" s="8" t="s">
        <v>49</v>
      </c>
      <c r="C159" s="8">
        <v>3</v>
      </c>
      <c r="D159" s="9" t="s">
        <v>30</v>
      </c>
      <c r="E159" s="8">
        <v>8</v>
      </c>
      <c r="F159" s="9" t="s">
        <v>355</v>
      </c>
    </row>
    <row r="160" spans="1:8" ht="14.25" customHeight="1" x14ac:dyDescent="0.2">
      <c r="A160" s="8" t="s">
        <v>47</v>
      </c>
      <c r="B160" s="8" t="s">
        <v>49</v>
      </c>
      <c r="C160" s="8">
        <v>3</v>
      </c>
      <c r="D160" s="9" t="s">
        <v>30</v>
      </c>
      <c r="E160" s="8">
        <v>9</v>
      </c>
      <c r="F160" s="9" t="s">
        <v>356</v>
      </c>
    </row>
    <row r="161" spans="1:6" ht="14.25" customHeight="1" x14ac:dyDescent="0.2">
      <c r="A161" s="8" t="s">
        <v>47</v>
      </c>
      <c r="B161" s="8" t="s">
        <v>49</v>
      </c>
      <c r="C161" s="8">
        <v>3</v>
      </c>
      <c r="D161" s="9" t="s">
        <v>30</v>
      </c>
      <c r="E161" s="8">
        <v>10</v>
      </c>
      <c r="F161" s="9" t="s">
        <v>357</v>
      </c>
    </row>
    <row r="162" spans="1:6" ht="14.25" customHeight="1" x14ac:dyDescent="0.2">
      <c r="A162" s="8"/>
      <c r="B162" s="8"/>
      <c r="C162" s="8"/>
      <c r="E162" s="8"/>
      <c r="F162" s="8"/>
    </row>
    <row r="163" spans="1:6" ht="14.25" customHeight="1" x14ac:dyDescent="0.2">
      <c r="A163" s="8" t="s">
        <v>47</v>
      </c>
      <c r="B163" s="8" t="s">
        <v>50</v>
      </c>
      <c r="C163" s="8">
        <v>0</v>
      </c>
      <c r="D163" s="13">
        <v>0</v>
      </c>
      <c r="E163" s="8"/>
      <c r="F163" s="8"/>
    </row>
    <row r="164" spans="1:6" ht="14.25" customHeight="1" x14ac:dyDescent="0.2">
      <c r="A164" s="8" t="s">
        <v>47</v>
      </c>
      <c r="B164" s="8" t="s">
        <v>50</v>
      </c>
      <c r="C164" s="8">
        <v>3</v>
      </c>
      <c r="D164" s="9" t="s">
        <v>29</v>
      </c>
      <c r="E164" s="8">
        <v>1</v>
      </c>
      <c r="F164" s="9" t="s">
        <v>358</v>
      </c>
    </row>
    <row r="165" spans="1:6" ht="14.25" customHeight="1" x14ac:dyDescent="0.2">
      <c r="A165" s="8" t="s">
        <v>47</v>
      </c>
      <c r="B165" s="8" t="s">
        <v>50</v>
      </c>
      <c r="C165" s="8">
        <v>3</v>
      </c>
      <c r="D165" s="9" t="s">
        <v>30</v>
      </c>
      <c r="E165" s="8">
        <v>2</v>
      </c>
      <c r="F165" s="9" t="s">
        <v>359</v>
      </c>
    </row>
    <row r="166" spans="1:6" ht="14.25" customHeight="1" x14ac:dyDescent="0.2">
      <c r="A166" s="8" t="s">
        <v>47</v>
      </c>
      <c r="B166" s="8" t="s">
        <v>50</v>
      </c>
      <c r="C166" s="8">
        <v>3</v>
      </c>
      <c r="D166" s="9" t="s">
        <v>29</v>
      </c>
      <c r="E166" s="8">
        <v>3</v>
      </c>
      <c r="F166" s="9" t="s">
        <v>360</v>
      </c>
    </row>
    <row r="167" spans="1:6" ht="14.25" customHeight="1" x14ac:dyDescent="0.2">
      <c r="A167" s="8" t="s">
        <v>47</v>
      </c>
      <c r="B167" s="8" t="s">
        <v>50</v>
      </c>
      <c r="C167" s="8">
        <v>3</v>
      </c>
      <c r="D167" s="9" t="s">
        <v>29</v>
      </c>
      <c r="E167" s="8">
        <v>4</v>
      </c>
      <c r="F167" s="9" t="s">
        <v>361</v>
      </c>
    </row>
    <row r="168" spans="1:6" ht="14.25" customHeight="1" x14ac:dyDescent="0.2">
      <c r="A168" s="8" t="s">
        <v>47</v>
      </c>
      <c r="B168" s="8" t="s">
        <v>50</v>
      </c>
      <c r="C168" s="8">
        <v>3</v>
      </c>
      <c r="D168" s="9" t="s">
        <v>29</v>
      </c>
      <c r="E168" s="8">
        <v>5</v>
      </c>
      <c r="F168" s="9" t="s">
        <v>362</v>
      </c>
    </row>
    <row r="169" spans="1:6" ht="14.25" customHeight="1" x14ac:dyDescent="0.2">
      <c r="A169" s="8" t="s">
        <v>47</v>
      </c>
      <c r="B169" s="8" t="s">
        <v>50</v>
      </c>
      <c r="C169" s="8">
        <v>3</v>
      </c>
      <c r="D169" s="9" t="s">
        <v>29</v>
      </c>
      <c r="E169" s="8">
        <v>6</v>
      </c>
      <c r="F169" s="9" t="s">
        <v>363</v>
      </c>
    </row>
    <row r="170" spans="1:6" ht="14.25" customHeight="1" x14ac:dyDescent="0.2">
      <c r="A170" s="8" t="s">
        <v>47</v>
      </c>
      <c r="B170" s="8" t="s">
        <v>50</v>
      </c>
      <c r="C170" s="8">
        <v>3</v>
      </c>
      <c r="D170" s="9" t="s">
        <v>31</v>
      </c>
      <c r="E170" s="8">
        <v>7</v>
      </c>
      <c r="F170" s="9" t="s">
        <v>364</v>
      </c>
    </row>
    <row r="171" spans="1:6" ht="14.25" customHeight="1" x14ac:dyDescent="0.2">
      <c r="A171" s="8" t="s">
        <v>47</v>
      </c>
      <c r="B171" s="8" t="s">
        <v>50</v>
      </c>
      <c r="C171" s="8">
        <v>3</v>
      </c>
      <c r="D171" s="9" t="s">
        <v>29</v>
      </c>
      <c r="E171" s="8">
        <v>8</v>
      </c>
      <c r="F171" s="9" t="s">
        <v>365</v>
      </c>
    </row>
    <row r="172" spans="1:6" ht="14.25" customHeight="1" x14ac:dyDescent="0.2">
      <c r="A172" s="8" t="s">
        <v>47</v>
      </c>
      <c r="B172" s="8" t="s">
        <v>50</v>
      </c>
      <c r="C172" s="8">
        <v>3</v>
      </c>
      <c r="D172" s="9" t="s">
        <v>29</v>
      </c>
      <c r="E172" s="8">
        <v>9</v>
      </c>
      <c r="F172" s="9" t="s">
        <v>366</v>
      </c>
    </row>
    <row r="173" spans="1:6" ht="14.25" customHeight="1" x14ac:dyDescent="0.2">
      <c r="A173" s="8" t="s">
        <v>47</v>
      </c>
      <c r="B173" s="8" t="s">
        <v>50</v>
      </c>
      <c r="C173" s="8">
        <v>3</v>
      </c>
      <c r="D173" s="9" t="s">
        <v>30</v>
      </c>
      <c r="E173" s="8">
        <v>10</v>
      </c>
      <c r="F173" s="9" t="s">
        <v>367</v>
      </c>
    </row>
    <row r="174" spans="1:6" ht="14.25" customHeight="1" x14ac:dyDescent="0.2">
      <c r="A174" s="8" t="s">
        <v>47</v>
      </c>
      <c r="B174" s="8" t="s">
        <v>50</v>
      </c>
      <c r="C174" s="8">
        <v>3</v>
      </c>
      <c r="D174" s="9" t="s">
        <v>29</v>
      </c>
      <c r="E174" s="8">
        <v>11</v>
      </c>
      <c r="F174" s="9" t="s">
        <v>368</v>
      </c>
    </row>
    <row r="175" spans="1:6" ht="14.25" customHeight="1" x14ac:dyDescent="0.2">
      <c r="A175" s="8" t="s">
        <v>47</v>
      </c>
      <c r="B175" s="8" t="s">
        <v>50</v>
      </c>
      <c r="C175" s="8">
        <v>3</v>
      </c>
      <c r="D175" s="9" t="s">
        <v>31</v>
      </c>
      <c r="E175" s="8">
        <v>12</v>
      </c>
      <c r="F175" s="9" t="s">
        <v>369</v>
      </c>
    </row>
    <row r="176" spans="1:6" ht="14.25" customHeight="1" x14ac:dyDescent="0.2">
      <c r="A176" s="8"/>
      <c r="B176" s="8"/>
      <c r="C176" s="8"/>
      <c r="E176" s="8"/>
      <c r="F176" s="8"/>
    </row>
    <row r="177" spans="1:6" ht="14.25" customHeight="1" x14ac:dyDescent="0.2">
      <c r="A177" s="8" t="s">
        <v>47</v>
      </c>
      <c r="B177" s="8" t="s">
        <v>51</v>
      </c>
      <c r="C177" s="8">
        <v>0</v>
      </c>
      <c r="D177" s="13">
        <v>0</v>
      </c>
      <c r="E177" s="8"/>
      <c r="F177" s="8"/>
    </row>
    <row r="178" spans="1:6" ht="14.25" customHeight="1" x14ac:dyDescent="0.2">
      <c r="A178" s="8" t="s">
        <v>47</v>
      </c>
      <c r="B178" s="8" t="s">
        <v>51</v>
      </c>
      <c r="C178" s="8">
        <v>3</v>
      </c>
      <c r="D178" s="9" t="s">
        <v>30</v>
      </c>
      <c r="E178" s="8">
        <v>1</v>
      </c>
      <c r="F178" s="9" t="s">
        <v>370</v>
      </c>
    </row>
    <row r="179" spans="1:6" ht="14.25" customHeight="1" x14ac:dyDescent="0.2">
      <c r="A179" s="8" t="s">
        <v>47</v>
      </c>
      <c r="B179" s="8" t="s">
        <v>51</v>
      </c>
      <c r="C179" s="8">
        <v>3</v>
      </c>
      <c r="D179" s="9" t="s">
        <v>31</v>
      </c>
      <c r="E179" s="8">
        <v>2</v>
      </c>
      <c r="F179" s="9" t="s">
        <v>371</v>
      </c>
    </row>
    <row r="180" spans="1:6" ht="14.25" customHeight="1" x14ac:dyDescent="0.2">
      <c r="A180" s="8" t="s">
        <v>47</v>
      </c>
      <c r="B180" s="8" t="s">
        <v>51</v>
      </c>
      <c r="C180" s="8">
        <v>3</v>
      </c>
      <c r="D180" s="9" t="s">
        <v>29</v>
      </c>
      <c r="E180" s="8">
        <v>3</v>
      </c>
      <c r="F180" s="9" t="s">
        <v>372</v>
      </c>
    </row>
    <row r="181" spans="1:6" ht="14.25" customHeight="1" x14ac:dyDescent="0.2">
      <c r="A181" s="8" t="s">
        <v>47</v>
      </c>
      <c r="B181" s="8" t="s">
        <v>51</v>
      </c>
      <c r="C181" s="8">
        <v>3</v>
      </c>
      <c r="D181" s="9" t="s">
        <v>30</v>
      </c>
      <c r="E181" s="8">
        <v>4</v>
      </c>
      <c r="F181" s="9" t="s">
        <v>373</v>
      </c>
    </row>
    <row r="182" spans="1:6" ht="14.25" customHeight="1" x14ac:dyDescent="0.2">
      <c r="A182" s="8" t="s">
        <v>47</v>
      </c>
      <c r="B182" s="8" t="s">
        <v>51</v>
      </c>
      <c r="C182" s="8">
        <v>3</v>
      </c>
      <c r="D182" s="9" t="s">
        <v>30</v>
      </c>
      <c r="E182" s="8">
        <v>5</v>
      </c>
      <c r="F182" s="9" t="s">
        <v>374</v>
      </c>
    </row>
    <row r="183" spans="1:6" ht="14.25" customHeight="1" x14ac:dyDescent="0.2">
      <c r="A183" s="8" t="s">
        <v>47</v>
      </c>
      <c r="B183" s="8" t="s">
        <v>51</v>
      </c>
      <c r="C183" s="8">
        <v>3</v>
      </c>
      <c r="D183" s="9" t="s">
        <v>29</v>
      </c>
      <c r="E183" s="8">
        <v>6</v>
      </c>
      <c r="F183" s="9" t="s">
        <v>375</v>
      </c>
    </row>
    <row r="184" spans="1:6" ht="14.25" customHeight="1" x14ac:dyDescent="0.2">
      <c r="A184" s="8"/>
      <c r="B184" s="8"/>
      <c r="C184" s="8"/>
      <c r="D184" s="13"/>
      <c r="E184" s="8"/>
      <c r="F184" s="8"/>
    </row>
    <row r="185" spans="1:6" ht="14.25" customHeight="1" x14ac:dyDescent="0.2">
      <c r="A185" s="8" t="s">
        <v>47</v>
      </c>
      <c r="B185" s="8" t="s">
        <v>52</v>
      </c>
      <c r="C185" s="8">
        <v>0</v>
      </c>
      <c r="D185" s="13">
        <v>0</v>
      </c>
      <c r="E185" s="8"/>
      <c r="F185" s="8"/>
    </row>
    <row r="186" spans="1:6" ht="14.25" customHeight="1" x14ac:dyDescent="0.2">
      <c r="A186" s="8" t="s">
        <v>47</v>
      </c>
      <c r="B186" s="8" t="s">
        <v>52</v>
      </c>
      <c r="C186" s="8">
        <v>3</v>
      </c>
      <c r="D186" s="9" t="s">
        <v>30</v>
      </c>
      <c r="E186" s="8">
        <v>1</v>
      </c>
      <c r="F186" s="9" t="s">
        <v>376</v>
      </c>
    </row>
    <row r="187" spans="1:6" ht="14.25" customHeight="1" x14ac:dyDescent="0.2">
      <c r="A187" s="8" t="s">
        <v>47</v>
      </c>
      <c r="B187" s="8" t="s">
        <v>52</v>
      </c>
      <c r="C187" s="8">
        <v>3</v>
      </c>
      <c r="D187" s="9" t="s">
        <v>29</v>
      </c>
      <c r="E187" s="8">
        <v>2</v>
      </c>
      <c r="F187" s="9" t="s">
        <v>377</v>
      </c>
    </row>
    <row r="188" spans="1:6" ht="14.25" customHeight="1" x14ac:dyDescent="0.2">
      <c r="A188" s="8" t="s">
        <v>47</v>
      </c>
      <c r="B188" s="8" t="s">
        <v>52</v>
      </c>
      <c r="C188" s="8">
        <v>3</v>
      </c>
      <c r="D188" s="9" t="s">
        <v>29</v>
      </c>
      <c r="E188" s="8">
        <v>3</v>
      </c>
      <c r="F188" s="9" t="s">
        <v>378</v>
      </c>
    </row>
    <row r="189" spans="1:6" ht="14.25" customHeight="1" x14ac:dyDescent="0.2">
      <c r="A189" s="8" t="s">
        <v>47</v>
      </c>
      <c r="B189" s="8" t="s">
        <v>52</v>
      </c>
      <c r="C189" s="8">
        <v>3</v>
      </c>
      <c r="D189" s="9" t="s">
        <v>30</v>
      </c>
      <c r="E189" s="8">
        <v>4</v>
      </c>
      <c r="F189" s="9" t="s">
        <v>379</v>
      </c>
    </row>
    <row r="190" spans="1:6" ht="14.25" customHeight="1" x14ac:dyDescent="0.2">
      <c r="A190" s="8" t="s">
        <v>47</v>
      </c>
      <c r="B190" s="8" t="s">
        <v>52</v>
      </c>
      <c r="C190" s="8">
        <v>3</v>
      </c>
      <c r="D190" s="9" t="s">
        <v>29</v>
      </c>
      <c r="E190" s="8">
        <v>5</v>
      </c>
      <c r="F190" s="9" t="s">
        <v>380</v>
      </c>
    </row>
    <row r="191" spans="1:6" ht="14.25" customHeight="1" x14ac:dyDescent="0.2">
      <c r="A191" s="8" t="s">
        <v>47</v>
      </c>
      <c r="B191" s="8" t="s">
        <v>52</v>
      </c>
      <c r="C191" s="8">
        <v>3</v>
      </c>
      <c r="D191" s="9" t="s">
        <v>30</v>
      </c>
      <c r="E191" s="8">
        <v>6</v>
      </c>
      <c r="F191" s="9" t="s">
        <v>381</v>
      </c>
    </row>
    <row r="192" spans="1:6" ht="14.25" customHeight="1" x14ac:dyDescent="0.2">
      <c r="A192" s="8" t="s">
        <v>47</v>
      </c>
      <c r="B192" s="8" t="s">
        <v>52</v>
      </c>
      <c r="C192" s="8">
        <v>3</v>
      </c>
      <c r="D192" s="9" t="s">
        <v>31</v>
      </c>
      <c r="E192" s="8">
        <v>7</v>
      </c>
      <c r="F192" s="9" t="s">
        <v>382</v>
      </c>
    </row>
    <row r="193" spans="1:8" ht="14.25" customHeight="1" x14ac:dyDescent="0.2">
      <c r="A193" s="8"/>
      <c r="B193" s="8"/>
      <c r="C193" s="8"/>
      <c r="D193" s="9"/>
      <c r="E193" s="8"/>
      <c r="F193" s="9"/>
    </row>
    <row r="194" spans="1:8" ht="14.25" customHeight="1" x14ac:dyDescent="0.2">
      <c r="A194" s="8" t="s">
        <v>47</v>
      </c>
      <c r="B194" s="8" t="s">
        <v>53</v>
      </c>
      <c r="C194" s="8">
        <v>0</v>
      </c>
      <c r="D194" s="9">
        <v>0</v>
      </c>
      <c r="E194" s="8"/>
      <c r="F194" s="9"/>
      <c r="G194" s="14">
        <v>41505</v>
      </c>
      <c r="H194" s="13" t="s">
        <v>251</v>
      </c>
    </row>
    <row r="195" spans="1:8" ht="14.25" customHeight="1" x14ac:dyDescent="0.2">
      <c r="A195" s="8" t="s">
        <v>47</v>
      </c>
      <c r="B195" s="8" t="s">
        <v>53</v>
      </c>
      <c r="C195" s="8">
        <v>3</v>
      </c>
      <c r="D195" s="9" t="s">
        <v>29</v>
      </c>
      <c r="E195" s="8">
        <v>1</v>
      </c>
      <c r="F195" s="15" t="s">
        <v>383</v>
      </c>
      <c r="G195" s="14">
        <v>41505</v>
      </c>
      <c r="H195" s="13" t="s">
        <v>251</v>
      </c>
    </row>
    <row r="196" spans="1:8" ht="14.25" customHeight="1" x14ac:dyDescent="0.2">
      <c r="A196" s="8" t="s">
        <v>47</v>
      </c>
      <c r="B196" s="8" t="s">
        <v>53</v>
      </c>
      <c r="C196" s="8">
        <v>3</v>
      </c>
      <c r="D196" s="9" t="s">
        <v>31</v>
      </c>
      <c r="E196" s="8">
        <v>2</v>
      </c>
      <c r="F196" s="15" t="s">
        <v>384</v>
      </c>
      <c r="G196" s="14">
        <v>41505</v>
      </c>
      <c r="H196" s="13" t="s">
        <v>251</v>
      </c>
    </row>
    <row r="197" spans="1:8" ht="14.25" customHeight="1" x14ac:dyDescent="0.2">
      <c r="A197" s="8" t="s">
        <v>47</v>
      </c>
      <c r="B197" s="8" t="s">
        <v>53</v>
      </c>
      <c r="C197" s="8">
        <v>3</v>
      </c>
      <c r="D197" s="9" t="s">
        <v>31</v>
      </c>
      <c r="E197" s="8">
        <v>3</v>
      </c>
      <c r="F197" s="15" t="s">
        <v>385</v>
      </c>
      <c r="G197" s="14">
        <v>41505</v>
      </c>
      <c r="H197" s="13" t="s">
        <v>251</v>
      </c>
    </row>
    <row r="198" spans="1:8" ht="14.25" customHeight="1" x14ac:dyDescent="0.2">
      <c r="A198" s="8" t="s">
        <v>47</v>
      </c>
      <c r="B198" s="8" t="s">
        <v>53</v>
      </c>
      <c r="C198" s="8">
        <v>3</v>
      </c>
      <c r="D198" s="9" t="s">
        <v>31</v>
      </c>
      <c r="E198" s="8">
        <v>4</v>
      </c>
      <c r="F198" s="15" t="s">
        <v>386</v>
      </c>
      <c r="G198" s="14">
        <v>41505</v>
      </c>
      <c r="H198" s="13" t="s">
        <v>251</v>
      </c>
    </row>
    <row r="199" spans="1:8" s="13" customFormat="1" ht="14.25" customHeight="1" x14ac:dyDescent="0.2">
      <c r="A199" s="8"/>
      <c r="B199" s="8"/>
      <c r="C199" s="8"/>
      <c r="E199" s="8"/>
      <c r="F199" s="8"/>
    </row>
    <row r="200" spans="1:8" s="13" customFormat="1" ht="14.25" customHeight="1" x14ac:dyDescent="0.2">
      <c r="A200" s="8" t="s">
        <v>54</v>
      </c>
      <c r="B200" s="8" t="s">
        <v>55</v>
      </c>
      <c r="C200" s="8">
        <v>4</v>
      </c>
      <c r="D200" s="13">
        <v>0</v>
      </c>
      <c r="E200" s="8"/>
      <c r="F200" s="8"/>
    </row>
    <row r="201" spans="1:8" s="13" customFormat="1" ht="14.25" customHeight="1" x14ac:dyDescent="0.2">
      <c r="A201" s="8" t="s">
        <v>54</v>
      </c>
      <c r="B201" s="8" t="s">
        <v>55</v>
      </c>
      <c r="C201" s="8">
        <v>1</v>
      </c>
      <c r="D201" s="8" t="s">
        <v>29</v>
      </c>
      <c r="E201" s="8">
        <v>1</v>
      </c>
      <c r="F201" s="9" t="s">
        <v>387</v>
      </c>
    </row>
    <row r="202" spans="1:8" s="13" customFormat="1" ht="14.25" customHeight="1" x14ac:dyDescent="0.2">
      <c r="A202" s="8" t="s">
        <v>54</v>
      </c>
      <c r="B202" s="8" t="s">
        <v>55</v>
      </c>
      <c r="C202" s="8">
        <v>1</v>
      </c>
      <c r="D202" s="8" t="s">
        <v>31</v>
      </c>
      <c r="E202" s="8">
        <v>2</v>
      </c>
      <c r="F202" s="9" t="s">
        <v>388</v>
      </c>
    </row>
    <row r="203" spans="1:8" s="13" customFormat="1" ht="14.25" customHeight="1" x14ac:dyDescent="0.2">
      <c r="A203" s="8" t="s">
        <v>54</v>
      </c>
      <c r="B203" s="8" t="s">
        <v>55</v>
      </c>
      <c r="C203" s="8">
        <v>1</v>
      </c>
      <c r="D203" s="8" t="s">
        <v>30</v>
      </c>
      <c r="E203" s="8">
        <v>3</v>
      </c>
      <c r="F203" s="9" t="s">
        <v>389</v>
      </c>
    </row>
    <row r="204" spans="1:8" s="13" customFormat="1" ht="14.25" customHeight="1" x14ac:dyDescent="0.2">
      <c r="A204" s="8"/>
      <c r="B204" s="8"/>
      <c r="C204" s="8"/>
      <c r="D204" s="8"/>
      <c r="E204" s="8"/>
      <c r="F204" s="8"/>
    </row>
    <row r="205" spans="1:8" s="13" customFormat="1" ht="14.25" customHeight="1" x14ac:dyDescent="0.2">
      <c r="A205" s="8" t="s">
        <v>54</v>
      </c>
      <c r="B205" s="8" t="s">
        <v>56</v>
      </c>
      <c r="C205" s="8">
        <v>9</v>
      </c>
      <c r="D205" s="8">
        <v>0</v>
      </c>
      <c r="E205" s="8"/>
      <c r="F205" s="8"/>
    </row>
    <row r="206" spans="1:8" s="13" customFormat="1" ht="14.25" customHeight="1" x14ac:dyDescent="0.2">
      <c r="A206" s="8" t="s">
        <v>54</v>
      </c>
      <c r="B206" s="8" t="s">
        <v>56</v>
      </c>
      <c r="C206" s="8">
        <v>1</v>
      </c>
      <c r="D206" s="9" t="s">
        <v>31</v>
      </c>
      <c r="E206" s="8">
        <v>1</v>
      </c>
      <c r="F206" s="9" t="s">
        <v>390</v>
      </c>
    </row>
    <row r="207" spans="1:8" s="13" customFormat="1" ht="14.25" customHeight="1" x14ac:dyDescent="0.2">
      <c r="A207" s="8" t="s">
        <v>54</v>
      </c>
      <c r="B207" s="8" t="s">
        <v>56</v>
      </c>
      <c r="C207" s="8">
        <v>1</v>
      </c>
      <c r="D207" s="9" t="s">
        <v>31</v>
      </c>
      <c r="E207" s="8">
        <v>2</v>
      </c>
      <c r="F207" s="9" t="s">
        <v>391</v>
      </c>
    </row>
    <row r="208" spans="1:8" s="13" customFormat="1" ht="14.25" customHeight="1" x14ac:dyDescent="0.2">
      <c r="A208" s="8" t="s">
        <v>54</v>
      </c>
      <c r="B208" s="8" t="s">
        <v>56</v>
      </c>
      <c r="C208" s="8">
        <v>1</v>
      </c>
      <c r="D208" s="9" t="s">
        <v>31</v>
      </c>
      <c r="E208" s="8">
        <v>3</v>
      </c>
      <c r="F208" s="9" t="s">
        <v>392</v>
      </c>
    </row>
    <row r="209" spans="1:6" s="13" customFormat="1" ht="14.25" customHeight="1" x14ac:dyDescent="0.2">
      <c r="A209" s="8" t="s">
        <v>54</v>
      </c>
      <c r="B209" s="8" t="s">
        <v>56</v>
      </c>
      <c r="C209" s="8">
        <v>1</v>
      </c>
      <c r="D209" s="9" t="s">
        <v>31</v>
      </c>
      <c r="E209" s="8">
        <v>4</v>
      </c>
      <c r="F209" s="9" t="s">
        <v>393</v>
      </c>
    </row>
    <row r="210" spans="1:6" s="13" customFormat="1" ht="14.25" customHeight="1" x14ac:dyDescent="0.2">
      <c r="A210" s="8" t="s">
        <v>54</v>
      </c>
      <c r="B210" s="8" t="s">
        <v>56</v>
      </c>
      <c r="C210" s="8">
        <v>1</v>
      </c>
      <c r="D210" s="9" t="s">
        <v>31</v>
      </c>
      <c r="E210" s="8">
        <v>5</v>
      </c>
      <c r="F210" s="9" t="s">
        <v>394</v>
      </c>
    </row>
    <row r="211" spans="1:6" s="13" customFormat="1" ht="14.25" customHeight="1" x14ac:dyDescent="0.2">
      <c r="A211" s="8" t="s">
        <v>54</v>
      </c>
      <c r="B211" s="8" t="s">
        <v>56</v>
      </c>
      <c r="C211" s="8">
        <v>1</v>
      </c>
      <c r="D211" s="9" t="s">
        <v>29</v>
      </c>
      <c r="E211" s="8">
        <v>6</v>
      </c>
      <c r="F211" s="9" t="s">
        <v>395</v>
      </c>
    </row>
    <row r="212" spans="1:6" s="13" customFormat="1" ht="14.25" customHeight="1" x14ac:dyDescent="0.2">
      <c r="A212" s="8"/>
      <c r="B212" s="8"/>
      <c r="C212" s="8"/>
      <c r="D212" s="8"/>
      <c r="E212" s="8"/>
      <c r="F212" s="8"/>
    </row>
    <row r="213" spans="1:6" s="13" customFormat="1" ht="14.25" customHeight="1" x14ac:dyDescent="0.2">
      <c r="A213" s="8" t="s">
        <v>54</v>
      </c>
      <c r="B213" s="8" t="s">
        <v>57</v>
      </c>
      <c r="C213" s="8">
        <v>10</v>
      </c>
      <c r="D213" s="8">
        <v>1</v>
      </c>
      <c r="E213" s="8"/>
      <c r="F213" s="8"/>
    </row>
    <row r="214" spans="1:6" s="13" customFormat="1" ht="14.25" customHeight="1" x14ac:dyDescent="0.2">
      <c r="A214" s="8" t="s">
        <v>54</v>
      </c>
      <c r="B214" s="8" t="s">
        <v>57</v>
      </c>
      <c r="C214" s="8">
        <v>1</v>
      </c>
      <c r="D214" s="9" t="s">
        <v>29</v>
      </c>
      <c r="E214" s="8">
        <v>1</v>
      </c>
      <c r="F214" s="9" t="s">
        <v>396</v>
      </c>
    </row>
    <row r="215" spans="1:6" s="13" customFormat="1" ht="14.25" customHeight="1" x14ac:dyDescent="0.2">
      <c r="A215" s="8" t="s">
        <v>54</v>
      </c>
      <c r="B215" s="8" t="s">
        <v>57</v>
      </c>
      <c r="C215" s="8">
        <v>1</v>
      </c>
      <c r="D215" s="9" t="s">
        <v>31</v>
      </c>
      <c r="E215" s="8">
        <v>2</v>
      </c>
      <c r="F215" s="9" t="s">
        <v>397</v>
      </c>
    </row>
    <row r="216" spans="1:6" s="13" customFormat="1" ht="14.25" customHeight="1" x14ac:dyDescent="0.2">
      <c r="A216" s="8" t="s">
        <v>54</v>
      </c>
      <c r="B216" s="8" t="s">
        <v>57</v>
      </c>
      <c r="C216" s="8">
        <v>1</v>
      </c>
      <c r="D216" s="9" t="s">
        <v>31</v>
      </c>
      <c r="E216" s="8">
        <v>3</v>
      </c>
      <c r="F216" s="9" t="s">
        <v>398</v>
      </c>
    </row>
    <row r="217" spans="1:6" s="13" customFormat="1" ht="14.25" customHeight="1" x14ac:dyDescent="0.2">
      <c r="A217" s="8" t="s">
        <v>54</v>
      </c>
      <c r="B217" s="8" t="s">
        <v>57</v>
      </c>
      <c r="C217" s="8">
        <v>1</v>
      </c>
      <c r="D217" s="9" t="s">
        <v>30</v>
      </c>
      <c r="E217" s="8">
        <v>4</v>
      </c>
      <c r="F217" s="9" t="s">
        <v>399</v>
      </c>
    </row>
    <row r="218" spans="1:6" s="13" customFormat="1" ht="14.25" customHeight="1" x14ac:dyDescent="0.2">
      <c r="A218" s="8" t="s">
        <v>54</v>
      </c>
      <c r="B218" s="8" t="s">
        <v>57</v>
      </c>
      <c r="C218" s="8">
        <v>1</v>
      </c>
      <c r="D218" s="9" t="s">
        <v>30</v>
      </c>
      <c r="E218" s="8">
        <v>5</v>
      </c>
      <c r="F218" s="9" t="s">
        <v>400</v>
      </c>
    </row>
    <row r="219" spans="1:6" s="13" customFormat="1" ht="14.25" customHeight="1" x14ac:dyDescent="0.2">
      <c r="A219" s="8" t="s">
        <v>54</v>
      </c>
      <c r="B219" s="8" t="s">
        <v>57</v>
      </c>
      <c r="C219" s="8">
        <v>1</v>
      </c>
      <c r="D219" s="9" t="s">
        <v>30</v>
      </c>
      <c r="E219" s="8">
        <v>6</v>
      </c>
      <c r="F219" s="9" t="s">
        <v>401</v>
      </c>
    </row>
    <row r="220" spans="1:6" s="13" customFormat="1" ht="14.25" customHeight="1" x14ac:dyDescent="0.2">
      <c r="A220" s="8" t="s">
        <v>54</v>
      </c>
      <c r="B220" s="8" t="s">
        <v>57</v>
      </c>
      <c r="C220" s="8">
        <v>2</v>
      </c>
      <c r="D220" s="9" t="s">
        <v>29</v>
      </c>
      <c r="E220" s="8">
        <v>7</v>
      </c>
      <c r="F220" s="9" t="s">
        <v>402</v>
      </c>
    </row>
    <row r="221" spans="1:6" s="13" customFormat="1" ht="14.25" customHeight="1" x14ac:dyDescent="0.2">
      <c r="A221" s="8"/>
      <c r="B221" s="8"/>
      <c r="C221" s="8"/>
      <c r="D221" s="8"/>
      <c r="E221" s="8"/>
      <c r="F221" s="8"/>
    </row>
    <row r="222" spans="1:6" s="13" customFormat="1" ht="14.25" customHeight="1" x14ac:dyDescent="0.2">
      <c r="A222" s="8" t="s">
        <v>54</v>
      </c>
      <c r="B222" s="8" t="s">
        <v>58</v>
      </c>
      <c r="C222" s="8">
        <v>5</v>
      </c>
      <c r="D222" s="8">
        <v>0</v>
      </c>
      <c r="E222" s="8"/>
      <c r="F222" s="8"/>
    </row>
    <row r="223" spans="1:6" s="13" customFormat="1" ht="14.25" customHeight="1" x14ac:dyDescent="0.2">
      <c r="A223" s="8" t="s">
        <v>54</v>
      </c>
      <c r="B223" s="8" t="s">
        <v>58</v>
      </c>
      <c r="C223" s="8">
        <v>1</v>
      </c>
      <c r="D223" s="8" t="s">
        <v>31</v>
      </c>
      <c r="E223" s="8">
        <v>1</v>
      </c>
      <c r="F223" s="9" t="s">
        <v>403</v>
      </c>
    </row>
    <row r="224" spans="1:6" s="13" customFormat="1" ht="14.25" customHeight="1" x14ac:dyDescent="0.2">
      <c r="A224" s="8" t="s">
        <v>54</v>
      </c>
      <c r="B224" s="8" t="s">
        <v>58</v>
      </c>
      <c r="C224" s="8">
        <v>1</v>
      </c>
      <c r="D224" s="8" t="s">
        <v>31</v>
      </c>
      <c r="E224" s="8">
        <v>2</v>
      </c>
      <c r="F224" s="9" t="s">
        <v>404</v>
      </c>
    </row>
    <row r="225" spans="1:6" s="13" customFormat="1" ht="14.25" customHeight="1" x14ac:dyDescent="0.2">
      <c r="A225" s="8" t="s">
        <v>54</v>
      </c>
      <c r="B225" s="8" t="s">
        <v>58</v>
      </c>
      <c r="C225" s="8">
        <v>1</v>
      </c>
      <c r="D225" s="8" t="s">
        <v>31</v>
      </c>
      <c r="E225" s="8">
        <v>3</v>
      </c>
      <c r="F225" s="9" t="s">
        <v>405</v>
      </c>
    </row>
    <row r="226" spans="1:6" s="13" customFormat="1" ht="14.25" customHeight="1" x14ac:dyDescent="0.2">
      <c r="A226" s="8" t="s">
        <v>54</v>
      </c>
      <c r="B226" s="8" t="s">
        <v>58</v>
      </c>
      <c r="C226" s="8">
        <v>1</v>
      </c>
      <c r="D226" s="8" t="s">
        <v>31</v>
      </c>
      <c r="E226" s="8">
        <v>4</v>
      </c>
      <c r="F226" s="9" t="s">
        <v>406</v>
      </c>
    </row>
    <row r="227" spans="1:6" s="13" customFormat="1" ht="14.25" customHeight="1" x14ac:dyDescent="0.2">
      <c r="A227" s="8" t="s">
        <v>54</v>
      </c>
      <c r="B227" s="8" t="s">
        <v>58</v>
      </c>
      <c r="C227" s="8">
        <v>1</v>
      </c>
      <c r="D227" s="8" t="s">
        <v>31</v>
      </c>
      <c r="E227" s="8">
        <v>5</v>
      </c>
      <c r="F227" s="9" t="s">
        <v>407</v>
      </c>
    </row>
    <row r="228" spans="1:6" s="13" customFormat="1" ht="14.25" customHeight="1" x14ac:dyDescent="0.2">
      <c r="A228" s="8" t="s">
        <v>54</v>
      </c>
      <c r="B228" s="8" t="s">
        <v>58</v>
      </c>
      <c r="C228" s="8">
        <v>1</v>
      </c>
      <c r="D228" s="8" t="s">
        <v>31</v>
      </c>
      <c r="E228" s="8">
        <v>6</v>
      </c>
      <c r="F228" s="9" t="s">
        <v>408</v>
      </c>
    </row>
    <row r="229" spans="1:6" s="13" customFormat="1" ht="14.25" customHeight="1" x14ac:dyDescent="0.2">
      <c r="A229" s="8" t="s">
        <v>54</v>
      </c>
      <c r="B229" s="8" t="s">
        <v>58</v>
      </c>
      <c r="C229" s="8">
        <v>1</v>
      </c>
      <c r="D229" s="8" t="s">
        <v>31</v>
      </c>
      <c r="E229" s="8">
        <v>7</v>
      </c>
      <c r="F229" s="9" t="s">
        <v>409</v>
      </c>
    </row>
    <row r="230" spans="1:6" s="13" customFormat="1" ht="14.25" customHeight="1" x14ac:dyDescent="0.2">
      <c r="A230" s="8"/>
      <c r="B230" s="8"/>
      <c r="C230" s="8"/>
      <c r="D230" s="8"/>
      <c r="E230" s="8"/>
      <c r="F230" s="8"/>
    </row>
    <row r="231" spans="1:6" s="13" customFormat="1" ht="14.25" customHeight="1" x14ac:dyDescent="0.2">
      <c r="A231" s="8" t="s">
        <v>54</v>
      </c>
      <c r="B231" s="8" t="s">
        <v>59</v>
      </c>
      <c r="C231" s="8">
        <v>3</v>
      </c>
      <c r="D231" s="8">
        <v>1</v>
      </c>
      <c r="E231" s="8"/>
      <c r="F231" s="8"/>
    </row>
    <row r="232" spans="1:6" ht="14.25" customHeight="1" x14ac:dyDescent="0.2">
      <c r="A232" s="8" t="s">
        <v>54</v>
      </c>
      <c r="B232" s="8" t="s">
        <v>59</v>
      </c>
      <c r="C232" s="8">
        <v>1</v>
      </c>
      <c r="D232" s="8" t="s">
        <v>29</v>
      </c>
      <c r="E232" s="8">
        <v>1</v>
      </c>
      <c r="F232" s="9" t="s">
        <v>410</v>
      </c>
    </row>
    <row r="233" spans="1:6" ht="14.25" customHeight="1" x14ac:dyDescent="0.2">
      <c r="A233" s="8" t="s">
        <v>54</v>
      </c>
      <c r="B233" s="8" t="s">
        <v>59</v>
      </c>
      <c r="C233" s="8">
        <v>1</v>
      </c>
      <c r="D233" s="8" t="s">
        <v>31</v>
      </c>
      <c r="E233" s="8">
        <v>2</v>
      </c>
      <c r="F233" s="9" t="s">
        <v>411</v>
      </c>
    </row>
    <row r="234" spans="1:6" ht="14.25" customHeight="1" x14ac:dyDescent="0.2">
      <c r="A234" s="8" t="s">
        <v>54</v>
      </c>
      <c r="B234" s="8" t="s">
        <v>59</v>
      </c>
      <c r="C234" s="8">
        <v>1</v>
      </c>
      <c r="D234" s="8" t="s">
        <v>31</v>
      </c>
      <c r="E234" s="8">
        <v>3</v>
      </c>
      <c r="F234" s="9" t="s">
        <v>412</v>
      </c>
    </row>
    <row r="235" spans="1:6" ht="14.25" customHeight="1" x14ac:dyDescent="0.2">
      <c r="A235" s="8" t="s">
        <v>54</v>
      </c>
      <c r="B235" s="8" t="s">
        <v>59</v>
      </c>
      <c r="C235" s="8">
        <v>1</v>
      </c>
      <c r="D235" s="8" t="s">
        <v>31</v>
      </c>
      <c r="E235" s="8">
        <v>4</v>
      </c>
      <c r="F235" s="9" t="s">
        <v>413</v>
      </c>
    </row>
    <row r="236" spans="1:6" ht="14.25" customHeight="1" x14ac:dyDescent="0.2">
      <c r="A236" s="8" t="s">
        <v>54</v>
      </c>
      <c r="B236" s="8" t="s">
        <v>59</v>
      </c>
      <c r="C236" s="8">
        <v>2</v>
      </c>
      <c r="D236" s="8" t="s">
        <v>31</v>
      </c>
      <c r="E236" s="8">
        <v>5</v>
      </c>
      <c r="F236" s="9" t="s">
        <v>414</v>
      </c>
    </row>
    <row r="237" spans="1:6" ht="14.25" customHeight="1" x14ac:dyDescent="0.2">
      <c r="A237" s="8" t="s">
        <v>54</v>
      </c>
      <c r="B237" s="8" t="s">
        <v>59</v>
      </c>
      <c r="C237" s="8">
        <v>2</v>
      </c>
      <c r="D237" s="8" t="s">
        <v>31</v>
      </c>
      <c r="E237" s="8">
        <v>6</v>
      </c>
      <c r="F237" s="9" t="s">
        <v>415</v>
      </c>
    </row>
    <row r="238" spans="1:6" ht="14.25" customHeight="1" x14ac:dyDescent="0.2">
      <c r="A238" s="8"/>
      <c r="B238" s="8"/>
      <c r="C238" s="8"/>
      <c r="D238" s="8"/>
      <c r="E238" s="8"/>
      <c r="F238" s="8"/>
    </row>
    <row r="239" spans="1:6" ht="14.25" customHeight="1" x14ac:dyDescent="0.2">
      <c r="A239" s="8" t="s">
        <v>54</v>
      </c>
      <c r="B239" s="8" t="s">
        <v>60</v>
      </c>
      <c r="C239" s="8">
        <v>6</v>
      </c>
      <c r="D239" s="8">
        <v>2</v>
      </c>
      <c r="E239" s="8"/>
      <c r="F239" s="8"/>
    </row>
    <row r="240" spans="1:6" ht="14.25" customHeight="1" x14ac:dyDescent="0.2">
      <c r="A240" s="8" t="s">
        <v>54</v>
      </c>
      <c r="B240" s="8" t="s">
        <v>60</v>
      </c>
      <c r="C240" s="8">
        <v>1</v>
      </c>
      <c r="D240" s="8" t="s">
        <v>31</v>
      </c>
      <c r="E240" s="8">
        <v>1</v>
      </c>
      <c r="F240" s="9" t="s">
        <v>416</v>
      </c>
    </row>
    <row r="241" spans="1:8" ht="14.25" customHeight="1" x14ac:dyDescent="0.2">
      <c r="A241" s="8" t="s">
        <v>54</v>
      </c>
      <c r="B241" s="8" t="s">
        <v>60</v>
      </c>
      <c r="C241" s="8">
        <v>1</v>
      </c>
      <c r="D241" s="8" t="s">
        <v>31</v>
      </c>
      <c r="E241" s="8">
        <v>2</v>
      </c>
      <c r="F241" s="9" t="s">
        <v>417</v>
      </c>
    </row>
    <row r="242" spans="1:8" ht="14.25" customHeight="1" x14ac:dyDescent="0.2">
      <c r="A242" s="8" t="s">
        <v>54</v>
      </c>
      <c r="B242" s="8" t="s">
        <v>60</v>
      </c>
      <c r="C242" s="8">
        <v>1</v>
      </c>
      <c r="D242" s="8" t="s">
        <v>31</v>
      </c>
      <c r="E242" s="8">
        <v>3</v>
      </c>
      <c r="F242" s="9" t="s">
        <v>418</v>
      </c>
    </row>
    <row r="243" spans="1:8" ht="14.25" customHeight="1" x14ac:dyDescent="0.2">
      <c r="A243" s="8" t="s">
        <v>54</v>
      </c>
      <c r="B243" s="8" t="s">
        <v>60</v>
      </c>
      <c r="C243" s="8">
        <v>1</v>
      </c>
      <c r="D243" s="8" t="s">
        <v>31</v>
      </c>
      <c r="E243" s="8">
        <v>4</v>
      </c>
      <c r="F243" s="9" t="s">
        <v>419</v>
      </c>
      <c r="G243" s="14">
        <v>41505</v>
      </c>
      <c r="H243" s="13" t="s">
        <v>420</v>
      </c>
    </row>
    <row r="244" spans="1:8" ht="14.25" customHeight="1" x14ac:dyDescent="0.2">
      <c r="A244" s="8" t="s">
        <v>54</v>
      </c>
      <c r="B244" s="8" t="s">
        <v>60</v>
      </c>
      <c r="C244" s="8">
        <v>1</v>
      </c>
      <c r="D244" s="8" t="s">
        <v>31</v>
      </c>
      <c r="E244" s="8">
        <v>5</v>
      </c>
      <c r="F244" s="9" t="s">
        <v>421</v>
      </c>
    </row>
    <row r="245" spans="1:8" ht="14.25" customHeight="1" x14ac:dyDescent="0.2">
      <c r="A245" s="8" t="s">
        <v>54</v>
      </c>
      <c r="B245" s="8" t="s">
        <v>60</v>
      </c>
      <c r="C245" s="8">
        <v>1</v>
      </c>
      <c r="D245" s="8" t="s">
        <v>31</v>
      </c>
      <c r="E245" s="8">
        <v>6</v>
      </c>
      <c r="F245" s="9" t="s">
        <v>422</v>
      </c>
    </row>
    <row r="246" spans="1:8" ht="14.25" customHeight="1" x14ac:dyDescent="0.2">
      <c r="A246" s="8" t="s">
        <v>54</v>
      </c>
      <c r="B246" s="8" t="s">
        <v>60</v>
      </c>
      <c r="C246" s="8">
        <v>2</v>
      </c>
      <c r="D246" s="8" t="s">
        <v>31</v>
      </c>
      <c r="E246" s="8">
        <v>7</v>
      </c>
      <c r="F246" s="9" t="s">
        <v>423</v>
      </c>
    </row>
    <row r="247" spans="1:8" ht="14.25" customHeight="1" x14ac:dyDescent="0.2">
      <c r="A247" s="8"/>
      <c r="B247" s="8"/>
      <c r="C247" s="8"/>
      <c r="D247" s="8"/>
      <c r="E247" s="8"/>
      <c r="F247" s="16"/>
    </row>
    <row r="248" spans="1:8" ht="14.25" customHeight="1" x14ac:dyDescent="0.2">
      <c r="A248" s="8" t="s">
        <v>61</v>
      </c>
      <c r="B248" s="8" t="s">
        <v>62</v>
      </c>
      <c r="C248" s="8">
        <v>2</v>
      </c>
      <c r="D248" s="8">
        <v>1</v>
      </c>
      <c r="E248" s="8"/>
      <c r="F248" s="16"/>
    </row>
    <row r="249" spans="1:8" ht="14.25" customHeight="1" x14ac:dyDescent="0.2">
      <c r="A249" s="8" t="s">
        <v>61</v>
      </c>
      <c r="B249" s="8" t="s">
        <v>62</v>
      </c>
      <c r="C249" s="8">
        <v>1</v>
      </c>
      <c r="D249" s="9" t="s">
        <v>29</v>
      </c>
      <c r="E249" s="8">
        <v>1</v>
      </c>
      <c r="F249" s="9" t="s">
        <v>424</v>
      </c>
      <c r="G249" s="14">
        <v>41505</v>
      </c>
      <c r="H249" s="13" t="s">
        <v>420</v>
      </c>
    </row>
    <row r="250" spans="1:8" ht="14.25" customHeight="1" x14ac:dyDescent="0.2">
      <c r="A250" s="8" t="s">
        <v>61</v>
      </c>
      <c r="B250" s="8" t="s">
        <v>62</v>
      </c>
      <c r="C250" s="8">
        <v>1</v>
      </c>
      <c r="D250" s="9" t="s">
        <v>29</v>
      </c>
      <c r="E250" s="8">
        <v>2</v>
      </c>
      <c r="F250" s="9" t="s">
        <v>425</v>
      </c>
    </row>
    <row r="251" spans="1:8" ht="14.25" customHeight="1" x14ac:dyDescent="0.2">
      <c r="A251" s="8" t="s">
        <v>61</v>
      </c>
      <c r="B251" s="8" t="s">
        <v>62</v>
      </c>
      <c r="C251" s="8">
        <v>1</v>
      </c>
      <c r="D251" s="9" t="s">
        <v>29</v>
      </c>
      <c r="E251" s="8">
        <v>3</v>
      </c>
      <c r="F251" s="9" t="s">
        <v>426</v>
      </c>
      <c r="G251" s="14">
        <v>41505</v>
      </c>
      <c r="H251" s="13" t="s">
        <v>251</v>
      </c>
    </row>
    <row r="252" spans="1:8" ht="14.25" customHeight="1" x14ac:dyDescent="0.2">
      <c r="A252" s="8" t="s">
        <v>61</v>
      </c>
      <c r="B252" s="8" t="s">
        <v>62</v>
      </c>
      <c r="C252" s="8">
        <v>1</v>
      </c>
      <c r="D252" s="9" t="s">
        <v>31</v>
      </c>
      <c r="E252" s="8">
        <v>4</v>
      </c>
      <c r="F252" s="9" t="s">
        <v>427</v>
      </c>
    </row>
    <row r="253" spans="1:8" ht="14.25" customHeight="1" x14ac:dyDescent="0.2">
      <c r="A253" s="8" t="s">
        <v>61</v>
      </c>
      <c r="B253" s="8" t="s">
        <v>62</v>
      </c>
      <c r="C253" s="8">
        <v>1</v>
      </c>
      <c r="D253" s="9" t="s">
        <v>29</v>
      </c>
      <c r="E253" s="8">
        <v>5</v>
      </c>
      <c r="F253" s="9" t="s">
        <v>428</v>
      </c>
    </row>
    <row r="254" spans="1:8" ht="14.25" customHeight="1" x14ac:dyDescent="0.2">
      <c r="A254" s="8" t="s">
        <v>61</v>
      </c>
      <c r="B254" s="8" t="s">
        <v>62</v>
      </c>
      <c r="C254" s="8">
        <v>2</v>
      </c>
      <c r="D254" s="9" t="s">
        <v>29</v>
      </c>
      <c r="E254" s="8">
        <v>6</v>
      </c>
      <c r="F254" s="9" t="s">
        <v>429</v>
      </c>
    </row>
    <row r="255" spans="1:8" ht="14.25" customHeight="1" x14ac:dyDescent="0.2">
      <c r="A255" s="8" t="s">
        <v>61</v>
      </c>
      <c r="B255" s="8" t="s">
        <v>62</v>
      </c>
      <c r="C255" s="8">
        <v>2</v>
      </c>
      <c r="D255" s="9" t="s">
        <v>29</v>
      </c>
      <c r="E255" s="8">
        <v>7</v>
      </c>
      <c r="F255" s="9" t="s">
        <v>430</v>
      </c>
      <c r="G255" s="14">
        <v>41505</v>
      </c>
      <c r="H255" s="13" t="s">
        <v>254</v>
      </c>
    </row>
    <row r="256" spans="1:8" ht="14.25" customHeight="1" x14ac:dyDescent="0.2">
      <c r="A256" s="8" t="s">
        <v>61</v>
      </c>
      <c r="B256" s="8" t="s">
        <v>62</v>
      </c>
      <c r="C256" s="8">
        <v>3</v>
      </c>
      <c r="D256" s="9" t="s">
        <v>29</v>
      </c>
      <c r="E256" s="8">
        <v>8</v>
      </c>
      <c r="F256" s="9" t="s">
        <v>431</v>
      </c>
      <c r="G256" s="14">
        <v>41505</v>
      </c>
      <c r="H256" s="13" t="s">
        <v>254</v>
      </c>
    </row>
    <row r="257" spans="1:8" ht="14.25" customHeight="1" x14ac:dyDescent="0.2">
      <c r="A257" s="8" t="s">
        <v>61</v>
      </c>
      <c r="B257" s="8" t="s">
        <v>62</v>
      </c>
      <c r="C257" s="8">
        <v>3</v>
      </c>
      <c r="D257" s="9" t="s">
        <v>29</v>
      </c>
      <c r="E257" s="8">
        <v>9</v>
      </c>
      <c r="F257" s="9" t="s">
        <v>432</v>
      </c>
    </row>
    <row r="258" spans="1:8" ht="14.25" customHeight="1" x14ac:dyDescent="0.2">
      <c r="A258" s="8"/>
      <c r="B258" s="8"/>
      <c r="C258" s="8"/>
      <c r="D258" s="8"/>
      <c r="E258" s="8"/>
      <c r="F258" s="9"/>
    </row>
    <row r="259" spans="1:8" ht="14.25" customHeight="1" x14ac:dyDescent="0.2">
      <c r="A259" s="8" t="s">
        <v>61</v>
      </c>
      <c r="B259" s="8" t="s">
        <v>63</v>
      </c>
      <c r="C259" s="8">
        <v>0</v>
      </c>
      <c r="D259" s="8">
        <v>0</v>
      </c>
      <c r="E259" s="8"/>
      <c r="F259" s="8"/>
    </row>
    <row r="260" spans="1:8" ht="14.25" customHeight="1" x14ac:dyDescent="0.2">
      <c r="A260" s="8" t="s">
        <v>61</v>
      </c>
      <c r="B260" s="8" t="s">
        <v>63</v>
      </c>
      <c r="C260" s="8">
        <v>3</v>
      </c>
      <c r="D260" s="9" t="s">
        <v>29</v>
      </c>
      <c r="E260" s="8">
        <v>1</v>
      </c>
      <c r="F260" s="9" t="s">
        <v>433</v>
      </c>
    </row>
    <row r="261" spans="1:8" ht="14.25" customHeight="1" x14ac:dyDescent="0.2">
      <c r="A261" s="8" t="s">
        <v>61</v>
      </c>
      <c r="B261" s="8" t="s">
        <v>63</v>
      </c>
      <c r="C261" s="8">
        <v>3</v>
      </c>
      <c r="D261" s="9" t="s">
        <v>29</v>
      </c>
      <c r="E261" s="8">
        <v>2</v>
      </c>
      <c r="F261" s="9" t="s">
        <v>434</v>
      </c>
    </row>
    <row r="262" spans="1:8" ht="14.25" customHeight="1" x14ac:dyDescent="0.2">
      <c r="A262" s="8" t="s">
        <v>61</v>
      </c>
      <c r="B262" s="8" t="s">
        <v>63</v>
      </c>
      <c r="C262" s="8">
        <v>3</v>
      </c>
      <c r="D262" s="9" t="s">
        <v>31</v>
      </c>
      <c r="E262" s="8">
        <v>3</v>
      </c>
      <c r="F262" s="9" t="s">
        <v>435</v>
      </c>
      <c r="G262" s="14">
        <v>41505</v>
      </c>
      <c r="H262" s="13" t="s">
        <v>420</v>
      </c>
    </row>
    <row r="263" spans="1:8" ht="14.25" customHeight="1" x14ac:dyDescent="0.2">
      <c r="A263" s="8" t="s">
        <v>61</v>
      </c>
      <c r="B263" s="8" t="s">
        <v>63</v>
      </c>
      <c r="C263" s="8">
        <v>3</v>
      </c>
      <c r="D263" s="9" t="s">
        <v>31</v>
      </c>
      <c r="E263" s="8">
        <v>4</v>
      </c>
      <c r="F263" s="9" t="s">
        <v>436</v>
      </c>
    </row>
    <row r="264" spans="1:8" ht="14.25" customHeight="1" x14ac:dyDescent="0.2">
      <c r="A264" s="8" t="s">
        <v>61</v>
      </c>
      <c r="B264" s="8" t="s">
        <v>63</v>
      </c>
      <c r="C264" s="8">
        <v>3</v>
      </c>
      <c r="D264" s="9" t="s">
        <v>31</v>
      </c>
      <c r="E264" s="8">
        <v>5</v>
      </c>
      <c r="F264" s="9" t="s">
        <v>437</v>
      </c>
    </row>
    <row r="265" spans="1:8" ht="14.25" customHeight="1" x14ac:dyDescent="0.2">
      <c r="A265" s="8" t="s">
        <v>61</v>
      </c>
      <c r="B265" s="8" t="s">
        <v>63</v>
      </c>
      <c r="C265" s="8">
        <v>3</v>
      </c>
      <c r="D265" s="9" t="s">
        <v>31</v>
      </c>
      <c r="E265" s="8">
        <v>6</v>
      </c>
      <c r="F265" s="9" t="s">
        <v>438</v>
      </c>
    </row>
    <row r="266" spans="1:8" ht="14.25" customHeight="1" x14ac:dyDescent="0.2">
      <c r="A266" s="8" t="s">
        <v>61</v>
      </c>
      <c r="B266" s="8" t="s">
        <v>63</v>
      </c>
      <c r="C266" s="8">
        <v>3</v>
      </c>
      <c r="D266" s="9" t="s">
        <v>30</v>
      </c>
      <c r="E266" s="8">
        <v>7</v>
      </c>
      <c r="F266" s="9" t="s">
        <v>439</v>
      </c>
    </row>
    <row r="267" spans="1:8" ht="14.25" customHeight="1" x14ac:dyDescent="0.2">
      <c r="A267" s="8" t="s">
        <v>61</v>
      </c>
      <c r="B267" s="8" t="s">
        <v>63</v>
      </c>
      <c r="C267" s="8">
        <v>3</v>
      </c>
      <c r="D267" s="9" t="s">
        <v>29</v>
      </c>
      <c r="E267" s="8">
        <v>8</v>
      </c>
      <c r="F267" s="9" t="s">
        <v>440</v>
      </c>
    </row>
    <row r="268" spans="1:8" ht="14.25" customHeight="1" x14ac:dyDescent="0.2">
      <c r="A268" s="8" t="s">
        <v>61</v>
      </c>
      <c r="B268" s="8" t="s">
        <v>63</v>
      </c>
      <c r="C268" s="8">
        <v>3</v>
      </c>
      <c r="D268" s="9" t="s">
        <v>29</v>
      </c>
      <c r="E268" s="8">
        <v>9</v>
      </c>
      <c r="F268" s="9" t="s">
        <v>441</v>
      </c>
    </row>
    <row r="269" spans="1:8" ht="14.25" customHeight="1" x14ac:dyDescent="0.2">
      <c r="A269" s="8" t="s">
        <v>61</v>
      </c>
      <c r="B269" s="8" t="s">
        <v>63</v>
      </c>
      <c r="C269" s="8">
        <v>3</v>
      </c>
      <c r="D269" s="9" t="s">
        <v>31</v>
      </c>
      <c r="E269" s="8">
        <v>10</v>
      </c>
      <c r="F269" s="9" t="s">
        <v>442</v>
      </c>
    </row>
    <row r="270" spans="1:8" ht="14.25" customHeight="1" x14ac:dyDescent="0.2">
      <c r="A270" s="8" t="s">
        <v>61</v>
      </c>
      <c r="B270" s="8" t="s">
        <v>63</v>
      </c>
      <c r="C270" s="8">
        <v>3</v>
      </c>
      <c r="D270" s="9" t="s">
        <v>31</v>
      </c>
      <c r="E270" s="8">
        <v>11</v>
      </c>
      <c r="F270" s="9" t="s">
        <v>443</v>
      </c>
    </row>
    <row r="271" spans="1:8" ht="14.25" customHeight="1" x14ac:dyDescent="0.2">
      <c r="A271" s="8" t="s">
        <v>61</v>
      </c>
      <c r="B271" s="8" t="s">
        <v>63</v>
      </c>
      <c r="C271" s="8">
        <v>3</v>
      </c>
      <c r="D271" s="9" t="s">
        <v>30</v>
      </c>
      <c r="E271" s="8">
        <v>12</v>
      </c>
      <c r="F271" s="9" t="s">
        <v>444</v>
      </c>
    </row>
    <row r="272" spans="1:8" ht="14.25" customHeight="1" x14ac:dyDescent="0.2">
      <c r="A272" s="8" t="s">
        <v>61</v>
      </c>
      <c r="B272" s="8" t="s">
        <v>63</v>
      </c>
      <c r="C272" s="8">
        <v>3</v>
      </c>
      <c r="D272" s="9" t="s">
        <v>30</v>
      </c>
      <c r="E272" s="8">
        <v>13</v>
      </c>
      <c r="F272" s="9" t="s">
        <v>445</v>
      </c>
    </row>
    <row r="273" spans="1:9" ht="14.25" customHeight="1" x14ac:dyDescent="0.2">
      <c r="A273" s="8" t="s">
        <v>61</v>
      </c>
      <c r="B273" s="8" t="s">
        <v>63</v>
      </c>
      <c r="C273" s="8">
        <v>3</v>
      </c>
      <c r="D273" s="9" t="s">
        <v>30</v>
      </c>
      <c r="E273" s="8">
        <v>14</v>
      </c>
      <c r="F273" s="9" t="s">
        <v>446</v>
      </c>
    </row>
    <row r="274" spans="1:9" ht="14.25" customHeight="1" x14ac:dyDescent="0.2">
      <c r="A274" s="8"/>
      <c r="B274" s="8"/>
      <c r="C274" s="8"/>
      <c r="D274" s="13"/>
      <c r="E274" s="8"/>
      <c r="F274" s="8"/>
    </row>
    <row r="275" spans="1:9" s="13" customFormat="1" ht="14.25" customHeight="1" x14ac:dyDescent="0.2">
      <c r="A275" s="8" t="s">
        <v>61</v>
      </c>
      <c r="B275" s="8" t="s">
        <v>64</v>
      </c>
      <c r="C275" s="8">
        <v>0</v>
      </c>
      <c r="D275" s="13">
        <v>0</v>
      </c>
      <c r="E275" s="8"/>
      <c r="F275" s="8"/>
    </row>
    <row r="276" spans="1:9" ht="14.25" customHeight="1" x14ac:dyDescent="0.2">
      <c r="A276" s="8" t="s">
        <v>61</v>
      </c>
      <c r="B276" s="8" t="s">
        <v>64</v>
      </c>
      <c r="C276" s="8">
        <v>3</v>
      </c>
      <c r="D276" s="9" t="s">
        <v>31</v>
      </c>
      <c r="E276" s="8">
        <v>1</v>
      </c>
      <c r="F276" s="9" t="s">
        <v>447</v>
      </c>
      <c r="G276" s="14">
        <v>41505</v>
      </c>
      <c r="H276" s="13" t="s">
        <v>254</v>
      </c>
      <c r="I276" s="13"/>
    </row>
    <row r="277" spans="1:9" ht="14.25" customHeight="1" x14ac:dyDescent="0.2">
      <c r="A277" s="8" t="s">
        <v>61</v>
      </c>
      <c r="B277" s="8" t="s">
        <v>64</v>
      </c>
      <c r="C277" s="8">
        <v>3</v>
      </c>
      <c r="D277" s="9" t="s">
        <v>31</v>
      </c>
      <c r="E277" s="8">
        <v>2</v>
      </c>
      <c r="F277" s="9" t="s">
        <v>448</v>
      </c>
    </row>
    <row r="278" spans="1:9" ht="14.25" customHeight="1" x14ac:dyDescent="0.2">
      <c r="A278" s="8" t="s">
        <v>61</v>
      </c>
      <c r="B278" s="8" t="s">
        <v>64</v>
      </c>
      <c r="C278" s="8">
        <v>3</v>
      </c>
      <c r="D278" s="9" t="s">
        <v>31</v>
      </c>
      <c r="E278" s="8">
        <v>3</v>
      </c>
      <c r="F278" s="9" t="s">
        <v>449</v>
      </c>
      <c r="G278" s="14">
        <v>41505</v>
      </c>
      <c r="H278" s="13" t="s">
        <v>450</v>
      </c>
    </row>
    <row r="279" spans="1:9" ht="14.25" customHeight="1" x14ac:dyDescent="0.2">
      <c r="A279" s="8" t="s">
        <v>61</v>
      </c>
      <c r="B279" s="8" t="s">
        <v>64</v>
      </c>
      <c r="C279" s="8">
        <v>3</v>
      </c>
      <c r="D279" s="9" t="s">
        <v>31</v>
      </c>
      <c r="E279" s="8">
        <v>4</v>
      </c>
      <c r="F279" s="9" t="s">
        <v>451</v>
      </c>
      <c r="G279" s="14">
        <v>41505</v>
      </c>
      <c r="H279" s="13" t="s">
        <v>450</v>
      </c>
    </row>
    <row r="280" spans="1:9" ht="14.25" customHeight="1" x14ac:dyDescent="0.2">
      <c r="A280" s="8" t="s">
        <v>61</v>
      </c>
      <c r="B280" s="8" t="s">
        <v>64</v>
      </c>
      <c r="C280" s="8">
        <v>3</v>
      </c>
      <c r="D280" s="9" t="s">
        <v>31</v>
      </c>
      <c r="E280" s="8">
        <v>5</v>
      </c>
      <c r="F280" s="9" t="s">
        <v>452</v>
      </c>
      <c r="G280" s="14">
        <v>41505</v>
      </c>
      <c r="H280" s="13" t="s">
        <v>450</v>
      </c>
    </row>
    <row r="281" spans="1:9" s="13" customFormat="1" ht="14.25" customHeight="1" x14ac:dyDescent="0.2">
      <c r="A281" s="8" t="s">
        <v>61</v>
      </c>
      <c r="B281" s="8" t="s">
        <v>64</v>
      </c>
      <c r="C281" s="8">
        <v>3</v>
      </c>
      <c r="D281" s="9" t="s">
        <v>31</v>
      </c>
      <c r="E281" s="8">
        <v>6</v>
      </c>
      <c r="F281" s="9" t="s">
        <v>453</v>
      </c>
    </row>
    <row r="282" spans="1:9" s="13" customFormat="1" ht="14.25" customHeight="1" x14ac:dyDescent="0.2">
      <c r="A282" s="8" t="s">
        <v>61</v>
      </c>
      <c r="B282" s="8" t="s">
        <v>64</v>
      </c>
      <c r="C282" s="8">
        <v>3</v>
      </c>
      <c r="D282" s="9" t="s">
        <v>30</v>
      </c>
      <c r="E282" s="8">
        <v>7</v>
      </c>
      <c r="F282" s="9" t="s">
        <v>454</v>
      </c>
    </row>
    <row r="283" spans="1:9" ht="14.25" customHeight="1" x14ac:dyDescent="0.2">
      <c r="A283" s="8"/>
      <c r="B283" s="8"/>
      <c r="C283" s="8"/>
      <c r="D283" s="8"/>
      <c r="E283" s="8"/>
      <c r="F283" s="8"/>
    </row>
    <row r="284" spans="1:9" s="13" customFormat="1" ht="14.25" customHeight="1" x14ac:dyDescent="0.2">
      <c r="A284" s="8" t="s">
        <v>61</v>
      </c>
      <c r="B284" s="8" t="s">
        <v>65</v>
      </c>
      <c r="C284" s="8">
        <v>0</v>
      </c>
      <c r="D284" s="8">
        <v>0</v>
      </c>
      <c r="E284" s="8"/>
      <c r="F284" s="8"/>
    </row>
    <row r="285" spans="1:9" ht="14.25" customHeight="1" x14ac:dyDescent="0.2">
      <c r="A285" s="8" t="s">
        <v>61</v>
      </c>
      <c r="B285" s="8" t="s">
        <v>65</v>
      </c>
      <c r="C285" s="8">
        <v>3</v>
      </c>
      <c r="D285" s="9" t="s">
        <v>30</v>
      </c>
      <c r="E285" s="8">
        <v>1</v>
      </c>
      <c r="F285" s="9" t="s">
        <v>455</v>
      </c>
    </row>
    <row r="286" spans="1:9" ht="14.25" customHeight="1" x14ac:dyDescent="0.2">
      <c r="A286" s="8" t="s">
        <v>61</v>
      </c>
      <c r="B286" s="8" t="s">
        <v>65</v>
      </c>
      <c r="C286" s="8">
        <v>3</v>
      </c>
      <c r="D286" s="9" t="s">
        <v>30</v>
      </c>
      <c r="E286" s="8">
        <v>2</v>
      </c>
      <c r="F286" s="9" t="s">
        <v>456</v>
      </c>
    </row>
    <row r="287" spans="1:9" ht="14.25" customHeight="1" x14ac:dyDescent="0.2">
      <c r="A287" s="8" t="s">
        <v>61</v>
      </c>
      <c r="B287" s="8" t="s">
        <v>65</v>
      </c>
      <c r="C287" s="8">
        <v>3</v>
      </c>
      <c r="D287" s="9" t="s">
        <v>30</v>
      </c>
      <c r="E287" s="8">
        <v>3</v>
      </c>
      <c r="F287" s="9" t="s">
        <v>457</v>
      </c>
    </row>
    <row r="288" spans="1:9" ht="14.25" customHeight="1" x14ac:dyDescent="0.2">
      <c r="A288" s="8" t="s">
        <v>61</v>
      </c>
      <c r="B288" s="8" t="s">
        <v>65</v>
      </c>
      <c r="C288" s="8">
        <v>3</v>
      </c>
      <c r="D288" s="9" t="s">
        <v>31</v>
      </c>
      <c r="E288" s="8">
        <v>4</v>
      </c>
      <c r="F288" s="9" t="s">
        <v>458</v>
      </c>
    </row>
    <row r="289" spans="1:9" ht="14.25" customHeight="1" x14ac:dyDescent="0.2">
      <c r="A289" s="8" t="s">
        <v>61</v>
      </c>
      <c r="B289" s="8" t="s">
        <v>65</v>
      </c>
      <c r="C289" s="8">
        <v>3</v>
      </c>
      <c r="D289" s="9" t="s">
        <v>29</v>
      </c>
      <c r="E289" s="8">
        <v>5</v>
      </c>
      <c r="F289" s="9" t="s">
        <v>459</v>
      </c>
    </row>
    <row r="290" spans="1:9" ht="14.25" customHeight="1" x14ac:dyDescent="0.2">
      <c r="A290" s="8" t="s">
        <v>61</v>
      </c>
      <c r="B290" s="8" t="s">
        <v>65</v>
      </c>
      <c r="C290" s="8">
        <v>3</v>
      </c>
      <c r="D290" s="9" t="s">
        <v>29</v>
      </c>
      <c r="E290" s="8">
        <v>6</v>
      </c>
      <c r="F290" s="9" t="s">
        <v>460</v>
      </c>
    </row>
    <row r="291" spans="1:9" ht="14.25" customHeight="1" x14ac:dyDescent="0.2">
      <c r="A291" s="8" t="s">
        <v>61</v>
      </c>
      <c r="B291" s="8" t="s">
        <v>65</v>
      </c>
      <c r="C291" s="8">
        <v>3</v>
      </c>
      <c r="D291" s="9" t="s">
        <v>31</v>
      </c>
      <c r="E291" s="8">
        <v>7</v>
      </c>
      <c r="F291" s="9" t="s">
        <v>461</v>
      </c>
    </row>
    <row r="292" spans="1:9" ht="14.25" customHeight="1" x14ac:dyDescent="0.2">
      <c r="A292" s="8" t="s">
        <v>61</v>
      </c>
      <c r="B292" s="8" t="s">
        <v>65</v>
      </c>
      <c r="C292" s="8">
        <v>3</v>
      </c>
      <c r="D292" s="9" t="s">
        <v>31</v>
      </c>
      <c r="E292" s="8">
        <v>8</v>
      </c>
      <c r="F292" s="9" t="s">
        <v>462</v>
      </c>
    </row>
    <row r="293" spans="1:9" ht="14.25" customHeight="1" x14ac:dyDescent="0.2">
      <c r="A293" s="8"/>
      <c r="B293" s="8"/>
      <c r="C293" s="8"/>
      <c r="E293" s="8"/>
      <c r="F293" s="8"/>
    </row>
    <row r="294" spans="1:9" ht="14.25" customHeight="1" x14ac:dyDescent="0.2">
      <c r="A294" s="8" t="s">
        <v>61</v>
      </c>
      <c r="B294" s="8" t="s">
        <v>66</v>
      </c>
      <c r="C294" s="8">
        <v>0</v>
      </c>
      <c r="D294" s="13">
        <v>0</v>
      </c>
      <c r="E294" s="8"/>
      <c r="F294" s="8"/>
    </row>
    <row r="295" spans="1:9" ht="14.25" customHeight="1" x14ac:dyDescent="0.2">
      <c r="A295" s="8" t="s">
        <v>61</v>
      </c>
      <c r="B295" s="8" t="s">
        <v>66</v>
      </c>
      <c r="C295" s="8">
        <v>3</v>
      </c>
      <c r="D295" s="9" t="s">
        <v>31</v>
      </c>
      <c r="E295" s="8">
        <v>1</v>
      </c>
      <c r="F295" s="9" t="s">
        <v>463</v>
      </c>
    </row>
    <row r="296" spans="1:9" ht="14.25" customHeight="1" x14ac:dyDescent="0.2">
      <c r="A296" s="8" t="s">
        <v>61</v>
      </c>
      <c r="B296" s="8" t="s">
        <v>66</v>
      </c>
      <c r="C296" s="8">
        <v>3</v>
      </c>
      <c r="D296" s="9" t="s">
        <v>31</v>
      </c>
      <c r="E296" s="8">
        <v>2</v>
      </c>
      <c r="F296" s="9" t="s">
        <v>464</v>
      </c>
    </row>
    <row r="297" spans="1:9" ht="14.25" customHeight="1" x14ac:dyDescent="0.2">
      <c r="A297" s="8" t="s">
        <v>61</v>
      </c>
      <c r="B297" s="8" t="s">
        <v>66</v>
      </c>
      <c r="C297" s="8">
        <v>3</v>
      </c>
      <c r="D297" s="9" t="s">
        <v>30</v>
      </c>
      <c r="E297" s="8">
        <v>3</v>
      </c>
      <c r="F297" s="9" t="s">
        <v>465</v>
      </c>
    </row>
    <row r="298" spans="1:9" ht="14.25" customHeight="1" x14ac:dyDescent="0.2">
      <c r="A298" s="8" t="s">
        <v>61</v>
      </c>
      <c r="B298" s="8" t="s">
        <v>66</v>
      </c>
      <c r="C298" s="8">
        <v>3</v>
      </c>
      <c r="D298" s="9" t="s">
        <v>31</v>
      </c>
      <c r="E298" s="8">
        <v>4</v>
      </c>
      <c r="F298" s="9" t="s">
        <v>466</v>
      </c>
    </row>
    <row r="299" spans="1:9" ht="14.25" customHeight="1" x14ac:dyDescent="0.2">
      <c r="A299" s="8" t="s">
        <v>61</v>
      </c>
      <c r="B299" s="8" t="s">
        <v>66</v>
      </c>
      <c r="C299" s="8">
        <v>3</v>
      </c>
      <c r="D299" s="9" t="s">
        <v>31</v>
      </c>
      <c r="E299" s="8">
        <v>5</v>
      </c>
      <c r="F299" s="9" t="s">
        <v>467</v>
      </c>
    </row>
    <row r="300" spans="1:9" ht="14.25" customHeight="1" x14ac:dyDescent="0.2">
      <c r="A300" s="8" t="s">
        <v>61</v>
      </c>
      <c r="B300" s="8" t="s">
        <v>66</v>
      </c>
      <c r="C300" s="8">
        <v>3</v>
      </c>
      <c r="D300" s="9" t="s">
        <v>29</v>
      </c>
      <c r="E300" s="8">
        <v>6</v>
      </c>
      <c r="F300" s="9" t="s">
        <v>468</v>
      </c>
      <c r="G300" s="14">
        <v>41505</v>
      </c>
      <c r="H300" s="13" t="s">
        <v>469</v>
      </c>
      <c r="I300" s="13"/>
    </row>
    <row r="301" spans="1:9" ht="14.25" customHeight="1" x14ac:dyDescent="0.2">
      <c r="A301" s="8" t="s">
        <v>61</v>
      </c>
      <c r="B301" s="8" t="s">
        <v>66</v>
      </c>
      <c r="C301" s="8">
        <v>3</v>
      </c>
      <c r="D301" s="9" t="s">
        <v>31</v>
      </c>
      <c r="E301" s="8">
        <v>7</v>
      </c>
      <c r="F301" s="9" t="s">
        <v>470</v>
      </c>
    </row>
    <row r="302" spans="1:9" ht="14.25" customHeight="1" x14ac:dyDescent="0.2">
      <c r="A302" s="8"/>
      <c r="B302" s="8"/>
      <c r="C302" s="8"/>
      <c r="D302" s="13"/>
      <c r="E302" s="8"/>
      <c r="F302" s="8"/>
    </row>
    <row r="303" spans="1:9" ht="14.25" customHeight="1" x14ac:dyDescent="0.2">
      <c r="A303" s="8" t="s">
        <v>61</v>
      </c>
      <c r="B303" s="8" t="s">
        <v>67</v>
      </c>
      <c r="C303" s="8">
        <v>0</v>
      </c>
      <c r="D303" s="13">
        <v>0</v>
      </c>
      <c r="E303" s="8"/>
      <c r="F303" s="8"/>
    </row>
    <row r="304" spans="1:9" ht="14.25" customHeight="1" x14ac:dyDescent="0.2">
      <c r="A304" s="8" t="s">
        <v>61</v>
      </c>
      <c r="B304" s="8" t="s">
        <v>67</v>
      </c>
      <c r="C304" s="8">
        <v>3</v>
      </c>
      <c r="D304" s="9" t="s">
        <v>29</v>
      </c>
      <c r="E304" s="8">
        <v>1</v>
      </c>
      <c r="F304" s="9" t="s">
        <v>471</v>
      </c>
    </row>
    <row r="305" spans="1:9" ht="14.25" customHeight="1" x14ac:dyDescent="0.2">
      <c r="A305" s="8" t="s">
        <v>61</v>
      </c>
      <c r="B305" s="8" t="s">
        <v>67</v>
      </c>
      <c r="C305" s="8">
        <v>3</v>
      </c>
      <c r="D305" s="9" t="s">
        <v>30</v>
      </c>
      <c r="E305" s="8">
        <v>2</v>
      </c>
      <c r="F305" s="9" t="s">
        <v>472</v>
      </c>
    </row>
    <row r="306" spans="1:9" ht="14.25" customHeight="1" x14ac:dyDescent="0.2">
      <c r="A306" s="8" t="s">
        <v>61</v>
      </c>
      <c r="B306" s="8" t="s">
        <v>67</v>
      </c>
      <c r="C306" s="8">
        <v>3</v>
      </c>
      <c r="D306" s="9" t="s">
        <v>30</v>
      </c>
      <c r="E306" s="8">
        <v>3</v>
      </c>
      <c r="F306" s="9" t="s">
        <v>473</v>
      </c>
    </row>
    <row r="307" spans="1:9" ht="14.25" customHeight="1" x14ac:dyDescent="0.2">
      <c r="A307" s="8" t="s">
        <v>61</v>
      </c>
      <c r="B307" s="8" t="s">
        <v>67</v>
      </c>
      <c r="C307" s="8">
        <v>3</v>
      </c>
      <c r="D307" s="9" t="s">
        <v>30</v>
      </c>
      <c r="E307" s="8">
        <v>4</v>
      </c>
      <c r="F307" s="9" t="s">
        <v>474</v>
      </c>
      <c r="G307" s="14">
        <v>41505</v>
      </c>
      <c r="H307" s="13" t="s">
        <v>450</v>
      </c>
    </row>
    <row r="308" spans="1:9" ht="14.25" customHeight="1" x14ac:dyDescent="0.2">
      <c r="A308" s="8" t="s">
        <v>61</v>
      </c>
      <c r="B308" s="8" t="s">
        <v>67</v>
      </c>
      <c r="C308" s="8">
        <v>3</v>
      </c>
      <c r="D308" s="9" t="s">
        <v>30</v>
      </c>
      <c r="E308" s="8">
        <v>5</v>
      </c>
      <c r="F308" s="9" t="s">
        <v>475</v>
      </c>
    </row>
    <row r="309" spans="1:9" ht="14.25" customHeight="1" x14ac:dyDescent="0.2">
      <c r="A309" s="8" t="s">
        <v>61</v>
      </c>
      <c r="B309" s="8" t="s">
        <v>67</v>
      </c>
      <c r="C309" s="8">
        <v>3</v>
      </c>
      <c r="D309" s="9" t="s">
        <v>29</v>
      </c>
      <c r="E309" s="8">
        <v>6</v>
      </c>
      <c r="F309" s="9" t="s">
        <v>476</v>
      </c>
    </row>
    <row r="310" spans="1:9" ht="14.25" customHeight="1" x14ac:dyDescent="0.2">
      <c r="A310" s="8"/>
      <c r="B310" s="8"/>
      <c r="C310" s="8"/>
      <c r="D310" s="13"/>
      <c r="E310" s="8"/>
      <c r="F310" s="8"/>
    </row>
    <row r="311" spans="1:9" s="13" customFormat="1" ht="14.25" customHeight="1" x14ac:dyDescent="0.2">
      <c r="A311" s="8" t="s">
        <v>68</v>
      </c>
      <c r="B311" s="8" t="s">
        <v>69</v>
      </c>
      <c r="C311" s="8">
        <v>4</v>
      </c>
      <c r="D311" s="13">
        <v>0</v>
      </c>
      <c r="E311" s="8"/>
      <c r="F311" s="8"/>
    </row>
    <row r="312" spans="1:9" ht="14.25" customHeight="1" x14ac:dyDescent="0.2">
      <c r="A312" s="8" t="s">
        <v>68</v>
      </c>
      <c r="B312" s="8" t="s">
        <v>69</v>
      </c>
      <c r="C312" s="8">
        <v>1</v>
      </c>
      <c r="D312" s="9" t="s">
        <v>29</v>
      </c>
      <c r="E312" s="8">
        <v>1</v>
      </c>
      <c r="F312" s="9" t="s">
        <v>477</v>
      </c>
    </row>
    <row r="313" spans="1:9" ht="14.25" customHeight="1" x14ac:dyDescent="0.2">
      <c r="A313" s="8" t="s">
        <v>68</v>
      </c>
      <c r="B313" s="8" t="s">
        <v>69</v>
      </c>
      <c r="C313" s="8">
        <v>1</v>
      </c>
      <c r="D313" s="9" t="s">
        <v>29</v>
      </c>
      <c r="E313" s="8">
        <v>2</v>
      </c>
      <c r="F313" s="9" t="s">
        <v>478</v>
      </c>
    </row>
    <row r="314" spans="1:9" ht="14.25" customHeight="1" x14ac:dyDescent="0.2">
      <c r="A314" s="8" t="s">
        <v>68</v>
      </c>
      <c r="B314" s="8" t="s">
        <v>69</v>
      </c>
      <c r="C314" s="8">
        <v>1</v>
      </c>
      <c r="D314" s="9" t="s">
        <v>31</v>
      </c>
      <c r="E314" s="8">
        <v>3</v>
      </c>
      <c r="F314" s="9" t="s">
        <v>479</v>
      </c>
      <c r="G314" s="14">
        <v>41505</v>
      </c>
      <c r="H314" s="13" t="s">
        <v>254</v>
      </c>
      <c r="I314" s="13"/>
    </row>
    <row r="315" spans="1:9" ht="14.25" customHeight="1" x14ac:dyDescent="0.2">
      <c r="A315" s="8" t="s">
        <v>68</v>
      </c>
      <c r="B315" s="8" t="s">
        <v>69</v>
      </c>
      <c r="C315" s="8">
        <v>1</v>
      </c>
      <c r="D315" s="9" t="s">
        <v>31</v>
      </c>
      <c r="E315" s="8">
        <v>4</v>
      </c>
      <c r="F315" s="9" t="s">
        <v>480</v>
      </c>
      <c r="G315" s="14">
        <v>41505</v>
      </c>
      <c r="H315" s="13" t="s">
        <v>254</v>
      </c>
      <c r="I315" s="13"/>
    </row>
    <row r="316" spans="1:9" ht="14.25" customHeight="1" x14ac:dyDescent="0.2">
      <c r="A316" s="8" t="s">
        <v>68</v>
      </c>
      <c r="B316" s="8" t="s">
        <v>69</v>
      </c>
      <c r="C316" s="8">
        <v>1</v>
      </c>
      <c r="D316" s="9" t="s">
        <v>30</v>
      </c>
      <c r="E316" s="8">
        <v>5</v>
      </c>
      <c r="F316" s="9" t="s">
        <v>481</v>
      </c>
      <c r="G316" s="14">
        <v>41505</v>
      </c>
      <c r="H316" s="13" t="s">
        <v>254</v>
      </c>
      <c r="I316" s="13"/>
    </row>
    <row r="317" spans="1:9" ht="14.25" customHeight="1" x14ac:dyDescent="0.2">
      <c r="A317" s="8"/>
      <c r="B317" s="8"/>
      <c r="C317" s="8"/>
      <c r="D317" s="8"/>
      <c r="E317" s="8"/>
      <c r="F317" s="8"/>
    </row>
    <row r="318" spans="1:9" ht="14.25" customHeight="1" x14ac:dyDescent="0.2">
      <c r="A318" s="8" t="s">
        <v>68</v>
      </c>
      <c r="B318" s="8" t="s">
        <v>70</v>
      </c>
      <c r="C318" s="8">
        <v>0</v>
      </c>
      <c r="D318" s="8">
        <v>4</v>
      </c>
      <c r="E318" s="8"/>
      <c r="F318" s="8"/>
    </row>
    <row r="319" spans="1:9" ht="14.25" customHeight="1" x14ac:dyDescent="0.2">
      <c r="A319" s="8" t="s">
        <v>68</v>
      </c>
      <c r="B319" s="8" t="s">
        <v>70</v>
      </c>
      <c r="C319" s="8">
        <v>2</v>
      </c>
      <c r="D319" s="9" t="s">
        <v>30</v>
      </c>
      <c r="E319" s="8">
        <v>1</v>
      </c>
      <c r="F319" s="9" t="s">
        <v>482</v>
      </c>
      <c r="G319" s="14">
        <v>41505</v>
      </c>
      <c r="H319" s="13" t="s">
        <v>251</v>
      </c>
      <c r="I319" s="13"/>
    </row>
    <row r="320" spans="1:9" ht="14.25" customHeight="1" x14ac:dyDescent="0.2">
      <c r="A320" s="8" t="s">
        <v>68</v>
      </c>
      <c r="B320" s="8" t="s">
        <v>70</v>
      </c>
      <c r="C320" s="8">
        <v>2</v>
      </c>
      <c r="D320" s="9" t="s">
        <v>31</v>
      </c>
      <c r="E320" s="8">
        <v>2</v>
      </c>
      <c r="F320" s="9" t="s">
        <v>483</v>
      </c>
      <c r="G320" s="14">
        <v>41505</v>
      </c>
      <c r="H320" s="13" t="s">
        <v>450</v>
      </c>
    </row>
    <row r="321" spans="1:9" ht="14.25" customHeight="1" x14ac:dyDescent="0.2">
      <c r="A321" s="8" t="s">
        <v>68</v>
      </c>
      <c r="B321" s="8" t="s">
        <v>70</v>
      </c>
      <c r="C321" s="8">
        <v>2</v>
      </c>
      <c r="D321" s="9" t="s">
        <v>31</v>
      </c>
      <c r="E321" s="8">
        <v>3</v>
      </c>
      <c r="F321" s="9" t="s">
        <v>484</v>
      </c>
      <c r="G321" s="14">
        <v>41505</v>
      </c>
      <c r="H321" s="13" t="s">
        <v>450</v>
      </c>
      <c r="I321" s="13"/>
    </row>
    <row r="322" spans="1:9" ht="14.25" customHeight="1" x14ac:dyDescent="0.2">
      <c r="A322" s="8" t="s">
        <v>68</v>
      </c>
      <c r="B322" s="8" t="s">
        <v>70</v>
      </c>
      <c r="C322" s="8">
        <v>2</v>
      </c>
      <c r="D322" s="9" t="s">
        <v>29</v>
      </c>
      <c r="E322" s="8">
        <v>4</v>
      </c>
      <c r="F322" s="9" t="s">
        <v>485</v>
      </c>
      <c r="G322" s="14">
        <v>41505</v>
      </c>
      <c r="H322" s="13" t="s">
        <v>251</v>
      </c>
    </row>
    <row r="323" spans="1:9" s="13" customFormat="1" ht="14.25" customHeight="1" x14ac:dyDescent="0.2">
      <c r="A323" s="8"/>
      <c r="B323" s="8"/>
      <c r="C323" s="8"/>
      <c r="D323" s="8"/>
      <c r="E323" s="8"/>
      <c r="F323" s="9"/>
    </row>
    <row r="324" spans="1:9" s="13" customFormat="1" ht="14.25" customHeight="1" x14ac:dyDescent="0.2">
      <c r="A324" s="8" t="s">
        <v>68</v>
      </c>
      <c r="B324" s="8" t="s">
        <v>71</v>
      </c>
      <c r="C324" s="8">
        <v>0</v>
      </c>
      <c r="D324" s="8">
        <v>0</v>
      </c>
      <c r="E324" s="8"/>
      <c r="F324" s="8"/>
    </row>
    <row r="325" spans="1:9" s="13" customFormat="1" ht="14.25" customHeight="1" x14ac:dyDescent="0.2">
      <c r="A325" s="8" t="s">
        <v>68</v>
      </c>
      <c r="B325" s="8" t="s">
        <v>71</v>
      </c>
      <c r="C325" s="8">
        <v>3</v>
      </c>
      <c r="D325" s="9" t="s">
        <v>29</v>
      </c>
      <c r="E325" s="8">
        <v>1</v>
      </c>
      <c r="F325" s="9" t="s">
        <v>486</v>
      </c>
      <c r="G325" s="14">
        <v>41505</v>
      </c>
      <c r="H325" s="13" t="s">
        <v>450</v>
      </c>
    </row>
    <row r="326" spans="1:9" s="13" customFormat="1" ht="14.25" customHeight="1" x14ac:dyDescent="0.2">
      <c r="A326" s="8" t="s">
        <v>68</v>
      </c>
      <c r="B326" s="8" t="s">
        <v>71</v>
      </c>
      <c r="C326" s="8">
        <v>3</v>
      </c>
      <c r="D326" s="9" t="s">
        <v>31</v>
      </c>
      <c r="E326" s="8">
        <v>2</v>
      </c>
      <c r="F326" s="9" t="s">
        <v>487</v>
      </c>
      <c r="G326"/>
      <c r="H326"/>
    </row>
    <row r="327" spans="1:9" s="13" customFormat="1" ht="14.25" customHeight="1" x14ac:dyDescent="0.2">
      <c r="A327" s="8" t="s">
        <v>68</v>
      </c>
      <c r="B327" s="8" t="s">
        <v>71</v>
      </c>
      <c r="C327" s="8">
        <v>3</v>
      </c>
      <c r="D327" s="9" t="s">
        <v>29</v>
      </c>
      <c r="E327" s="8">
        <v>3</v>
      </c>
      <c r="F327" s="9" t="s">
        <v>488</v>
      </c>
      <c r="G327" s="14">
        <v>41505</v>
      </c>
      <c r="H327" s="13" t="s">
        <v>254</v>
      </c>
    </row>
    <row r="328" spans="1:9" s="13" customFormat="1" ht="14.25" customHeight="1" x14ac:dyDescent="0.2">
      <c r="A328" s="8" t="s">
        <v>68</v>
      </c>
      <c r="B328" s="8" t="s">
        <v>71</v>
      </c>
      <c r="C328" s="8">
        <v>3</v>
      </c>
      <c r="D328" s="9" t="s">
        <v>29</v>
      </c>
      <c r="E328" s="8">
        <v>4</v>
      </c>
      <c r="F328" s="9" t="s">
        <v>489</v>
      </c>
      <c r="G328" s="14">
        <v>41505</v>
      </c>
      <c r="H328" s="13" t="s">
        <v>254</v>
      </c>
    </row>
    <row r="329" spans="1:9" s="13" customFormat="1" ht="14.25" customHeight="1" x14ac:dyDescent="0.2">
      <c r="A329" s="8"/>
      <c r="B329" s="8"/>
      <c r="C329" s="8"/>
      <c r="D329" s="8"/>
      <c r="E329" s="8"/>
      <c r="F329" s="8"/>
      <c r="G329" s="14"/>
    </row>
    <row r="330" spans="1:9" s="13" customFormat="1" ht="14.25" customHeight="1" x14ac:dyDescent="0.2">
      <c r="A330" s="8" t="s">
        <v>68</v>
      </c>
      <c r="B330" s="8" t="s">
        <v>72</v>
      </c>
      <c r="C330" s="8">
        <v>0</v>
      </c>
      <c r="D330" s="8">
        <v>0</v>
      </c>
      <c r="E330" s="8"/>
      <c r="F330" s="8"/>
      <c r="G330"/>
      <c r="H330"/>
      <c r="I330"/>
    </row>
    <row r="331" spans="1:9" s="13" customFormat="1" ht="14.25" customHeight="1" x14ac:dyDescent="0.2">
      <c r="A331" s="8" t="s">
        <v>68</v>
      </c>
      <c r="B331" s="8" t="s">
        <v>72</v>
      </c>
      <c r="C331" s="8">
        <v>3</v>
      </c>
      <c r="D331" s="9" t="s">
        <v>29</v>
      </c>
      <c r="E331" s="8">
        <v>1</v>
      </c>
      <c r="F331" s="9" t="s">
        <v>490</v>
      </c>
      <c r="G331" s="14">
        <v>41505</v>
      </c>
      <c r="H331" s="13" t="s">
        <v>450</v>
      </c>
    </row>
    <row r="332" spans="1:9" s="13" customFormat="1" ht="14.25" customHeight="1" x14ac:dyDescent="0.2">
      <c r="A332" s="8" t="s">
        <v>68</v>
      </c>
      <c r="B332" s="8" t="s">
        <v>72</v>
      </c>
      <c r="C332" s="8">
        <v>3</v>
      </c>
      <c r="D332" s="9" t="s">
        <v>31</v>
      </c>
      <c r="E332" s="8">
        <v>2</v>
      </c>
      <c r="F332" s="9" t="s">
        <v>491</v>
      </c>
      <c r="G332"/>
      <c r="H332"/>
      <c r="I332"/>
    </row>
    <row r="333" spans="1:9" s="13" customFormat="1" ht="14.25" customHeight="1" x14ac:dyDescent="0.2">
      <c r="A333" s="8" t="s">
        <v>68</v>
      </c>
      <c r="B333" s="8" t="s">
        <v>72</v>
      </c>
      <c r="C333" s="8">
        <v>3</v>
      </c>
      <c r="D333" s="9" t="s">
        <v>30</v>
      </c>
      <c r="E333" s="8">
        <v>3</v>
      </c>
      <c r="F333" s="9" t="s">
        <v>492</v>
      </c>
      <c r="G333"/>
      <c r="H333"/>
      <c r="I333"/>
    </row>
    <row r="334" spans="1:9" s="13" customFormat="1" ht="14.25" customHeight="1" x14ac:dyDescent="0.2">
      <c r="A334" s="8" t="s">
        <v>68</v>
      </c>
      <c r="B334" s="8" t="s">
        <v>72</v>
      </c>
      <c r="C334" s="8">
        <v>3</v>
      </c>
      <c r="D334" s="9" t="s">
        <v>30</v>
      </c>
      <c r="E334" s="8">
        <v>4</v>
      </c>
      <c r="F334" s="9" t="s">
        <v>493</v>
      </c>
      <c r="G334"/>
      <c r="H334"/>
      <c r="I334"/>
    </row>
    <row r="335" spans="1:9" s="13" customFormat="1" ht="14.25" customHeight="1" x14ac:dyDescent="0.2">
      <c r="A335" s="8" t="s">
        <v>68</v>
      </c>
      <c r="B335" s="8" t="s">
        <v>72</v>
      </c>
      <c r="C335" s="8">
        <v>3</v>
      </c>
      <c r="D335" s="9" t="s">
        <v>30</v>
      </c>
      <c r="E335" s="8">
        <v>5</v>
      </c>
      <c r="F335" s="9" t="s">
        <v>494</v>
      </c>
      <c r="G335"/>
      <c r="H335"/>
      <c r="I335"/>
    </row>
    <row r="336" spans="1:9" s="13" customFormat="1" ht="14.25" customHeight="1" x14ac:dyDescent="0.2">
      <c r="A336" s="8"/>
      <c r="B336" s="8"/>
      <c r="C336" s="8"/>
      <c r="D336" s="8"/>
      <c r="E336" s="8"/>
      <c r="F336"/>
      <c r="G336"/>
      <c r="H336"/>
      <c r="I336"/>
    </row>
    <row r="337" spans="1:8" ht="14.25" customHeight="1" x14ac:dyDescent="0.2">
      <c r="A337" s="8" t="s">
        <v>68</v>
      </c>
      <c r="B337" s="9" t="s">
        <v>73</v>
      </c>
      <c r="C337" s="8">
        <v>0</v>
      </c>
      <c r="D337" s="8">
        <v>0</v>
      </c>
      <c r="E337" s="8"/>
      <c r="F337" s="8"/>
      <c r="G337" s="14">
        <v>41505</v>
      </c>
      <c r="H337" s="13" t="s">
        <v>341</v>
      </c>
    </row>
    <row r="338" spans="1:8" ht="14.25" customHeight="1" x14ac:dyDescent="0.2">
      <c r="A338" s="8" t="s">
        <v>68</v>
      </c>
      <c r="B338" s="9" t="s">
        <v>73</v>
      </c>
      <c r="C338" s="8">
        <v>3</v>
      </c>
      <c r="D338" s="9" t="s">
        <v>29</v>
      </c>
      <c r="E338" s="8">
        <v>1</v>
      </c>
      <c r="F338" s="9" t="s">
        <v>495</v>
      </c>
    </row>
    <row r="339" spans="1:8" ht="14.25" customHeight="1" x14ac:dyDescent="0.2">
      <c r="A339" s="8" t="s">
        <v>68</v>
      </c>
      <c r="B339" s="9" t="s">
        <v>73</v>
      </c>
      <c r="C339" s="8">
        <v>3</v>
      </c>
      <c r="D339" s="9" t="s">
        <v>29</v>
      </c>
      <c r="E339" s="8">
        <v>2</v>
      </c>
      <c r="F339" s="9" t="s">
        <v>496</v>
      </c>
    </row>
    <row r="340" spans="1:8" ht="14.25" customHeight="1" x14ac:dyDescent="0.2">
      <c r="A340" s="8" t="s">
        <v>68</v>
      </c>
      <c r="B340" s="9" t="s">
        <v>73</v>
      </c>
      <c r="C340" s="8">
        <v>3</v>
      </c>
      <c r="D340" s="9" t="s">
        <v>30</v>
      </c>
      <c r="E340" s="8">
        <v>3</v>
      </c>
      <c r="F340" s="9" t="s">
        <v>497</v>
      </c>
    </row>
    <row r="341" spans="1:8" ht="14.25" customHeight="1" x14ac:dyDescent="0.2">
      <c r="A341" s="8"/>
      <c r="B341" s="8"/>
      <c r="C341" s="8"/>
      <c r="D341" s="8"/>
      <c r="E341" s="8"/>
    </row>
    <row r="342" spans="1:8" ht="14.25" customHeight="1" x14ac:dyDescent="0.2">
      <c r="A342" s="8" t="s">
        <v>68</v>
      </c>
      <c r="B342" s="8" t="s">
        <v>74</v>
      </c>
      <c r="C342" s="8">
        <v>0</v>
      </c>
      <c r="D342" s="8">
        <v>0</v>
      </c>
      <c r="E342" s="8"/>
      <c r="F342" s="8"/>
    </row>
    <row r="343" spans="1:8" ht="14.25" customHeight="1" x14ac:dyDescent="0.2">
      <c r="A343" s="8" t="s">
        <v>68</v>
      </c>
      <c r="B343" s="8" t="s">
        <v>74</v>
      </c>
      <c r="C343" s="8">
        <v>3</v>
      </c>
      <c r="D343" s="9" t="s">
        <v>29</v>
      </c>
      <c r="E343" s="8">
        <v>1</v>
      </c>
      <c r="F343" s="9" t="s">
        <v>498</v>
      </c>
      <c r="G343" s="14">
        <v>41505</v>
      </c>
      <c r="H343" s="13" t="s">
        <v>499</v>
      </c>
    </row>
    <row r="344" spans="1:8" ht="14.25" customHeight="1" x14ac:dyDescent="0.2">
      <c r="A344" s="8" t="s">
        <v>68</v>
      </c>
      <c r="B344" s="8" t="s">
        <v>74</v>
      </c>
      <c r="C344" s="8">
        <v>3</v>
      </c>
      <c r="D344" s="9" t="s">
        <v>30</v>
      </c>
      <c r="E344" s="8">
        <v>2</v>
      </c>
      <c r="F344" s="9" t="s">
        <v>500</v>
      </c>
      <c r="G344" s="14">
        <v>41505</v>
      </c>
      <c r="H344" s="13" t="s">
        <v>499</v>
      </c>
    </row>
    <row r="345" spans="1:8" ht="14.25" customHeight="1" x14ac:dyDescent="0.2">
      <c r="A345" s="8" t="s">
        <v>68</v>
      </c>
      <c r="B345" s="8" t="s">
        <v>74</v>
      </c>
      <c r="C345" s="8">
        <v>3</v>
      </c>
      <c r="D345" s="9" t="s">
        <v>29</v>
      </c>
      <c r="E345" s="8">
        <v>3</v>
      </c>
      <c r="F345" s="9" t="s">
        <v>501</v>
      </c>
      <c r="G345" s="14">
        <v>41505</v>
      </c>
      <c r="H345" s="13" t="s">
        <v>499</v>
      </c>
    </row>
    <row r="346" spans="1:8" ht="14.25" customHeight="1" x14ac:dyDescent="0.2">
      <c r="A346" s="8" t="s">
        <v>68</v>
      </c>
      <c r="B346" s="8" t="s">
        <v>74</v>
      </c>
      <c r="C346" s="8">
        <v>3</v>
      </c>
      <c r="D346" s="9" t="s">
        <v>29</v>
      </c>
      <c r="E346" s="8">
        <v>4</v>
      </c>
      <c r="F346" s="9" t="s">
        <v>502</v>
      </c>
      <c r="G346" s="14">
        <v>41505</v>
      </c>
      <c r="H346" s="13" t="s">
        <v>499</v>
      </c>
    </row>
    <row r="347" spans="1:8" ht="14.25" customHeight="1" x14ac:dyDescent="0.2">
      <c r="A347" s="8"/>
      <c r="B347" s="8"/>
      <c r="C347" s="8"/>
      <c r="D347" s="8"/>
      <c r="E347" s="8"/>
      <c r="F347" s="8"/>
    </row>
    <row r="348" spans="1:8" ht="14.25" customHeight="1" x14ac:dyDescent="0.2">
      <c r="A348" s="8" t="s">
        <v>68</v>
      </c>
      <c r="B348" s="8" t="s">
        <v>75</v>
      </c>
      <c r="C348" s="8">
        <v>0</v>
      </c>
      <c r="D348" s="8">
        <v>0</v>
      </c>
      <c r="E348" s="8"/>
      <c r="F348" s="8"/>
    </row>
    <row r="349" spans="1:8" ht="14.25" customHeight="1" x14ac:dyDescent="0.2">
      <c r="A349" s="8" t="s">
        <v>68</v>
      </c>
      <c r="B349" s="8" t="s">
        <v>75</v>
      </c>
      <c r="C349" s="8">
        <v>3</v>
      </c>
      <c r="D349" s="9" t="s">
        <v>29</v>
      </c>
      <c r="E349" s="8">
        <v>1</v>
      </c>
      <c r="F349" s="9" t="s">
        <v>503</v>
      </c>
    </row>
    <row r="350" spans="1:8" ht="14.25" customHeight="1" x14ac:dyDescent="0.2">
      <c r="A350" s="8" t="s">
        <v>68</v>
      </c>
      <c r="B350" s="8" t="s">
        <v>75</v>
      </c>
      <c r="C350" s="8">
        <v>3</v>
      </c>
      <c r="D350" s="9" t="s">
        <v>31</v>
      </c>
      <c r="E350" s="8">
        <v>2</v>
      </c>
      <c r="F350" s="9" t="s">
        <v>504</v>
      </c>
    </row>
    <row r="351" spans="1:8" s="13" customFormat="1" ht="14.25" customHeight="1" x14ac:dyDescent="0.2">
      <c r="A351" s="8" t="s">
        <v>68</v>
      </c>
      <c r="B351" s="8" t="s">
        <v>75</v>
      </c>
      <c r="C351" s="8">
        <v>3</v>
      </c>
      <c r="D351" s="9" t="s">
        <v>31</v>
      </c>
      <c r="E351" s="8">
        <v>3</v>
      </c>
      <c r="F351" s="9" t="s">
        <v>505</v>
      </c>
      <c r="G351" s="14">
        <v>41505</v>
      </c>
      <c r="H351" s="13" t="s">
        <v>251</v>
      </c>
    </row>
    <row r="352" spans="1:8" s="13" customFormat="1" ht="14.25" customHeight="1" x14ac:dyDescent="0.2">
      <c r="A352" s="8" t="s">
        <v>68</v>
      </c>
      <c r="B352" s="8" t="s">
        <v>75</v>
      </c>
      <c r="C352" s="8">
        <v>3</v>
      </c>
      <c r="D352" s="9" t="s">
        <v>31</v>
      </c>
      <c r="E352" s="8">
        <v>4</v>
      </c>
      <c r="F352" s="9" t="s">
        <v>506</v>
      </c>
      <c r="G352" s="14">
        <v>41505</v>
      </c>
      <c r="H352" s="13" t="s">
        <v>251</v>
      </c>
    </row>
    <row r="353" spans="1:9" ht="14.25" customHeight="1" x14ac:dyDescent="0.2">
      <c r="A353" s="8"/>
      <c r="B353" s="8"/>
      <c r="C353" s="8"/>
      <c r="D353" s="8"/>
      <c r="E353" s="8"/>
      <c r="F353" s="8"/>
    </row>
    <row r="354" spans="1:9" s="13" customFormat="1" ht="14.25" customHeight="1" x14ac:dyDescent="0.2">
      <c r="A354" s="8" t="s">
        <v>68</v>
      </c>
      <c r="B354" s="8" t="s">
        <v>76</v>
      </c>
      <c r="C354" s="8">
        <v>0</v>
      </c>
      <c r="D354" s="8">
        <v>0</v>
      </c>
      <c r="E354" s="8"/>
      <c r="F354" s="8"/>
    </row>
    <row r="355" spans="1:9" s="13" customFormat="1" ht="14.25" customHeight="1" x14ac:dyDescent="0.2">
      <c r="A355" s="8" t="s">
        <v>68</v>
      </c>
      <c r="B355" s="8" t="s">
        <v>76</v>
      </c>
      <c r="C355" s="8">
        <v>3</v>
      </c>
      <c r="D355" s="9" t="s">
        <v>29</v>
      </c>
      <c r="E355" s="8">
        <v>1</v>
      </c>
      <c r="F355" s="9" t="s">
        <v>507</v>
      </c>
    </row>
    <row r="356" spans="1:9" s="13" customFormat="1" ht="14.25" customHeight="1" x14ac:dyDescent="0.2">
      <c r="A356" s="8" t="s">
        <v>68</v>
      </c>
      <c r="B356" s="8" t="s">
        <v>76</v>
      </c>
      <c r="C356" s="8">
        <v>3</v>
      </c>
      <c r="D356" s="9" t="s">
        <v>30</v>
      </c>
      <c r="E356" s="8">
        <v>2</v>
      </c>
      <c r="F356" s="9" t="s">
        <v>508</v>
      </c>
      <c r="G356" s="14">
        <v>41505</v>
      </c>
      <c r="H356" s="13" t="s">
        <v>499</v>
      </c>
    </row>
    <row r="357" spans="1:9" s="13" customFormat="1" ht="14.25" customHeight="1" x14ac:dyDescent="0.2">
      <c r="A357" s="8" t="s">
        <v>68</v>
      </c>
      <c r="B357" s="8" t="s">
        <v>76</v>
      </c>
      <c r="C357" s="8">
        <v>3</v>
      </c>
      <c r="D357" s="9" t="s">
        <v>30</v>
      </c>
      <c r="E357" s="8">
        <v>3</v>
      </c>
      <c r="F357" s="9" t="s">
        <v>509</v>
      </c>
      <c r="G357"/>
      <c r="H357"/>
      <c r="I357"/>
    </row>
    <row r="358" spans="1:9" s="13" customFormat="1" ht="14.25" customHeight="1" x14ac:dyDescent="0.2">
      <c r="A358" s="8" t="s">
        <v>68</v>
      </c>
      <c r="B358" s="8" t="s">
        <v>76</v>
      </c>
      <c r="C358" s="8">
        <v>3</v>
      </c>
      <c r="D358" s="9" t="s">
        <v>29</v>
      </c>
      <c r="E358" s="8">
        <v>4</v>
      </c>
      <c r="F358" s="9" t="s">
        <v>510</v>
      </c>
      <c r="G358" s="14"/>
    </row>
    <row r="359" spans="1:9" s="13" customFormat="1" ht="14.25" customHeight="1" x14ac:dyDescent="0.2">
      <c r="A359" s="8" t="s">
        <v>68</v>
      </c>
      <c r="B359" s="8" t="s">
        <v>76</v>
      </c>
      <c r="C359" s="8">
        <v>3</v>
      </c>
      <c r="D359" s="9" t="s">
        <v>31</v>
      </c>
      <c r="E359" s="8">
        <v>5</v>
      </c>
      <c r="F359" s="9" t="s">
        <v>511</v>
      </c>
      <c r="G359" s="14">
        <v>41505</v>
      </c>
      <c r="H359" s="13" t="s">
        <v>499</v>
      </c>
    </row>
    <row r="360" spans="1:9" s="13" customFormat="1" ht="14.25" customHeight="1" x14ac:dyDescent="0.2">
      <c r="A360" s="8"/>
      <c r="B360" s="8"/>
      <c r="C360" s="8"/>
      <c r="D360" s="8"/>
      <c r="E360" s="8"/>
      <c r="F360" s="8"/>
      <c r="G360"/>
      <c r="H360"/>
      <c r="I360"/>
    </row>
    <row r="361" spans="1:9" s="13" customFormat="1" ht="14.25" customHeight="1" x14ac:dyDescent="0.2">
      <c r="A361" s="8" t="s">
        <v>68</v>
      </c>
      <c r="B361" s="8" t="s">
        <v>77</v>
      </c>
      <c r="C361" s="8">
        <v>0</v>
      </c>
      <c r="D361" s="8">
        <v>0</v>
      </c>
      <c r="E361" s="8"/>
      <c r="F361" s="8"/>
      <c r="G361"/>
      <c r="H361"/>
      <c r="I361"/>
    </row>
    <row r="362" spans="1:9" ht="14.25" customHeight="1" x14ac:dyDescent="0.2">
      <c r="A362" s="8" t="s">
        <v>68</v>
      </c>
      <c r="B362" s="8" t="s">
        <v>77</v>
      </c>
      <c r="C362" s="8">
        <v>3</v>
      </c>
      <c r="D362" s="9" t="s">
        <v>29</v>
      </c>
      <c r="E362" s="8">
        <v>1</v>
      </c>
      <c r="F362" s="9" t="s">
        <v>512</v>
      </c>
      <c r="G362" s="14">
        <v>41505</v>
      </c>
      <c r="H362" s="13" t="s">
        <v>450</v>
      </c>
      <c r="I362" s="13"/>
    </row>
    <row r="363" spans="1:9" ht="14.25" customHeight="1" x14ac:dyDescent="0.2">
      <c r="A363" s="8" t="s">
        <v>68</v>
      </c>
      <c r="B363" s="8" t="s">
        <v>77</v>
      </c>
      <c r="C363" s="8">
        <v>3</v>
      </c>
      <c r="D363" s="9" t="s">
        <v>29</v>
      </c>
      <c r="E363" s="8">
        <v>2</v>
      </c>
      <c r="F363" s="9" t="s">
        <v>513</v>
      </c>
    </row>
    <row r="364" spans="1:9" ht="14.25" customHeight="1" x14ac:dyDescent="0.2">
      <c r="A364" s="8" t="s">
        <v>68</v>
      </c>
      <c r="B364" s="8" t="s">
        <v>77</v>
      </c>
      <c r="C364" s="8">
        <v>3</v>
      </c>
      <c r="D364" s="9" t="s">
        <v>31</v>
      </c>
      <c r="E364" s="8">
        <v>3</v>
      </c>
      <c r="F364" s="9" t="s">
        <v>514</v>
      </c>
    </row>
    <row r="365" spans="1:9" ht="14.25" customHeight="1" x14ac:dyDescent="0.2">
      <c r="A365" s="8"/>
      <c r="B365" s="8"/>
      <c r="C365" s="8"/>
      <c r="D365" s="8"/>
      <c r="E365" s="8"/>
      <c r="F365" s="8"/>
    </row>
    <row r="366" spans="1:9" ht="14.25" customHeight="1" x14ac:dyDescent="0.2">
      <c r="A366" s="8" t="s">
        <v>68</v>
      </c>
      <c r="B366" s="8" t="s">
        <v>78</v>
      </c>
      <c r="C366" s="8">
        <v>0</v>
      </c>
      <c r="D366" s="8">
        <v>0</v>
      </c>
      <c r="E366" s="8"/>
      <c r="F366" s="8"/>
    </row>
    <row r="367" spans="1:9" ht="14.25" customHeight="1" x14ac:dyDescent="0.2">
      <c r="A367" s="8" t="s">
        <v>68</v>
      </c>
      <c r="B367" s="8" t="s">
        <v>78</v>
      </c>
      <c r="C367" s="8">
        <v>3</v>
      </c>
      <c r="D367" s="9" t="s">
        <v>29</v>
      </c>
      <c r="E367" s="8">
        <v>1</v>
      </c>
      <c r="F367" s="9" t="s">
        <v>515</v>
      </c>
    </row>
    <row r="368" spans="1:9" ht="14.25" customHeight="1" x14ac:dyDescent="0.2">
      <c r="A368" s="8" t="s">
        <v>68</v>
      </c>
      <c r="B368" s="8" t="s">
        <v>78</v>
      </c>
      <c r="C368" s="8">
        <v>3</v>
      </c>
      <c r="D368" s="9" t="s">
        <v>29</v>
      </c>
      <c r="E368" s="8">
        <v>2</v>
      </c>
      <c r="F368" s="9" t="s">
        <v>516</v>
      </c>
    </row>
    <row r="369" spans="1:8" ht="14.25" customHeight="1" x14ac:dyDescent="0.2">
      <c r="A369" s="8" t="s">
        <v>68</v>
      </c>
      <c r="B369" s="8" t="s">
        <v>78</v>
      </c>
      <c r="C369" s="8">
        <v>3</v>
      </c>
      <c r="D369" s="9" t="s">
        <v>29</v>
      </c>
      <c r="E369" s="8">
        <v>3</v>
      </c>
      <c r="F369" s="9" t="s">
        <v>517</v>
      </c>
    </row>
    <row r="370" spans="1:8" ht="14.25" customHeight="1" x14ac:dyDescent="0.2">
      <c r="A370" s="8" t="s">
        <v>68</v>
      </c>
      <c r="B370" s="8" t="s">
        <v>78</v>
      </c>
      <c r="C370" s="8">
        <v>3</v>
      </c>
      <c r="D370" s="9" t="s">
        <v>29</v>
      </c>
      <c r="E370" s="8">
        <v>4</v>
      </c>
      <c r="F370" s="9" t="s">
        <v>518</v>
      </c>
    </row>
    <row r="371" spans="1:8" ht="14.25" customHeight="1" x14ac:dyDescent="0.2">
      <c r="A371" s="8" t="s">
        <v>68</v>
      </c>
      <c r="B371" s="8" t="s">
        <v>78</v>
      </c>
      <c r="C371" s="8">
        <v>3</v>
      </c>
      <c r="D371" s="9" t="s">
        <v>31</v>
      </c>
      <c r="E371" s="8">
        <v>5</v>
      </c>
      <c r="F371" s="9" t="s">
        <v>519</v>
      </c>
    </row>
    <row r="372" spans="1:8" ht="14.25" customHeight="1" x14ac:dyDescent="0.2">
      <c r="A372" s="8" t="s">
        <v>68</v>
      </c>
      <c r="B372" s="8" t="s">
        <v>78</v>
      </c>
      <c r="C372" s="8">
        <v>3</v>
      </c>
      <c r="D372" s="9" t="s">
        <v>29</v>
      </c>
      <c r="E372" s="8">
        <v>6</v>
      </c>
      <c r="F372" s="9" t="s">
        <v>520</v>
      </c>
      <c r="G372" s="14">
        <v>41505</v>
      </c>
      <c r="H372" s="13" t="s">
        <v>499</v>
      </c>
    </row>
    <row r="373" spans="1:8" ht="14.25" customHeight="1" x14ac:dyDescent="0.2">
      <c r="A373" s="8"/>
      <c r="B373" s="8"/>
      <c r="C373" s="8"/>
      <c r="D373" s="8"/>
      <c r="E373" s="8"/>
      <c r="F373" s="8"/>
    </row>
    <row r="374" spans="1:8" ht="14.25" customHeight="1" x14ac:dyDescent="0.2">
      <c r="A374" s="8" t="s">
        <v>79</v>
      </c>
      <c r="B374" s="8" t="s">
        <v>80</v>
      </c>
      <c r="C374" s="8">
        <v>1</v>
      </c>
      <c r="D374" s="8">
        <v>2</v>
      </c>
      <c r="E374" s="8"/>
      <c r="F374" s="8"/>
      <c r="G374" s="14">
        <v>41396</v>
      </c>
      <c r="H374" s="13" t="s">
        <v>341</v>
      </c>
    </row>
    <row r="375" spans="1:8" ht="14.25" customHeight="1" x14ac:dyDescent="0.2">
      <c r="A375" s="8" t="s">
        <v>79</v>
      </c>
      <c r="B375" s="8" t="s">
        <v>80</v>
      </c>
      <c r="C375" s="8">
        <v>1</v>
      </c>
      <c r="D375" s="9" t="s">
        <v>31</v>
      </c>
      <c r="E375" s="8">
        <v>1</v>
      </c>
      <c r="F375" s="9" t="s">
        <v>521</v>
      </c>
      <c r="G375" s="14">
        <v>41396</v>
      </c>
    </row>
    <row r="376" spans="1:8" ht="14.25" customHeight="1" x14ac:dyDescent="0.2">
      <c r="A376" s="8" t="s">
        <v>79</v>
      </c>
      <c r="B376" s="8" t="s">
        <v>80</v>
      </c>
      <c r="C376" s="8">
        <v>1</v>
      </c>
      <c r="D376" s="9" t="s">
        <v>29</v>
      </c>
      <c r="E376" s="8">
        <v>2</v>
      </c>
      <c r="F376" s="9" t="s">
        <v>522</v>
      </c>
      <c r="G376" s="14">
        <v>41396</v>
      </c>
    </row>
    <row r="377" spans="1:8" ht="14.25" customHeight="1" x14ac:dyDescent="0.2">
      <c r="A377" s="8" t="s">
        <v>79</v>
      </c>
      <c r="B377" s="8" t="s">
        <v>80</v>
      </c>
      <c r="C377" s="8">
        <v>1</v>
      </c>
      <c r="D377" s="9" t="s">
        <v>29</v>
      </c>
      <c r="E377" s="8">
        <v>3</v>
      </c>
      <c r="F377" s="9" t="s">
        <v>523</v>
      </c>
      <c r="G377" s="14">
        <v>41396</v>
      </c>
    </row>
    <row r="378" spans="1:8" ht="14.25" customHeight="1" x14ac:dyDescent="0.2">
      <c r="A378" s="8" t="s">
        <v>79</v>
      </c>
      <c r="B378" s="8" t="s">
        <v>80</v>
      </c>
      <c r="C378" s="8">
        <v>1</v>
      </c>
      <c r="D378" s="9" t="s">
        <v>29</v>
      </c>
      <c r="E378" s="8">
        <v>4</v>
      </c>
      <c r="F378" s="9" t="s">
        <v>524</v>
      </c>
      <c r="G378" s="14">
        <v>41396</v>
      </c>
    </row>
    <row r="379" spans="1:8" ht="14.25" customHeight="1" x14ac:dyDescent="0.2">
      <c r="A379" s="8" t="s">
        <v>79</v>
      </c>
      <c r="B379" s="8" t="s">
        <v>80</v>
      </c>
      <c r="C379" s="8">
        <v>1</v>
      </c>
      <c r="D379" s="9" t="s">
        <v>29</v>
      </c>
      <c r="E379" s="8">
        <v>5</v>
      </c>
      <c r="F379" s="9" t="s">
        <v>525</v>
      </c>
      <c r="G379" s="14">
        <v>41396</v>
      </c>
    </row>
    <row r="380" spans="1:8" ht="14.25" customHeight="1" x14ac:dyDescent="0.2">
      <c r="A380" s="8"/>
      <c r="B380" s="8"/>
      <c r="C380" s="8"/>
      <c r="D380" s="8"/>
      <c r="E380" s="8"/>
      <c r="F380" s="17"/>
    </row>
    <row r="381" spans="1:8" s="13" customFormat="1" ht="14.25" customHeight="1" x14ac:dyDescent="0.2">
      <c r="A381" s="8" t="s">
        <v>79</v>
      </c>
      <c r="B381" s="8" t="s">
        <v>81</v>
      </c>
      <c r="C381" s="8">
        <v>1</v>
      </c>
      <c r="D381" s="8">
        <v>2</v>
      </c>
      <c r="E381" s="8"/>
      <c r="F381" s="17"/>
      <c r="G381" s="14">
        <v>41396</v>
      </c>
    </row>
    <row r="382" spans="1:8" ht="14.25" customHeight="1" x14ac:dyDescent="0.2">
      <c r="A382" s="8" t="s">
        <v>79</v>
      </c>
      <c r="B382" s="8" t="s">
        <v>81</v>
      </c>
      <c r="C382" s="8">
        <v>1</v>
      </c>
      <c r="D382" s="9" t="s">
        <v>29</v>
      </c>
      <c r="E382" s="8">
        <v>1</v>
      </c>
      <c r="F382" s="9" t="s">
        <v>526</v>
      </c>
      <c r="G382" s="14">
        <v>41396</v>
      </c>
    </row>
    <row r="383" spans="1:8" ht="14.25" customHeight="1" x14ac:dyDescent="0.2">
      <c r="A383" s="8" t="s">
        <v>79</v>
      </c>
      <c r="B383" s="8" t="s">
        <v>81</v>
      </c>
      <c r="C383" s="8">
        <v>1</v>
      </c>
      <c r="D383" s="9" t="s">
        <v>29</v>
      </c>
      <c r="E383" s="8">
        <v>2</v>
      </c>
      <c r="F383" s="9" t="s">
        <v>527</v>
      </c>
      <c r="G383" s="14">
        <v>41396</v>
      </c>
    </row>
    <row r="384" spans="1:8" ht="14.25" customHeight="1" x14ac:dyDescent="0.2">
      <c r="A384" s="8" t="s">
        <v>79</v>
      </c>
      <c r="B384" s="8" t="s">
        <v>81</v>
      </c>
      <c r="C384" s="8">
        <v>1</v>
      </c>
      <c r="D384" s="9" t="s">
        <v>29</v>
      </c>
      <c r="E384" s="8">
        <v>3</v>
      </c>
      <c r="F384" s="9" t="s">
        <v>528</v>
      </c>
      <c r="G384" s="14">
        <v>41396</v>
      </c>
    </row>
    <row r="385" spans="1:7" ht="14.25" customHeight="1" x14ac:dyDescent="0.2">
      <c r="A385" s="8" t="s">
        <v>79</v>
      </c>
      <c r="B385" s="8" t="s">
        <v>81</v>
      </c>
      <c r="C385" s="8">
        <v>1</v>
      </c>
      <c r="D385" s="9" t="s">
        <v>29</v>
      </c>
      <c r="E385" s="8">
        <v>4</v>
      </c>
      <c r="F385" s="9" t="s">
        <v>529</v>
      </c>
      <c r="G385" s="14">
        <v>41396</v>
      </c>
    </row>
    <row r="386" spans="1:7" ht="14.25" customHeight="1" x14ac:dyDescent="0.2">
      <c r="A386" s="8" t="s">
        <v>79</v>
      </c>
      <c r="B386" s="8" t="s">
        <v>81</v>
      </c>
      <c r="C386" s="8">
        <v>1</v>
      </c>
      <c r="D386" s="9" t="s">
        <v>29</v>
      </c>
      <c r="E386" s="8">
        <v>5</v>
      </c>
      <c r="F386" s="9" t="s">
        <v>530</v>
      </c>
      <c r="G386" s="14">
        <v>41396</v>
      </c>
    </row>
    <row r="387" spans="1:7" ht="14.25" customHeight="1" x14ac:dyDescent="0.2">
      <c r="A387" s="8" t="s">
        <v>79</v>
      </c>
      <c r="B387" s="8" t="s">
        <v>81</v>
      </c>
      <c r="C387" s="8">
        <v>1</v>
      </c>
      <c r="D387" s="9" t="s">
        <v>29</v>
      </c>
      <c r="E387" s="8">
        <v>6</v>
      </c>
      <c r="F387" s="9" t="s">
        <v>531</v>
      </c>
      <c r="G387" s="14">
        <v>41396</v>
      </c>
    </row>
    <row r="388" spans="1:7" ht="14.25" customHeight="1" x14ac:dyDescent="0.2">
      <c r="A388" s="8" t="s">
        <v>79</v>
      </c>
      <c r="B388" s="8" t="s">
        <v>81</v>
      </c>
      <c r="C388" s="8">
        <v>1</v>
      </c>
      <c r="D388" s="9" t="s">
        <v>29</v>
      </c>
      <c r="E388" s="8">
        <v>7</v>
      </c>
      <c r="F388" s="9" t="s">
        <v>532</v>
      </c>
      <c r="G388" s="14">
        <v>41396</v>
      </c>
    </row>
    <row r="389" spans="1:7" ht="14.25" customHeight="1" x14ac:dyDescent="0.2">
      <c r="A389" s="8" t="s">
        <v>79</v>
      </c>
      <c r="B389" s="8" t="s">
        <v>81</v>
      </c>
      <c r="C389" s="8">
        <v>2</v>
      </c>
      <c r="D389" s="9" t="s">
        <v>29</v>
      </c>
      <c r="E389" s="8">
        <v>8</v>
      </c>
      <c r="F389" s="9" t="s">
        <v>533</v>
      </c>
      <c r="G389" s="14">
        <v>41396</v>
      </c>
    </row>
    <row r="390" spans="1:7" ht="14.25" customHeight="1" x14ac:dyDescent="0.2">
      <c r="A390" s="8" t="s">
        <v>79</v>
      </c>
      <c r="B390" s="8" t="s">
        <v>81</v>
      </c>
      <c r="C390" s="8">
        <v>2</v>
      </c>
      <c r="D390" s="9" t="s">
        <v>29</v>
      </c>
      <c r="E390" s="8">
        <v>9</v>
      </c>
      <c r="F390" s="9" t="s">
        <v>534</v>
      </c>
      <c r="G390" s="14">
        <v>41396</v>
      </c>
    </row>
    <row r="391" spans="1:7" ht="14.25" customHeight="1" x14ac:dyDescent="0.2">
      <c r="A391" s="8" t="s">
        <v>79</v>
      </c>
      <c r="B391" s="8" t="s">
        <v>81</v>
      </c>
      <c r="C391" s="8">
        <v>2</v>
      </c>
      <c r="D391" s="9" t="s">
        <v>29</v>
      </c>
      <c r="E391" s="8">
        <v>10</v>
      </c>
      <c r="F391" s="9" t="s">
        <v>535</v>
      </c>
      <c r="G391" s="14">
        <v>41396</v>
      </c>
    </row>
    <row r="392" spans="1:7" ht="14.25" customHeight="1" x14ac:dyDescent="0.2">
      <c r="A392" s="8" t="s">
        <v>79</v>
      </c>
      <c r="B392" s="8" t="s">
        <v>81</v>
      </c>
      <c r="C392" s="8">
        <v>2</v>
      </c>
      <c r="D392" s="9" t="s">
        <v>29</v>
      </c>
      <c r="E392" s="8">
        <v>11</v>
      </c>
      <c r="F392" s="9" t="s">
        <v>536</v>
      </c>
      <c r="G392" s="14">
        <v>41396</v>
      </c>
    </row>
    <row r="393" spans="1:7" s="13" customFormat="1" ht="14.25" customHeight="1" x14ac:dyDescent="0.2">
      <c r="A393" s="8" t="s">
        <v>79</v>
      </c>
      <c r="B393" s="8" t="s">
        <v>81</v>
      </c>
      <c r="C393" s="8">
        <v>2</v>
      </c>
      <c r="D393" s="9" t="s">
        <v>29</v>
      </c>
      <c r="E393" s="8">
        <v>12</v>
      </c>
      <c r="F393" s="9" t="s">
        <v>537</v>
      </c>
      <c r="G393" s="14">
        <v>41396</v>
      </c>
    </row>
    <row r="394" spans="1:7" s="13" customFormat="1" ht="14.25" customHeight="1" x14ac:dyDescent="0.2">
      <c r="A394" s="8" t="s">
        <v>79</v>
      </c>
      <c r="B394" s="8" t="s">
        <v>81</v>
      </c>
      <c r="C394" s="8">
        <v>2</v>
      </c>
      <c r="D394" s="9" t="s">
        <v>29</v>
      </c>
      <c r="E394" s="8">
        <v>13</v>
      </c>
      <c r="F394" s="9" t="s">
        <v>538</v>
      </c>
      <c r="G394" s="14">
        <v>41396</v>
      </c>
    </row>
    <row r="395" spans="1:7" ht="14.25" customHeight="1" x14ac:dyDescent="0.2">
      <c r="A395" s="8"/>
      <c r="B395" s="8"/>
      <c r="C395" s="8"/>
      <c r="D395" s="8"/>
      <c r="E395" s="8"/>
      <c r="F395" s="17"/>
      <c r="G395" s="14"/>
    </row>
    <row r="396" spans="1:7" s="13" customFormat="1" ht="14.25" customHeight="1" x14ac:dyDescent="0.2">
      <c r="A396" s="8" t="s">
        <v>79</v>
      </c>
      <c r="B396" s="8" t="s">
        <v>82</v>
      </c>
      <c r="C396" s="8">
        <v>1</v>
      </c>
      <c r="D396" s="8">
        <v>2</v>
      </c>
      <c r="E396" s="8"/>
      <c r="F396" s="17"/>
      <c r="G396" s="14">
        <v>41396</v>
      </c>
    </row>
    <row r="397" spans="1:7" ht="14.25" customHeight="1" x14ac:dyDescent="0.2">
      <c r="A397" s="8" t="s">
        <v>79</v>
      </c>
      <c r="B397" s="8" t="s">
        <v>82</v>
      </c>
      <c r="C397" s="8">
        <v>1</v>
      </c>
      <c r="D397" s="9" t="s">
        <v>29</v>
      </c>
      <c r="E397" s="8">
        <v>1</v>
      </c>
      <c r="F397" s="18" t="s">
        <v>539</v>
      </c>
      <c r="G397" s="14">
        <v>41396</v>
      </c>
    </row>
    <row r="398" spans="1:7" ht="14.25" customHeight="1" x14ac:dyDescent="0.2">
      <c r="A398" s="8" t="s">
        <v>79</v>
      </c>
      <c r="B398" s="8" t="s">
        <v>82</v>
      </c>
      <c r="C398" s="8">
        <v>1</v>
      </c>
      <c r="D398" s="9" t="s">
        <v>29</v>
      </c>
      <c r="E398" s="8">
        <v>2</v>
      </c>
      <c r="F398" s="9" t="s">
        <v>540</v>
      </c>
      <c r="G398" s="14">
        <v>41396</v>
      </c>
    </row>
    <row r="399" spans="1:7" ht="14.25" customHeight="1" x14ac:dyDescent="0.2">
      <c r="A399" s="8" t="s">
        <v>79</v>
      </c>
      <c r="B399" s="8" t="s">
        <v>82</v>
      </c>
      <c r="C399" s="8">
        <v>1</v>
      </c>
      <c r="D399" s="9" t="s">
        <v>31</v>
      </c>
      <c r="E399" s="8">
        <v>3</v>
      </c>
      <c r="F399" s="9" t="s">
        <v>541</v>
      </c>
      <c r="G399" s="14">
        <v>41396</v>
      </c>
    </row>
    <row r="400" spans="1:7" ht="14.25" customHeight="1" x14ac:dyDescent="0.2">
      <c r="A400" s="8" t="s">
        <v>79</v>
      </c>
      <c r="B400" s="8" t="s">
        <v>82</v>
      </c>
      <c r="C400" s="8">
        <v>1</v>
      </c>
      <c r="D400" s="9" t="s">
        <v>31</v>
      </c>
      <c r="E400" s="8">
        <v>4</v>
      </c>
      <c r="F400" s="9" t="s">
        <v>542</v>
      </c>
      <c r="G400" s="14">
        <v>41396</v>
      </c>
    </row>
    <row r="401" spans="1:7" ht="14.25" customHeight="1" x14ac:dyDescent="0.2">
      <c r="A401" s="8" t="s">
        <v>79</v>
      </c>
      <c r="B401" s="8" t="s">
        <v>82</v>
      </c>
      <c r="C401" s="8">
        <v>1</v>
      </c>
      <c r="D401" s="9" t="s">
        <v>31</v>
      </c>
      <c r="E401" s="8">
        <v>5</v>
      </c>
      <c r="F401" s="9" t="s">
        <v>543</v>
      </c>
      <c r="G401" s="14">
        <v>41396</v>
      </c>
    </row>
    <row r="402" spans="1:7" ht="14.25" customHeight="1" x14ac:dyDescent="0.2">
      <c r="A402" s="8" t="s">
        <v>79</v>
      </c>
      <c r="B402" s="8" t="s">
        <v>82</v>
      </c>
      <c r="C402" s="8">
        <v>2</v>
      </c>
      <c r="D402" s="9" t="s">
        <v>29</v>
      </c>
      <c r="E402" s="8">
        <v>6</v>
      </c>
      <c r="F402" s="9" t="s">
        <v>544</v>
      </c>
      <c r="G402" s="14">
        <v>41396</v>
      </c>
    </row>
    <row r="403" spans="1:7" ht="14.25" customHeight="1" x14ac:dyDescent="0.2">
      <c r="A403" s="8" t="s">
        <v>79</v>
      </c>
      <c r="B403" s="8" t="s">
        <v>82</v>
      </c>
      <c r="C403" s="8">
        <v>2</v>
      </c>
      <c r="D403" s="9" t="s">
        <v>29</v>
      </c>
      <c r="E403" s="8">
        <v>7</v>
      </c>
      <c r="F403" s="9" t="s">
        <v>545</v>
      </c>
      <c r="G403" s="14">
        <v>41396</v>
      </c>
    </row>
    <row r="404" spans="1:7" ht="14.25" customHeight="1" x14ac:dyDescent="0.2">
      <c r="A404" s="8" t="s">
        <v>79</v>
      </c>
      <c r="B404" s="8" t="s">
        <v>82</v>
      </c>
      <c r="C404" s="8">
        <v>2</v>
      </c>
      <c r="D404" s="9" t="s">
        <v>29</v>
      </c>
      <c r="E404" s="8">
        <v>8</v>
      </c>
      <c r="F404" s="9" t="s">
        <v>546</v>
      </c>
      <c r="G404" s="14">
        <v>41396</v>
      </c>
    </row>
    <row r="405" spans="1:7" ht="14.25" customHeight="1" x14ac:dyDescent="0.2">
      <c r="A405" s="8" t="s">
        <v>79</v>
      </c>
      <c r="B405" s="8" t="s">
        <v>82</v>
      </c>
      <c r="C405" s="8">
        <v>3</v>
      </c>
      <c r="D405" s="9" t="s">
        <v>29</v>
      </c>
      <c r="E405" s="8">
        <v>9</v>
      </c>
      <c r="F405" s="9" t="s">
        <v>547</v>
      </c>
      <c r="G405" s="14">
        <v>41396</v>
      </c>
    </row>
    <row r="406" spans="1:7" ht="14.25" customHeight="1" x14ac:dyDescent="0.2">
      <c r="A406" s="8" t="s">
        <v>79</v>
      </c>
      <c r="B406" s="8" t="s">
        <v>82</v>
      </c>
      <c r="C406" s="8">
        <v>3</v>
      </c>
      <c r="D406" s="9" t="s">
        <v>29</v>
      </c>
      <c r="E406" s="8">
        <v>10</v>
      </c>
      <c r="F406" s="9" t="s">
        <v>548</v>
      </c>
      <c r="G406" s="14">
        <v>41396</v>
      </c>
    </row>
    <row r="407" spans="1:7" ht="14.25" customHeight="1" x14ac:dyDescent="0.2">
      <c r="A407" s="8" t="s">
        <v>79</v>
      </c>
      <c r="B407" s="8" t="s">
        <v>82</v>
      </c>
      <c r="C407" s="8">
        <v>3</v>
      </c>
      <c r="D407" s="9" t="s">
        <v>31</v>
      </c>
      <c r="E407" s="8">
        <v>11</v>
      </c>
      <c r="F407" s="9" t="s">
        <v>549</v>
      </c>
      <c r="G407" s="14">
        <v>41396</v>
      </c>
    </row>
    <row r="408" spans="1:7" ht="14.25" customHeight="1" x14ac:dyDescent="0.2">
      <c r="A408" s="8" t="s">
        <v>79</v>
      </c>
      <c r="B408" s="8" t="s">
        <v>82</v>
      </c>
      <c r="C408" s="8">
        <v>3</v>
      </c>
      <c r="D408" s="9" t="s">
        <v>31</v>
      </c>
      <c r="E408" s="8">
        <v>12</v>
      </c>
      <c r="F408" s="9" t="s">
        <v>550</v>
      </c>
      <c r="G408" s="14">
        <v>41396</v>
      </c>
    </row>
    <row r="409" spans="1:7" ht="14.25" customHeight="1" x14ac:dyDescent="0.2">
      <c r="A409" s="8" t="s">
        <v>79</v>
      </c>
      <c r="B409" s="8" t="s">
        <v>82</v>
      </c>
      <c r="C409" s="8">
        <v>3</v>
      </c>
      <c r="D409" s="9" t="s">
        <v>29</v>
      </c>
      <c r="E409" s="8">
        <v>13</v>
      </c>
      <c r="F409" s="9" t="s">
        <v>551</v>
      </c>
      <c r="G409" s="14">
        <v>41396</v>
      </c>
    </row>
    <row r="410" spans="1:7" ht="14.25" customHeight="1" x14ac:dyDescent="0.2">
      <c r="A410" s="8"/>
      <c r="B410" s="8"/>
      <c r="C410" s="8"/>
      <c r="D410" s="8"/>
      <c r="E410" s="8"/>
      <c r="F410" s="17"/>
      <c r="G410" s="14"/>
    </row>
    <row r="411" spans="1:7" ht="14.25" customHeight="1" x14ac:dyDescent="0.2">
      <c r="A411" s="8" t="s">
        <v>79</v>
      </c>
      <c r="B411" s="8" t="s">
        <v>83</v>
      </c>
      <c r="C411" s="8">
        <v>0</v>
      </c>
      <c r="D411" s="8">
        <v>1</v>
      </c>
      <c r="E411" s="8"/>
      <c r="F411" s="17"/>
      <c r="G411" s="14">
        <v>41396</v>
      </c>
    </row>
    <row r="412" spans="1:7" ht="14.25" customHeight="1" x14ac:dyDescent="0.2">
      <c r="A412" s="8" t="s">
        <v>79</v>
      </c>
      <c r="B412" s="8" t="s">
        <v>83</v>
      </c>
      <c r="C412" s="8">
        <v>2</v>
      </c>
      <c r="D412" s="8" t="s">
        <v>29</v>
      </c>
      <c r="E412" s="8">
        <v>1</v>
      </c>
      <c r="F412" s="9" t="s">
        <v>552</v>
      </c>
      <c r="G412" s="14">
        <v>41396</v>
      </c>
    </row>
    <row r="413" spans="1:7" ht="14.25" customHeight="1" x14ac:dyDescent="0.2">
      <c r="A413" s="8" t="s">
        <v>79</v>
      </c>
      <c r="B413" s="8" t="s">
        <v>83</v>
      </c>
      <c r="C413" s="8">
        <v>2</v>
      </c>
      <c r="D413" s="8" t="s">
        <v>29</v>
      </c>
      <c r="E413" s="8">
        <v>2</v>
      </c>
      <c r="F413" s="9" t="s">
        <v>553</v>
      </c>
      <c r="G413" s="14">
        <v>41396</v>
      </c>
    </row>
    <row r="414" spans="1:7" ht="14.25" customHeight="1" x14ac:dyDescent="0.2">
      <c r="A414" s="8" t="s">
        <v>79</v>
      </c>
      <c r="B414" s="8" t="s">
        <v>83</v>
      </c>
      <c r="C414" s="8">
        <v>2</v>
      </c>
      <c r="D414" s="8" t="s">
        <v>29</v>
      </c>
      <c r="E414" s="8">
        <v>3</v>
      </c>
      <c r="F414" s="9" t="s">
        <v>554</v>
      </c>
      <c r="G414" s="14">
        <v>41396</v>
      </c>
    </row>
    <row r="415" spans="1:7" ht="14.25" customHeight="1" x14ac:dyDescent="0.2">
      <c r="A415" s="8" t="s">
        <v>79</v>
      </c>
      <c r="B415" s="8" t="s">
        <v>83</v>
      </c>
      <c r="C415" s="8">
        <v>2</v>
      </c>
      <c r="D415" s="8" t="s">
        <v>29</v>
      </c>
      <c r="E415" s="8">
        <v>4</v>
      </c>
      <c r="F415" s="9" t="s">
        <v>555</v>
      </c>
      <c r="G415" s="14">
        <v>41396</v>
      </c>
    </row>
    <row r="416" spans="1:7" ht="14.25" customHeight="1" x14ac:dyDescent="0.2">
      <c r="A416" s="8" t="s">
        <v>79</v>
      </c>
      <c r="B416" s="8" t="s">
        <v>83</v>
      </c>
      <c r="C416" s="8">
        <v>2</v>
      </c>
      <c r="D416" s="8" t="s">
        <v>29</v>
      </c>
      <c r="E416" s="8">
        <v>5</v>
      </c>
      <c r="F416" s="9" t="s">
        <v>556</v>
      </c>
      <c r="G416" s="14">
        <v>41396</v>
      </c>
    </row>
    <row r="417" spans="1:9" ht="14.25" customHeight="1" x14ac:dyDescent="0.2">
      <c r="A417" s="8" t="s">
        <v>79</v>
      </c>
      <c r="B417" s="8" t="s">
        <v>83</v>
      </c>
      <c r="C417" s="8">
        <v>2</v>
      </c>
      <c r="D417" s="8" t="s">
        <v>29</v>
      </c>
      <c r="E417" s="8">
        <v>6</v>
      </c>
      <c r="F417" s="9" t="s">
        <v>557</v>
      </c>
      <c r="G417" s="14">
        <v>41396</v>
      </c>
    </row>
    <row r="418" spans="1:9" ht="14.25" customHeight="1" x14ac:dyDescent="0.2">
      <c r="A418" s="8"/>
      <c r="B418" s="8"/>
      <c r="C418" s="8"/>
      <c r="D418" s="8"/>
      <c r="E418" s="8"/>
      <c r="F418" s="17"/>
      <c r="G418" s="14"/>
    </row>
    <row r="419" spans="1:9" s="13" customFormat="1" ht="14.25" customHeight="1" x14ac:dyDescent="0.2">
      <c r="A419" s="8" t="s">
        <v>79</v>
      </c>
      <c r="B419" s="8" t="s">
        <v>84</v>
      </c>
      <c r="C419" s="8">
        <v>0</v>
      </c>
      <c r="D419" s="8">
        <v>2</v>
      </c>
      <c r="E419" s="8"/>
      <c r="F419" s="8"/>
      <c r="G419" s="14">
        <v>41396</v>
      </c>
    </row>
    <row r="420" spans="1:9" ht="14.25" customHeight="1" x14ac:dyDescent="0.2">
      <c r="A420" s="8" t="s">
        <v>79</v>
      </c>
      <c r="B420" s="8" t="s">
        <v>84</v>
      </c>
      <c r="C420" s="8">
        <v>2</v>
      </c>
      <c r="D420" s="9" t="s">
        <v>29</v>
      </c>
      <c r="E420" s="8">
        <v>1</v>
      </c>
      <c r="F420" s="9" t="s">
        <v>558</v>
      </c>
      <c r="G420" s="14">
        <v>41396</v>
      </c>
    </row>
    <row r="421" spans="1:9" ht="14.25" customHeight="1" x14ac:dyDescent="0.2">
      <c r="A421" s="8" t="s">
        <v>79</v>
      </c>
      <c r="B421" s="8" t="s">
        <v>84</v>
      </c>
      <c r="C421" s="8">
        <v>2</v>
      </c>
      <c r="D421" s="9" t="s">
        <v>29</v>
      </c>
      <c r="E421" s="8">
        <v>2</v>
      </c>
      <c r="F421" s="9" t="s">
        <v>559</v>
      </c>
      <c r="G421" s="14">
        <v>41396</v>
      </c>
    </row>
    <row r="422" spans="1:9" ht="14.25" customHeight="1" x14ac:dyDescent="0.2">
      <c r="A422" s="8" t="s">
        <v>79</v>
      </c>
      <c r="B422" s="8" t="s">
        <v>84</v>
      </c>
      <c r="C422" s="8">
        <v>2</v>
      </c>
      <c r="D422" s="9" t="s">
        <v>29</v>
      </c>
      <c r="E422" s="8">
        <v>3</v>
      </c>
      <c r="F422" s="9" t="s">
        <v>560</v>
      </c>
      <c r="G422" s="14">
        <v>41396</v>
      </c>
    </row>
    <row r="423" spans="1:9" ht="14.25" customHeight="1" x14ac:dyDescent="0.2">
      <c r="A423" s="8" t="s">
        <v>79</v>
      </c>
      <c r="B423" s="8" t="s">
        <v>84</v>
      </c>
      <c r="C423" s="8">
        <v>2</v>
      </c>
      <c r="D423" s="9" t="s">
        <v>29</v>
      </c>
      <c r="E423" s="8">
        <v>4</v>
      </c>
      <c r="F423" s="9" t="s">
        <v>561</v>
      </c>
      <c r="G423" s="14">
        <v>41396</v>
      </c>
    </row>
    <row r="424" spans="1:9" ht="14.25" customHeight="1" x14ac:dyDescent="0.2">
      <c r="A424" s="8" t="s">
        <v>79</v>
      </c>
      <c r="B424" s="8" t="s">
        <v>84</v>
      </c>
      <c r="C424" s="8">
        <v>2</v>
      </c>
      <c r="D424" s="9" t="s">
        <v>29</v>
      </c>
      <c r="E424" s="8">
        <v>5</v>
      </c>
      <c r="F424" s="9" t="s">
        <v>562</v>
      </c>
      <c r="G424" s="14">
        <v>41396</v>
      </c>
    </row>
    <row r="425" spans="1:9" s="13" customFormat="1" ht="14.25" customHeight="1" x14ac:dyDescent="0.2">
      <c r="A425" s="8" t="s">
        <v>79</v>
      </c>
      <c r="B425" s="8" t="s">
        <v>84</v>
      </c>
      <c r="C425" s="8">
        <v>3</v>
      </c>
      <c r="D425" s="9" t="s">
        <v>29</v>
      </c>
      <c r="E425" s="8">
        <v>6</v>
      </c>
      <c r="F425" s="9" t="s">
        <v>563</v>
      </c>
      <c r="G425" s="14">
        <v>41396</v>
      </c>
    </row>
    <row r="426" spans="1:9" s="13" customFormat="1" ht="14.25" customHeight="1" x14ac:dyDescent="0.2">
      <c r="A426" s="8" t="s">
        <v>79</v>
      </c>
      <c r="B426" s="8" t="s">
        <v>84</v>
      </c>
      <c r="C426" s="8">
        <v>3</v>
      </c>
      <c r="D426" s="9" t="s">
        <v>29</v>
      </c>
      <c r="E426" s="8">
        <v>7</v>
      </c>
      <c r="F426" s="9" t="s">
        <v>564</v>
      </c>
      <c r="G426" s="14">
        <v>41396</v>
      </c>
    </row>
    <row r="427" spans="1:9" s="13" customFormat="1" ht="14.25" customHeight="1" x14ac:dyDescent="0.2">
      <c r="A427" s="8" t="s">
        <v>79</v>
      </c>
      <c r="B427" s="8" t="s">
        <v>84</v>
      </c>
      <c r="C427" s="8">
        <v>3</v>
      </c>
      <c r="D427" s="9" t="s">
        <v>29</v>
      </c>
      <c r="E427" s="8">
        <v>8</v>
      </c>
      <c r="F427" s="9" t="s">
        <v>565</v>
      </c>
      <c r="G427" s="14">
        <v>41396</v>
      </c>
    </row>
    <row r="428" spans="1:9" s="13" customFormat="1" ht="14.25" customHeight="1" x14ac:dyDescent="0.2">
      <c r="A428" s="8" t="s">
        <v>79</v>
      </c>
      <c r="B428" s="8" t="s">
        <v>84</v>
      </c>
      <c r="C428" s="8">
        <v>3</v>
      </c>
      <c r="D428" s="9" t="s">
        <v>29</v>
      </c>
      <c r="E428" s="8">
        <v>9</v>
      </c>
      <c r="F428" s="9" t="s">
        <v>566</v>
      </c>
      <c r="G428" s="14">
        <v>41396</v>
      </c>
    </row>
    <row r="429" spans="1:9" ht="14.25" customHeight="1" x14ac:dyDescent="0.2">
      <c r="A429" s="8"/>
      <c r="B429" s="8"/>
      <c r="C429" s="8"/>
      <c r="D429" s="8"/>
      <c r="E429" s="8"/>
      <c r="F429" s="17"/>
    </row>
    <row r="430" spans="1:9" s="13" customFormat="1" ht="14.25" customHeight="1" x14ac:dyDescent="0.2">
      <c r="A430" s="8" t="s">
        <v>79</v>
      </c>
      <c r="B430" s="8" t="s">
        <v>85</v>
      </c>
      <c r="C430" s="8">
        <v>0</v>
      </c>
      <c r="D430" s="8">
        <v>1</v>
      </c>
      <c r="E430" s="8"/>
      <c r="F430" s="8"/>
      <c r="G430" s="14">
        <v>41396</v>
      </c>
    </row>
    <row r="431" spans="1:9" ht="14.25" customHeight="1" x14ac:dyDescent="0.2">
      <c r="A431" s="8" t="s">
        <v>79</v>
      </c>
      <c r="B431" s="8" t="s">
        <v>85</v>
      </c>
      <c r="C431" s="8">
        <v>2</v>
      </c>
      <c r="D431" s="9" t="s">
        <v>29</v>
      </c>
      <c r="E431" s="8">
        <v>1</v>
      </c>
      <c r="F431" s="9" t="s">
        <v>567</v>
      </c>
      <c r="G431" s="14">
        <v>41396</v>
      </c>
      <c r="H431" s="13" t="s">
        <v>568</v>
      </c>
    </row>
    <row r="432" spans="1:9" ht="14.25" customHeight="1" x14ac:dyDescent="0.2">
      <c r="A432" s="8" t="s">
        <v>79</v>
      </c>
      <c r="B432" s="8" t="s">
        <v>85</v>
      </c>
      <c r="C432" s="8">
        <v>2</v>
      </c>
      <c r="D432" s="9" t="s">
        <v>29</v>
      </c>
      <c r="E432" s="8">
        <v>2</v>
      </c>
      <c r="F432" s="9" t="s">
        <v>569</v>
      </c>
      <c r="G432" s="14">
        <v>41396</v>
      </c>
      <c r="H432" s="13" t="s">
        <v>568</v>
      </c>
      <c r="I432" s="13"/>
    </row>
    <row r="433" spans="1:9" ht="14.25" customHeight="1" x14ac:dyDescent="0.2">
      <c r="A433" s="8" t="s">
        <v>79</v>
      </c>
      <c r="B433" s="8" t="s">
        <v>85</v>
      </c>
      <c r="C433" s="8">
        <v>2</v>
      </c>
      <c r="D433" s="9" t="s">
        <v>29</v>
      </c>
      <c r="E433" s="8">
        <v>3</v>
      </c>
      <c r="F433" s="9" t="s">
        <v>570</v>
      </c>
      <c r="G433" s="14">
        <v>41396</v>
      </c>
      <c r="H433" s="13" t="s">
        <v>568</v>
      </c>
      <c r="I433" s="13"/>
    </row>
    <row r="434" spans="1:9" ht="14.25" customHeight="1" x14ac:dyDescent="0.2">
      <c r="A434" s="8" t="s">
        <v>79</v>
      </c>
      <c r="B434" s="8" t="s">
        <v>85</v>
      </c>
      <c r="C434" s="8">
        <v>2</v>
      </c>
      <c r="D434" s="9" t="s">
        <v>29</v>
      </c>
      <c r="E434" s="8">
        <v>4</v>
      </c>
      <c r="F434" s="9" t="s">
        <v>571</v>
      </c>
      <c r="G434" s="14">
        <v>41396</v>
      </c>
      <c r="H434" s="13" t="s">
        <v>568</v>
      </c>
      <c r="I434" s="13"/>
    </row>
    <row r="435" spans="1:9" ht="14.25" customHeight="1" x14ac:dyDescent="0.2">
      <c r="A435" s="8" t="s">
        <v>79</v>
      </c>
      <c r="B435" s="8" t="s">
        <v>85</v>
      </c>
      <c r="C435" s="8">
        <v>2</v>
      </c>
      <c r="D435" s="9" t="s">
        <v>31</v>
      </c>
      <c r="E435" s="8">
        <v>5</v>
      </c>
      <c r="F435" s="9" t="s">
        <v>572</v>
      </c>
      <c r="G435" s="14">
        <v>41396</v>
      </c>
      <c r="H435" s="13" t="s">
        <v>568</v>
      </c>
      <c r="I435" s="13"/>
    </row>
    <row r="436" spans="1:9" ht="14.25" customHeight="1" x14ac:dyDescent="0.2">
      <c r="A436" s="8" t="s">
        <v>79</v>
      </c>
      <c r="B436" s="8" t="s">
        <v>85</v>
      </c>
      <c r="C436" s="8">
        <v>3</v>
      </c>
      <c r="D436" s="9" t="s">
        <v>31</v>
      </c>
      <c r="E436" s="8">
        <v>6</v>
      </c>
      <c r="F436" s="9" t="s">
        <v>573</v>
      </c>
      <c r="G436" s="14">
        <v>41396</v>
      </c>
    </row>
    <row r="437" spans="1:9" ht="14.25" customHeight="1" x14ac:dyDescent="0.2">
      <c r="A437" s="8" t="s">
        <v>79</v>
      </c>
      <c r="B437" s="8" t="s">
        <v>85</v>
      </c>
      <c r="C437" s="8">
        <v>3</v>
      </c>
      <c r="D437" s="9" t="s">
        <v>31</v>
      </c>
      <c r="E437" s="8">
        <v>7</v>
      </c>
      <c r="F437" s="9" t="s">
        <v>574</v>
      </c>
      <c r="G437" s="14">
        <v>41396</v>
      </c>
    </row>
    <row r="438" spans="1:9" ht="14.25" customHeight="1" x14ac:dyDescent="0.2">
      <c r="A438" s="8" t="s">
        <v>79</v>
      </c>
      <c r="B438" s="8" t="s">
        <v>85</v>
      </c>
      <c r="C438" s="8">
        <v>3</v>
      </c>
      <c r="D438" s="9" t="s">
        <v>29</v>
      </c>
      <c r="E438" s="8">
        <v>8</v>
      </c>
      <c r="F438" s="9" t="s">
        <v>575</v>
      </c>
      <c r="G438" s="14">
        <v>41396</v>
      </c>
    </row>
    <row r="439" spans="1:9" s="13" customFormat="1" ht="14.25" customHeight="1" x14ac:dyDescent="0.2">
      <c r="A439" s="8" t="s">
        <v>79</v>
      </c>
      <c r="B439" s="8" t="s">
        <v>85</v>
      </c>
      <c r="C439" s="8">
        <v>3</v>
      </c>
      <c r="D439" s="9" t="s">
        <v>29</v>
      </c>
      <c r="E439" s="8">
        <v>9</v>
      </c>
      <c r="F439" s="9" t="s">
        <v>576</v>
      </c>
      <c r="G439" s="14">
        <v>41396</v>
      </c>
    </row>
    <row r="440" spans="1:9" s="13" customFormat="1" ht="14.25" customHeight="1" x14ac:dyDescent="0.2">
      <c r="A440" s="8" t="s">
        <v>79</v>
      </c>
      <c r="B440" s="8" t="s">
        <v>85</v>
      </c>
      <c r="C440" s="8">
        <v>3</v>
      </c>
      <c r="D440" s="9" t="s">
        <v>29</v>
      </c>
      <c r="E440" s="8">
        <v>10</v>
      </c>
      <c r="F440" s="9" t="s">
        <v>577</v>
      </c>
      <c r="G440" s="14">
        <v>41396</v>
      </c>
    </row>
    <row r="441" spans="1:9" s="13" customFormat="1" ht="14.25" customHeight="1" x14ac:dyDescent="0.2">
      <c r="A441" s="8" t="s">
        <v>79</v>
      </c>
      <c r="B441" s="8" t="s">
        <v>85</v>
      </c>
      <c r="C441" s="8">
        <v>3</v>
      </c>
      <c r="D441" s="9" t="s">
        <v>29</v>
      </c>
      <c r="E441" s="8">
        <v>11</v>
      </c>
      <c r="F441" s="9" t="s">
        <v>578</v>
      </c>
      <c r="G441" s="14">
        <v>41396</v>
      </c>
    </row>
    <row r="442" spans="1:9" s="13" customFormat="1" ht="14.25" customHeight="1" x14ac:dyDescent="0.2">
      <c r="A442" s="8" t="s">
        <v>79</v>
      </c>
      <c r="B442" s="8" t="s">
        <v>85</v>
      </c>
      <c r="C442" s="8">
        <v>3</v>
      </c>
      <c r="D442" s="9" t="s">
        <v>31</v>
      </c>
      <c r="E442" s="8">
        <v>12</v>
      </c>
      <c r="F442" s="9" t="s">
        <v>579</v>
      </c>
      <c r="G442" s="14">
        <v>41396</v>
      </c>
    </row>
    <row r="443" spans="1:9" s="13" customFormat="1" ht="14.25" customHeight="1" x14ac:dyDescent="0.2">
      <c r="A443" s="8" t="s">
        <v>79</v>
      </c>
      <c r="B443" s="8" t="s">
        <v>85</v>
      </c>
      <c r="C443" s="8">
        <v>3</v>
      </c>
      <c r="D443" s="9" t="s">
        <v>29</v>
      </c>
      <c r="E443" s="8">
        <v>13</v>
      </c>
      <c r="F443" s="9" t="s">
        <v>580</v>
      </c>
      <c r="G443" s="14">
        <v>41396</v>
      </c>
    </row>
    <row r="444" spans="1:9" s="13" customFormat="1" ht="14.25" customHeight="1" x14ac:dyDescent="0.2">
      <c r="A444" s="8" t="s">
        <v>79</v>
      </c>
      <c r="B444" s="8" t="s">
        <v>85</v>
      </c>
      <c r="C444" s="8">
        <v>3</v>
      </c>
      <c r="D444" s="9" t="s">
        <v>29</v>
      </c>
      <c r="E444" s="8">
        <v>14</v>
      </c>
      <c r="F444" s="9" t="s">
        <v>581</v>
      </c>
      <c r="G444" s="14">
        <v>41396</v>
      </c>
    </row>
    <row r="445" spans="1:9" ht="14.25" customHeight="1" x14ac:dyDescent="0.2">
      <c r="A445" s="8"/>
      <c r="B445" s="8"/>
      <c r="C445" s="8"/>
      <c r="D445" s="8"/>
      <c r="E445" s="8"/>
      <c r="F445" s="17"/>
      <c r="G445" s="14"/>
    </row>
    <row r="446" spans="1:9" ht="14.25" customHeight="1" x14ac:dyDescent="0.2">
      <c r="A446" s="8" t="s">
        <v>86</v>
      </c>
      <c r="B446" s="8" t="s">
        <v>87</v>
      </c>
      <c r="C446" s="8">
        <v>0</v>
      </c>
      <c r="D446" s="8">
        <v>0</v>
      </c>
      <c r="E446" s="8"/>
      <c r="F446" s="17"/>
      <c r="G446" s="14">
        <v>41396</v>
      </c>
    </row>
    <row r="447" spans="1:9" ht="14.25" customHeight="1" x14ac:dyDescent="0.2">
      <c r="A447" s="8" t="s">
        <v>86</v>
      </c>
      <c r="B447" s="8" t="s">
        <v>87</v>
      </c>
      <c r="C447" s="8">
        <v>3</v>
      </c>
      <c r="D447" s="9" t="s">
        <v>29</v>
      </c>
      <c r="E447" s="8">
        <v>1</v>
      </c>
      <c r="F447" s="9" t="s">
        <v>582</v>
      </c>
      <c r="G447" s="14">
        <v>41396</v>
      </c>
    </row>
    <row r="448" spans="1:9" ht="14.25" customHeight="1" x14ac:dyDescent="0.2">
      <c r="A448" s="8" t="s">
        <v>86</v>
      </c>
      <c r="B448" s="8" t="s">
        <v>87</v>
      </c>
      <c r="C448" s="8">
        <v>3</v>
      </c>
      <c r="D448" s="9" t="s">
        <v>29</v>
      </c>
      <c r="E448" s="8">
        <v>2</v>
      </c>
      <c r="F448" s="9" t="s">
        <v>583</v>
      </c>
      <c r="G448" s="14">
        <v>41396</v>
      </c>
    </row>
    <row r="449" spans="1:7" ht="14.25" customHeight="1" x14ac:dyDescent="0.2">
      <c r="A449" s="8" t="s">
        <v>86</v>
      </c>
      <c r="B449" s="8" t="s">
        <v>87</v>
      </c>
      <c r="C449" s="8">
        <v>3</v>
      </c>
      <c r="D449" s="9" t="s">
        <v>29</v>
      </c>
      <c r="E449" s="8">
        <v>3</v>
      </c>
      <c r="F449" s="9" t="s">
        <v>584</v>
      </c>
      <c r="G449" s="14">
        <v>41396</v>
      </c>
    </row>
    <row r="450" spans="1:7" ht="14.25" customHeight="1" x14ac:dyDescent="0.2">
      <c r="A450" s="8" t="s">
        <v>86</v>
      </c>
      <c r="B450" s="8" t="s">
        <v>87</v>
      </c>
      <c r="C450" s="8">
        <v>3</v>
      </c>
      <c r="D450" s="9" t="s">
        <v>31</v>
      </c>
      <c r="E450" s="8">
        <v>4</v>
      </c>
      <c r="F450" s="9" t="s">
        <v>585</v>
      </c>
      <c r="G450" s="14">
        <v>41396</v>
      </c>
    </row>
    <row r="451" spans="1:7" ht="14.25" customHeight="1" x14ac:dyDescent="0.2">
      <c r="A451" s="8"/>
      <c r="B451" s="8"/>
      <c r="C451" s="8"/>
      <c r="D451" s="8"/>
      <c r="E451" s="8"/>
      <c r="F451" s="17"/>
      <c r="G451" s="14"/>
    </row>
    <row r="452" spans="1:7" ht="14.25" customHeight="1" x14ac:dyDescent="0.2">
      <c r="A452" s="8" t="s">
        <v>79</v>
      </c>
      <c r="B452" s="8" t="s">
        <v>88</v>
      </c>
      <c r="C452" s="8">
        <v>0</v>
      </c>
      <c r="D452" s="8">
        <v>0</v>
      </c>
      <c r="E452" s="8" t="s">
        <v>10</v>
      </c>
      <c r="F452" s="17"/>
      <c r="G452" s="14">
        <v>41396</v>
      </c>
    </row>
    <row r="453" spans="1:7" ht="14.25" customHeight="1" x14ac:dyDescent="0.2">
      <c r="A453" s="8" t="s">
        <v>79</v>
      </c>
      <c r="B453" s="8" t="s">
        <v>88</v>
      </c>
      <c r="C453" s="8">
        <v>3</v>
      </c>
      <c r="D453" s="8" t="s">
        <v>29</v>
      </c>
      <c r="E453" s="8">
        <v>1</v>
      </c>
      <c r="F453" s="9" t="s">
        <v>586</v>
      </c>
      <c r="G453" s="14">
        <v>41396</v>
      </c>
    </row>
    <row r="454" spans="1:7" ht="14.25" customHeight="1" x14ac:dyDescent="0.2">
      <c r="A454" s="8" t="s">
        <v>79</v>
      </c>
      <c r="B454" s="8" t="s">
        <v>88</v>
      </c>
      <c r="C454" s="8">
        <v>3</v>
      </c>
      <c r="D454" s="8" t="s">
        <v>29</v>
      </c>
      <c r="E454" s="8">
        <v>2</v>
      </c>
      <c r="F454" s="9" t="s">
        <v>587</v>
      </c>
      <c r="G454" s="14">
        <v>41396</v>
      </c>
    </row>
    <row r="455" spans="1:7" ht="14.25" customHeight="1" x14ac:dyDescent="0.2">
      <c r="A455" s="8" t="s">
        <v>79</v>
      </c>
      <c r="B455" s="8" t="s">
        <v>88</v>
      </c>
      <c r="C455" s="8">
        <v>3</v>
      </c>
      <c r="D455" s="8" t="s">
        <v>29</v>
      </c>
      <c r="E455" s="8">
        <v>3</v>
      </c>
      <c r="F455" s="9" t="s">
        <v>588</v>
      </c>
      <c r="G455" s="14">
        <v>41396</v>
      </c>
    </row>
    <row r="456" spans="1:7" ht="14.25" customHeight="1" x14ac:dyDescent="0.2">
      <c r="A456" s="8" t="s">
        <v>79</v>
      </c>
      <c r="B456" s="8" t="s">
        <v>88</v>
      </c>
      <c r="C456" s="8">
        <v>3</v>
      </c>
      <c r="D456" s="8" t="s">
        <v>29</v>
      </c>
      <c r="E456" s="8">
        <v>4</v>
      </c>
      <c r="F456" s="9" t="s">
        <v>589</v>
      </c>
      <c r="G456" s="14">
        <v>41396</v>
      </c>
    </row>
    <row r="457" spans="1:7" ht="14.25" customHeight="1" x14ac:dyDescent="0.2">
      <c r="A457" s="8" t="s">
        <v>79</v>
      </c>
      <c r="B457" s="8" t="s">
        <v>88</v>
      </c>
      <c r="C457" s="8">
        <v>3</v>
      </c>
      <c r="D457" s="8" t="s">
        <v>29</v>
      </c>
      <c r="E457" s="8">
        <v>5</v>
      </c>
      <c r="F457" s="9" t="s">
        <v>590</v>
      </c>
      <c r="G457" s="14">
        <v>41396</v>
      </c>
    </row>
    <row r="458" spans="1:7" ht="14.25" customHeight="1" x14ac:dyDescent="0.2">
      <c r="A458" s="8" t="s">
        <v>79</v>
      </c>
      <c r="B458" s="8" t="s">
        <v>88</v>
      </c>
      <c r="C458" s="8">
        <v>3</v>
      </c>
      <c r="D458" s="8" t="s">
        <v>29</v>
      </c>
      <c r="E458" s="8">
        <v>6</v>
      </c>
      <c r="F458" s="9" t="s">
        <v>591</v>
      </c>
      <c r="G458" s="14">
        <v>41396</v>
      </c>
    </row>
    <row r="459" spans="1:7" ht="14.25" customHeight="1" x14ac:dyDescent="0.2">
      <c r="A459" s="8" t="s">
        <v>79</v>
      </c>
      <c r="B459" s="8" t="s">
        <v>88</v>
      </c>
      <c r="C459" s="8">
        <v>3</v>
      </c>
      <c r="D459" s="8" t="s">
        <v>29</v>
      </c>
      <c r="E459" s="8">
        <v>7</v>
      </c>
      <c r="F459" s="9" t="s">
        <v>592</v>
      </c>
      <c r="G459" s="14">
        <v>41396</v>
      </c>
    </row>
    <row r="460" spans="1:7" ht="14.25" customHeight="1" x14ac:dyDescent="0.2">
      <c r="A460" s="8" t="s">
        <v>79</v>
      </c>
      <c r="B460" s="8" t="s">
        <v>88</v>
      </c>
      <c r="C460" s="8">
        <v>3</v>
      </c>
      <c r="D460" s="8" t="s">
        <v>29</v>
      </c>
      <c r="E460" s="8">
        <v>8</v>
      </c>
      <c r="F460" s="9" t="s">
        <v>593</v>
      </c>
      <c r="G460" s="14">
        <v>41396</v>
      </c>
    </row>
    <row r="461" spans="1:7" ht="14.25" customHeight="1" x14ac:dyDescent="0.2">
      <c r="A461" s="8"/>
      <c r="B461" s="8"/>
      <c r="C461" s="8"/>
      <c r="D461" s="8"/>
      <c r="E461" s="8"/>
      <c r="F461" s="17"/>
      <c r="G461" s="14"/>
    </row>
    <row r="462" spans="1:7" s="13" customFormat="1" ht="14.25" customHeight="1" x14ac:dyDescent="0.2">
      <c r="A462" s="8" t="s">
        <v>79</v>
      </c>
      <c r="B462" s="8" t="s">
        <v>89</v>
      </c>
      <c r="C462" s="8">
        <v>0</v>
      </c>
      <c r="D462" s="8">
        <v>0</v>
      </c>
      <c r="E462" s="8"/>
      <c r="F462" s="8"/>
      <c r="G462" s="14">
        <v>41396</v>
      </c>
    </row>
    <row r="463" spans="1:7" ht="14.25" customHeight="1" x14ac:dyDescent="0.2">
      <c r="A463" s="8" t="s">
        <v>79</v>
      </c>
      <c r="B463" s="8" t="s">
        <v>89</v>
      </c>
      <c r="C463" s="8">
        <v>3</v>
      </c>
      <c r="D463" s="8" t="s">
        <v>29</v>
      </c>
      <c r="E463" s="8">
        <v>1</v>
      </c>
      <c r="F463" s="9" t="s">
        <v>594</v>
      </c>
      <c r="G463" s="14">
        <v>41396</v>
      </c>
    </row>
    <row r="464" spans="1:7" ht="14.25" customHeight="1" x14ac:dyDescent="0.2">
      <c r="A464" s="8" t="s">
        <v>79</v>
      </c>
      <c r="B464" s="8" t="s">
        <v>89</v>
      </c>
      <c r="C464" s="8">
        <v>3</v>
      </c>
      <c r="D464" s="8" t="s">
        <v>29</v>
      </c>
      <c r="E464" s="8">
        <v>2</v>
      </c>
      <c r="F464" s="9" t="s">
        <v>595</v>
      </c>
      <c r="G464" s="14">
        <v>41396</v>
      </c>
    </row>
    <row r="465" spans="1:8" ht="14.25" customHeight="1" x14ac:dyDescent="0.2">
      <c r="A465" s="8" t="s">
        <v>79</v>
      </c>
      <c r="B465" s="8" t="s">
        <v>89</v>
      </c>
      <c r="C465" s="8">
        <v>3</v>
      </c>
      <c r="D465" s="8" t="s">
        <v>29</v>
      </c>
      <c r="E465" s="8">
        <v>3</v>
      </c>
      <c r="F465" s="9" t="s">
        <v>596</v>
      </c>
      <c r="G465" s="14">
        <v>41396</v>
      </c>
    </row>
    <row r="466" spans="1:8" ht="14.25" customHeight="1" x14ac:dyDescent="0.2">
      <c r="A466" s="8" t="s">
        <v>79</v>
      </c>
      <c r="B466" s="8" t="s">
        <v>89</v>
      </c>
      <c r="C466" s="8">
        <v>3</v>
      </c>
      <c r="D466" s="8" t="s">
        <v>29</v>
      </c>
      <c r="E466" s="8">
        <v>4</v>
      </c>
      <c r="F466" s="9" t="s">
        <v>597</v>
      </c>
      <c r="G466" s="14">
        <v>41396</v>
      </c>
    </row>
    <row r="467" spans="1:8" ht="14.25" customHeight="1" x14ac:dyDescent="0.2">
      <c r="A467" s="8" t="s">
        <v>79</v>
      </c>
      <c r="B467" s="8" t="s">
        <v>89</v>
      </c>
      <c r="C467" s="8">
        <v>3</v>
      </c>
      <c r="D467" s="8" t="s">
        <v>29</v>
      </c>
      <c r="E467" s="8">
        <v>5</v>
      </c>
      <c r="F467" s="9" t="s">
        <v>598</v>
      </c>
      <c r="G467" s="14">
        <v>41396</v>
      </c>
    </row>
    <row r="468" spans="1:8" s="13" customFormat="1" ht="14.25" customHeight="1" x14ac:dyDescent="0.2">
      <c r="A468" s="8" t="s">
        <v>79</v>
      </c>
      <c r="B468" s="8" t="s">
        <v>89</v>
      </c>
      <c r="C468" s="8">
        <v>3</v>
      </c>
      <c r="D468" s="8" t="s">
        <v>29</v>
      </c>
      <c r="E468" s="8">
        <v>6</v>
      </c>
      <c r="F468" s="9" t="s">
        <v>599</v>
      </c>
      <c r="G468" s="14">
        <v>41396</v>
      </c>
    </row>
    <row r="469" spans="1:8" s="13" customFormat="1" ht="14.25" customHeight="1" x14ac:dyDescent="0.2">
      <c r="A469" s="8" t="s">
        <v>79</v>
      </c>
      <c r="B469" s="8" t="s">
        <v>89</v>
      </c>
      <c r="C469" s="8">
        <v>3</v>
      </c>
      <c r="D469" s="8" t="s">
        <v>29</v>
      </c>
      <c r="E469" s="8">
        <v>7</v>
      </c>
      <c r="F469" s="9" t="s">
        <v>600</v>
      </c>
      <c r="G469" s="14">
        <v>41396</v>
      </c>
    </row>
    <row r="470" spans="1:8" ht="14.25" customHeight="1" x14ac:dyDescent="0.2">
      <c r="A470" s="8"/>
      <c r="B470" s="8"/>
      <c r="C470" s="8"/>
      <c r="D470" s="8"/>
      <c r="E470" s="8"/>
      <c r="F470" s="17"/>
      <c r="G470" s="14"/>
    </row>
    <row r="471" spans="1:8" ht="14.25" customHeight="1" x14ac:dyDescent="0.2">
      <c r="A471" s="8" t="s">
        <v>79</v>
      </c>
      <c r="B471" s="8" t="s">
        <v>90</v>
      </c>
      <c r="C471" s="8">
        <v>0</v>
      </c>
      <c r="D471" s="8">
        <v>0</v>
      </c>
      <c r="E471" s="8"/>
      <c r="F471" s="8"/>
      <c r="G471" s="14">
        <v>41396</v>
      </c>
    </row>
    <row r="472" spans="1:8" ht="14.25" customHeight="1" x14ac:dyDescent="0.2">
      <c r="A472" s="8" t="s">
        <v>79</v>
      </c>
      <c r="B472" s="8" t="s">
        <v>90</v>
      </c>
      <c r="C472" s="8">
        <v>3</v>
      </c>
      <c r="D472" s="9" t="s">
        <v>29</v>
      </c>
      <c r="E472" s="8">
        <v>1</v>
      </c>
      <c r="F472" s="9" t="s">
        <v>601</v>
      </c>
      <c r="G472" s="14">
        <v>41396</v>
      </c>
      <c r="H472" s="13" t="s">
        <v>602</v>
      </c>
    </row>
    <row r="473" spans="1:8" ht="14.25" customHeight="1" x14ac:dyDescent="0.2">
      <c r="A473" s="8" t="s">
        <v>79</v>
      </c>
      <c r="B473" s="8" t="s">
        <v>90</v>
      </c>
      <c r="C473" s="8">
        <v>3</v>
      </c>
      <c r="D473" s="9" t="s">
        <v>29</v>
      </c>
      <c r="E473" s="8">
        <v>2</v>
      </c>
      <c r="F473" s="9" t="s">
        <v>603</v>
      </c>
      <c r="G473" s="14">
        <v>41396</v>
      </c>
      <c r="H473" s="13" t="s">
        <v>251</v>
      </c>
    </row>
    <row r="474" spans="1:8" ht="14.25" customHeight="1" x14ac:dyDescent="0.2">
      <c r="A474" s="8" t="s">
        <v>79</v>
      </c>
      <c r="B474" s="8" t="s">
        <v>90</v>
      </c>
      <c r="C474" s="8">
        <v>3</v>
      </c>
      <c r="D474" s="9" t="s">
        <v>29</v>
      </c>
      <c r="E474" s="8">
        <v>3</v>
      </c>
      <c r="F474" s="9" t="s">
        <v>604</v>
      </c>
      <c r="G474" s="14"/>
    </row>
    <row r="475" spans="1:8" ht="14.25" customHeight="1" x14ac:dyDescent="0.2">
      <c r="A475" s="8" t="s">
        <v>79</v>
      </c>
      <c r="B475" s="8" t="s">
        <v>90</v>
      </c>
      <c r="C475" s="8">
        <v>3</v>
      </c>
      <c r="D475" s="9" t="s">
        <v>29</v>
      </c>
      <c r="E475" s="8">
        <v>4</v>
      </c>
      <c r="F475" s="9" t="s">
        <v>605</v>
      </c>
      <c r="G475" s="14"/>
    </row>
    <row r="476" spans="1:8" ht="14.25" customHeight="1" x14ac:dyDescent="0.2">
      <c r="A476" s="8" t="s">
        <v>79</v>
      </c>
      <c r="B476" s="8" t="s">
        <v>90</v>
      </c>
      <c r="C476" s="8">
        <v>3</v>
      </c>
      <c r="D476" s="9" t="s">
        <v>29</v>
      </c>
      <c r="E476" s="8">
        <v>5</v>
      </c>
      <c r="F476" s="9" t="s">
        <v>606</v>
      </c>
      <c r="G476" s="14"/>
    </row>
    <row r="477" spans="1:8" ht="14.25" customHeight="1" x14ac:dyDescent="0.2">
      <c r="A477" s="8" t="s">
        <v>79</v>
      </c>
      <c r="B477" s="8" t="s">
        <v>90</v>
      </c>
      <c r="C477" s="8">
        <v>3</v>
      </c>
      <c r="D477" s="9" t="s">
        <v>31</v>
      </c>
      <c r="E477" s="8">
        <v>6</v>
      </c>
      <c r="F477" s="9" t="s">
        <v>607</v>
      </c>
      <c r="G477" s="14"/>
    </row>
    <row r="478" spans="1:8" ht="14.25" customHeight="1" x14ac:dyDescent="0.2">
      <c r="A478" s="8" t="s">
        <v>79</v>
      </c>
      <c r="B478" s="8" t="s">
        <v>90</v>
      </c>
      <c r="C478" s="8">
        <v>3</v>
      </c>
      <c r="D478" s="9" t="s">
        <v>29</v>
      </c>
      <c r="E478" s="8">
        <v>7</v>
      </c>
      <c r="F478" s="9" t="s">
        <v>608</v>
      </c>
      <c r="G478" s="14"/>
    </row>
    <row r="479" spans="1:8" ht="14.25" customHeight="1" x14ac:dyDescent="0.2">
      <c r="A479" s="8" t="s">
        <v>79</v>
      </c>
      <c r="B479" s="8" t="s">
        <v>90</v>
      </c>
      <c r="C479" s="8">
        <v>3</v>
      </c>
      <c r="D479" s="9" t="s">
        <v>31</v>
      </c>
      <c r="E479" s="8">
        <v>8</v>
      </c>
      <c r="F479" s="9" t="s">
        <v>609</v>
      </c>
      <c r="G479" s="14">
        <v>41396</v>
      </c>
    </row>
    <row r="480" spans="1:8" ht="14.25" customHeight="1" x14ac:dyDescent="0.2">
      <c r="A480" s="8" t="s">
        <v>79</v>
      </c>
      <c r="B480" s="8" t="s">
        <v>90</v>
      </c>
      <c r="C480" s="8">
        <v>3</v>
      </c>
      <c r="D480" s="9" t="s">
        <v>31</v>
      </c>
      <c r="E480" s="8">
        <v>9</v>
      </c>
      <c r="F480" s="9" t="s">
        <v>610</v>
      </c>
      <c r="G480" s="14">
        <v>41396</v>
      </c>
    </row>
    <row r="481" spans="1:8" ht="14.25" customHeight="1" x14ac:dyDescent="0.2">
      <c r="A481" s="8" t="s">
        <v>79</v>
      </c>
      <c r="B481" s="8" t="s">
        <v>90</v>
      </c>
      <c r="C481" s="8">
        <v>3</v>
      </c>
      <c r="D481" s="9" t="s">
        <v>31</v>
      </c>
      <c r="E481" s="8">
        <v>10</v>
      </c>
      <c r="F481" s="9" t="s">
        <v>611</v>
      </c>
      <c r="G481" s="14">
        <v>41396</v>
      </c>
    </row>
    <row r="482" spans="1:8" ht="14.25" customHeight="1" x14ac:dyDescent="0.2">
      <c r="A482" s="8" t="s">
        <v>79</v>
      </c>
      <c r="B482" s="8" t="s">
        <v>90</v>
      </c>
      <c r="C482" s="8">
        <v>3</v>
      </c>
      <c r="D482" s="9" t="s">
        <v>31</v>
      </c>
      <c r="E482" s="8">
        <v>11</v>
      </c>
      <c r="F482" s="9" t="s">
        <v>612</v>
      </c>
      <c r="G482" s="14">
        <v>41396</v>
      </c>
    </row>
    <row r="483" spans="1:8" ht="14.25" customHeight="1" x14ac:dyDescent="0.2">
      <c r="A483" s="8" t="s">
        <v>79</v>
      </c>
      <c r="B483" s="8" t="s">
        <v>90</v>
      </c>
      <c r="C483" s="8">
        <v>3</v>
      </c>
      <c r="D483" s="9" t="s">
        <v>29</v>
      </c>
      <c r="E483" s="8">
        <v>12</v>
      </c>
      <c r="F483" s="9" t="s">
        <v>613</v>
      </c>
      <c r="G483" s="14"/>
    </row>
    <row r="484" spans="1:8" ht="14.25" customHeight="1" x14ac:dyDescent="0.2">
      <c r="A484" s="8" t="s">
        <v>79</v>
      </c>
      <c r="B484" s="8" t="s">
        <v>90</v>
      </c>
      <c r="C484" s="8">
        <v>3</v>
      </c>
      <c r="D484" s="9" t="s">
        <v>31</v>
      </c>
      <c r="E484" s="8">
        <v>13</v>
      </c>
      <c r="F484" s="9" t="s">
        <v>614</v>
      </c>
      <c r="G484" s="14">
        <v>41396</v>
      </c>
    </row>
    <row r="485" spans="1:8" ht="14.25" customHeight="1" x14ac:dyDescent="0.2">
      <c r="A485" s="8" t="s">
        <v>79</v>
      </c>
      <c r="B485" s="8" t="s">
        <v>90</v>
      </c>
      <c r="C485" s="8">
        <v>3</v>
      </c>
      <c r="D485" s="9" t="s">
        <v>31</v>
      </c>
      <c r="E485" s="8">
        <v>14</v>
      </c>
      <c r="F485" s="9" t="s">
        <v>615</v>
      </c>
      <c r="G485" s="14">
        <v>41396</v>
      </c>
    </row>
    <row r="486" spans="1:8" ht="14.25" customHeight="1" x14ac:dyDescent="0.2">
      <c r="A486" s="8" t="s">
        <v>79</v>
      </c>
      <c r="B486" s="8" t="s">
        <v>90</v>
      </c>
      <c r="C486" s="8">
        <v>3</v>
      </c>
      <c r="D486" s="9" t="s">
        <v>29</v>
      </c>
      <c r="E486" s="8">
        <v>15</v>
      </c>
      <c r="F486" s="9" t="s">
        <v>616</v>
      </c>
      <c r="G486" s="14">
        <v>41396</v>
      </c>
    </row>
    <row r="487" spans="1:8" ht="14.25" customHeight="1" x14ac:dyDescent="0.2">
      <c r="A487" s="8"/>
      <c r="B487" s="8"/>
      <c r="C487" s="8"/>
      <c r="D487" s="8"/>
      <c r="E487" s="8"/>
      <c r="F487" s="17"/>
      <c r="G487" s="14"/>
    </row>
    <row r="488" spans="1:8" s="13" customFormat="1" ht="14.25" customHeight="1" x14ac:dyDescent="0.2">
      <c r="A488" s="8" t="s">
        <v>86</v>
      </c>
      <c r="B488" s="8" t="s">
        <v>91</v>
      </c>
      <c r="C488" s="8">
        <v>0</v>
      </c>
      <c r="D488" s="8">
        <v>0</v>
      </c>
      <c r="E488" s="8"/>
      <c r="F488" s="8"/>
      <c r="G488" s="14">
        <v>41396</v>
      </c>
      <c r="H488" s="13" t="s">
        <v>617</v>
      </c>
    </row>
    <row r="489" spans="1:8" ht="14.25" customHeight="1" x14ac:dyDescent="0.2">
      <c r="A489" s="8" t="s">
        <v>86</v>
      </c>
      <c r="B489" s="8" t="s">
        <v>91</v>
      </c>
      <c r="C489" s="8">
        <v>3</v>
      </c>
      <c r="D489" s="9" t="s">
        <v>29</v>
      </c>
      <c r="E489" s="8">
        <v>1</v>
      </c>
      <c r="F489" s="9" t="s">
        <v>618</v>
      </c>
      <c r="G489" s="14">
        <v>41396</v>
      </c>
    </row>
    <row r="490" spans="1:8" ht="14.25" customHeight="1" x14ac:dyDescent="0.2">
      <c r="A490" s="8" t="s">
        <v>86</v>
      </c>
      <c r="B490" s="8" t="s">
        <v>91</v>
      </c>
      <c r="C490" s="8">
        <v>3</v>
      </c>
      <c r="D490" s="9" t="s">
        <v>31</v>
      </c>
      <c r="E490" s="8">
        <v>2</v>
      </c>
      <c r="F490" s="9" t="s">
        <v>619</v>
      </c>
      <c r="G490" s="14">
        <v>41396</v>
      </c>
    </row>
    <row r="491" spans="1:8" ht="14.25" customHeight="1" x14ac:dyDescent="0.2">
      <c r="A491" s="8" t="s">
        <v>86</v>
      </c>
      <c r="B491" s="8" t="s">
        <v>91</v>
      </c>
      <c r="C491" s="8">
        <v>3</v>
      </c>
      <c r="D491" s="9" t="s">
        <v>31</v>
      </c>
      <c r="E491" s="8">
        <v>3</v>
      </c>
      <c r="F491" s="9" t="s">
        <v>620</v>
      </c>
      <c r="G491" s="14">
        <v>41396</v>
      </c>
    </row>
    <row r="492" spans="1:8" ht="14.25" customHeight="1" x14ac:dyDescent="0.2">
      <c r="A492" s="8" t="s">
        <v>86</v>
      </c>
      <c r="B492" s="8" t="s">
        <v>91</v>
      </c>
      <c r="C492" s="8">
        <v>3</v>
      </c>
      <c r="D492" s="9" t="s">
        <v>29</v>
      </c>
      <c r="E492" s="8">
        <v>4</v>
      </c>
      <c r="F492" s="9" t="s">
        <v>621</v>
      </c>
      <c r="G492" s="14">
        <v>41396</v>
      </c>
    </row>
    <row r="493" spans="1:8" ht="14.25" customHeight="1" x14ac:dyDescent="0.2">
      <c r="A493" s="8" t="s">
        <v>86</v>
      </c>
      <c r="B493" s="8" t="s">
        <v>91</v>
      </c>
      <c r="C493" s="8">
        <v>3</v>
      </c>
      <c r="D493" s="9" t="s">
        <v>31</v>
      </c>
      <c r="E493" s="8">
        <v>5</v>
      </c>
      <c r="F493" s="9" t="s">
        <v>622</v>
      </c>
      <c r="G493" s="14">
        <v>41396</v>
      </c>
    </row>
    <row r="494" spans="1:8" ht="14.25" customHeight="1" x14ac:dyDescent="0.2">
      <c r="A494" s="8"/>
      <c r="B494" s="8"/>
      <c r="C494" s="8"/>
      <c r="D494" s="8"/>
      <c r="E494" s="8"/>
      <c r="F494" s="15"/>
    </row>
    <row r="495" spans="1:8" ht="14.25" customHeight="1" x14ac:dyDescent="0.2">
      <c r="A495" s="8" t="s">
        <v>92</v>
      </c>
      <c r="B495" s="8" t="s">
        <v>93</v>
      </c>
      <c r="C495" s="8">
        <v>1</v>
      </c>
      <c r="D495" s="8">
        <v>2</v>
      </c>
      <c r="E495" s="8"/>
      <c r="F495" s="8"/>
    </row>
    <row r="496" spans="1:8" ht="14.25" customHeight="1" x14ac:dyDescent="0.2">
      <c r="A496" s="8" t="s">
        <v>92</v>
      </c>
      <c r="B496" s="8" t="s">
        <v>93</v>
      </c>
      <c r="C496" s="8">
        <v>1</v>
      </c>
      <c r="D496" s="9" t="s">
        <v>29</v>
      </c>
      <c r="E496" s="8">
        <v>1</v>
      </c>
      <c r="F496" s="9" t="s">
        <v>623</v>
      </c>
    </row>
    <row r="497" spans="1:8" ht="14.25" customHeight="1" x14ac:dyDescent="0.2">
      <c r="A497" s="8" t="s">
        <v>92</v>
      </c>
      <c r="B497" s="8" t="s">
        <v>93</v>
      </c>
      <c r="C497" s="8">
        <v>1</v>
      </c>
      <c r="D497" s="9" t="s">
        <v>30</v>
      </c>
      <c r="E497" s="8">
        <v>2</v>
      </c>
      <c r="F497" s="9" t="s">
        <v>624</v>
      </c>
      <c r="G497" s="14">
        <v>41505</v>
      </c>
      <c r="H497" s="13" t="s">
        <v>450</v>
      </c>
    </row>
    <row r="498" spans="1:8" ht="14.25" customHeight="1" x14ac:dyDescent="0.2">
      <c r="A498" s="8" t="s">
        <v>92</v>
      </c>
      <c r="B498" s="8" t="s">
        <v>93</v>
      </c>
      <c r="C498" s="8">
        <v>1</v>
      </c>
      <c r="D498" s="9" t="s">
        <v>29</v>
      </c>
      <c r="E498" s="8">
        <v>3</v>
      </c>
      <c r="F498" s="9" t="s">
        <v>625</v>
      </c>
    </row>
    <row r="499" spans="1:8" ht="14.25" customHeight="1" x14ac:dyDescent="0.2">
      <c r="A499" s="8" t="s">
        <v>92</v>
      </c>
      <c r="B499" s="8" t="s">
        <v>93</v>
      </c>
      <c r="C499" s="8">
        <v>1</v>
      </c>
      <c r="D499" s="9" t="s">
        <v>30</v>
      </c>
      <c r="E499" s="8">
        <v>4</v>
      </c>
      <c r="F499" s="9" t="s">
        <v>626</v>
      </c>
    </row>
    <row r="500" spans="1:8" ht="14.25" customHeight="1" x14ac:dyDescent="0.2">
      <c r="A500" s="8" t="s">
        <v>92</v>
      </c>
      <c r="B500" s="8" t="s">
        <v>93</v>
      </c>
      <c r="C500" s="8">
        <v>1</v>
      </c>
      <c r="D500" s="9" t="s">
        <v>31</v>
      </c>
      <c r="E500" s="8">
        <v>5</v>
      </c>
      <c r="F500" s="9" t="s">
        <v>627</v>
      </c>
    </row>
    <row r="501" spans="1:8" ht="14.25" customHeight="1" x14ac:dyDescent="0.2">
      <c r="A501" s="8" t="s">
        <v>92</v>
      </c>
      <c r="B501" s="8" t="s">
        <v>93</v>
      </c>
      <c r="C501" s="8">
        <v>1</v>
      </c>
      <c r="D501" s="9" t="s">
        <v>29</v>
      </c>
      <c r="E501" s="8">
        <v>6</v>
      </c>
      <c r="F501" s="9" t="s">
        <v>628</v>
      </c>
    </row>
    <row r="502" spans="1:8" ht="14.25" customHeight="1" x14ac:dyDescent="0.2">
      <c r="A502" s="8" t="s">
        <v>92</v>
      </c>
      <c r="B502" s="8" t="s">
        <v>93</v>
      </c>
      <c r="C502" s="8">
        <v>2</v>
      </c>
      <c r="D502" s="9" t="s">
        <v>30</v>
      </c>
      <c r="E502" s="8">
        <v>7</v>
      </c>
      <c r="F502" s="9" t="s">
        <v>629</v>
      </c>
      <c r="G502" s="14">
        <v>41505</v>
      </c>
      <c r="H502" s="13" t="s">
        <v>450</v>
      </c>
    </row>
    <row r="503" spans="1:8" ht="14.25" customHeight="1" x14ac:dyDescent="0.2">
      <c r="A503" s="8" t="s">
        <v>92</v>
      </c>
      <c r="B503" s="8" t="s">
        <v>93</v>
      </c>
      <c r="C503" s="8">
        <v>2</v>
      </c>
      <c r="D503" s="9" t="s">
        <v>29</v>
      </c>
      <c r="E503" s="8">
        <v>8</v>
      </c>
      <c r="F503" s="9" t="s">
        <v>630</v>
      </c>
    </row>
    <row r="504" spans="1:8" ht="14.25" customHeight="1" x14ac:dyDescent="0.2">
      <c r="A504" s="8" t="s">
        <v>92</v>
      </c>
      <c r="B504" s="8" t="s">
        <v>93</v>
      </c>
      <c r="C504" s="8">
        <v>2</v>
      </c>
      <c r="D504" s="9" t="s">
        <v>29</v>
      </c>
      <c r="E504" s="8">
        <v>9</v>
      </c>
      <c r="F504" s="9" t="s">
        <v>631</v>
      </c>
    </row>
    <row r="505" spans="1:8" ht="14.25" customHeight="1" x14ac:dyDescent="0.2">
      <c r="A505" s="8" t="s">
        <v>92</v>
      </c>
      <c r="B505" s="8" t="s">
        <v>93</v>
      </c>
      <c r="C505" s="8">
        <v>2</v>
      </c>
      <c r="D505" s="9" t="s">
        <v>29</v>
      </c>
      <c r="E505" s="8">
        <v>10</v>
      </c>
      <c r="F505" s="9" t="s">
        <v>632</v>
      </c>
    </row>
    <row r="506" spans="1:8" ht="14.25" customHeight="1" x14ac:dyDescent="0.2">
      <c r="A506" s="8" t="s">
        <v>92</v>
      </c>
      <c r="B506" s="8" t="s">
        <v>93</v>
      </c>
      <c r="C506" s="8">
        <v>2</v>
      </c>
      <c r="D506" s="9" t="s">
        <v>29</v>
      </c>
      <c r="E506" s="8">
        <v>11</v>
      </c>
      <c r="F506" s="9" t="s">
        <v>633</v>
      </c>
    </row>
    <row r="507" spans="1:8" ht="14.25" customHeight="1" x14ac:dyDescent="0.2">
      <c r="A507" s="8" t="s">
        <v>92</v>
      </c>
      <c r="B507" s="8" t="s">
        <v>93</v>
      </c>
      <c r="C507" s="8">
        <v>2</v>
      </c>
      <c r="D507" s="9" t="s">
        <v>29</v>
      </c>
      <c r="E507" s="8">
        <v>12</v>
      </c>
      <c r="F507" s="9" t="s">
        <v>634</v>
      </c>
      <c r="G507" s="14">
        <v>41505</v>
      </c>
      <c r="H507" s="13" t="s">
        <v>450</v>
      </c>
    </row>
    <row r="508" spans="1:8" ht="14.25" customHeight="1" x14ac:dyDescent="0.2">
      <c r="A508" s="8" t="s">
        <v>92</v>
      </c>
      <c r="B508" s="8" t="s">
        <v>93</v>
      </c>
      <c r="C508" s="8">
        <v>2</v>
      </c>
      <c r="D508" s="9" t="s">
        <v>31</v>
      </c>
      <c r="E508" s="8">
        <v>13</v>
      </c>
      <c r="F508" s="9" t="s">
        <v>635</v>
      </c>
    </row>
    <row r="509" spans="1:8" ht="14.25" customHeight="1" x14ac:dyDescent="0.2">
      <c r="A509" s="8"/>
      <c r="B509" s="8"/>
      <c r="C509" s="8"/>
      <c r="D509" s="8"/>
      <c r="E509" s="8"/>
      <c r="F509" s="8"/>
    </row>
    <row r="510" spans="1:8" ht="14.25" customHeight="1" x14ac:dyDescent="0.2">
      <c r="A510" s="8" t="s">
        <v>92</v>
      </c>
      <c r="B510" s="8" t="s">
        <v>94</v>
      </c>
      <c r="C510" s="8">
        <v>0</v>
      </c>
      <c r="D510" s="8">
        <v>3</v>
      </c>
      <c r="E510" s="8"/>
      <c r="F510" s="8"/>
    </row>
    <row r="511" spans="1:8" ht="14.25" customHeight="1" x14ac:dyDescent="0.2">
      <c r="A511" s="8" t="s">
        <v>92</v>
      </c>
      <c r="B511" s="8" t="s">
        <v>94</v>
      </c>
      <c r="C511" s="8">
        <v>2</v>
      </c>
      <c r="D511" s="9" t="s">
        <v>29</v>
      </c>
      <c r="E511" s="8">
        <v>1</v>
      </c>
      <c r="F511" s="9" t="s">
        <v>636</v>
      </c>
    </row>
    <row r="512" spans="1:8" ht="14.25" customHeight="1" x14ac:dyDescent="0.2">
      <c r="A512" s="8" t="s">
        <v>92</v>
      </c>
      <c r="B512" s="8" t="s">
        <v>94</v>
      </c>
      <c r="C512" s="8">
        <v>2</v>
      </c>
      <c r="D512" s="9" t="s">
        <v>29</v>
      </c>
      <c r="E512" s="8">
        <v>2</v>
      </c>
      <c r="F512" s="9" t="s">
        <v>637</v>
      </c>
      <c r="G512" s="14">
        <v>41505</v>
      </c>
      <c r="H512" s="13" t="s">
        <v>450</v>
      </c>
    </row>
    <row r="513" spans="1:8" ht="14.25" customHeight="1" x14ac:dyDescent="0.2">
      <c r="A513" s="8" t="s">
        <v>92</v>
      </c>
      <c r="B513" s="8" t="s">
        <v>94</v>
      </c>
      <c r="C513" s="8">
        <v>2</v>
      </c>
      <c r="D513" s="9" t="s">
        <v>29</v>
      </c>
      <c r="E513" s="8">
        <v>3</v>
      </c>
      <c r="F513" s="9" t="s">
        <v>638</v>
      </c>
      <c r="G513" s="14">
        <v>41505</v>
      </c>
      <c r="H513" s="13" t="s">
        <v>450</v>
      </c>
    </row>
    <row r="514" spans="1:8" ht="14.25" customHeight="1" x14ac:dyDescent="0.2">
      <c r="A514" s="8" t="s">
        <v>92</v>
      </c>
      <c r="B514" s="8" t="s">
        <v>94</v>
      </c>
      <c r="C514" s="8">
        <v>2</v>
      </c>
      <c r="D514" s="9" t="s">
        <v>29</v>
      </c>
      <c r="E514" s="8">
        <v>4</v>
      </c>
      <c r="F514" s="9" t="s">
        <v>639</v>
      </c>
    </row>
    <row r="515" spans="1:8" ht="14.25" customHeight="1" x14ac:dyDescent="0.2">
      <c r="A515" s="8" t="s">
        <v>92</v>
      </c>
      <c r="B515" s="8" t="s">
        <v>94</v>
      </c>
      <c r="C515" s="8">
        <v>2</v>
      </c>
      <c r="D515" s="9" t="s">
        <v>29</v>
      </c>
      <c r="E515" s="8">
        <v>5</v>
      </c>
      <c r="F515" s="9" t="s">
        <v>640</v>
      </c>
    </row>
    <row r="516" spans="1:8" ht="14.25" customHeight="1" x14ac:dyDescent="0.2">
      <c r="A516" s="8" t="s">
        <v>92</v>
      </c>
      <c r="B516" s="8" t="s">
        <v>94</v>
      </c>
      <c r="C516" s="8">
        <v>2</v>
      </c>
      <c r="D516" s="9" t="s">
        <v>29</v>
      </c>
      <c r="E516" s="8">
        <v>6</v>
      </c>
      <c r="F516" s="9" t="s">
        <v>641</v>
      </c>
    </row>
    <row r="517" spans="1:8" ht="14.25" customHeight="1" x14ac:dyDescent="0.2">
      <c r="A517" s="8" t="s">
        <v>92</v>
      </c>
      <c r="B517" s="8" t="s">
        <v>94</v>
      </c>
      <c r="C517" s="8">
        <v>2</v>
      </c>
      <c r="D517" s="9" t="s">
        <v>31</v>
      </c>
      <c r="E517" s="8">
        <v>7</v>
      </c>
      <c r="F517" s="9" t="s">
        <v>642</v>
      </c>
    </row>
    <row r="518" spans="1:8" ht="14.25" customHeight="1" x14ac:dyDescent="0.2">
      <c r="A518" s="8" t="s">
        <v>92</v>
      </c>
      <c r="B518" s="8" t="s">
        <v>94</v>
      </c>
      <c r="C518" s="8">
        <v>2</v>
      </c>
      <c r="D518" s="9" t="s">
        <v>29</v>
      </c>
      <c r="E518" s="8">
        <v>8</v>
      </c>
      <c r="F518" s="9" t="s">
        <v>643</v>
      </c>
      <c r="G518" s="14">
        <v>41505</v>
      </c>
      <c r="H518" s="13" t="s">
        <v>450</v>
      </c>
    </row>
    <row r="519" spans="1:8" ht="14.25" customHeight="1" x14ac:dyDescent="0.2">
      <c r="A519" s="8" t="s">
        <v>92</v>
      </c>
      <c r="B519" s="8" t="s">
        <v>94</v>
      </c>
      <c r="C519" s="8">
        <v>3</v>
      </c>
      <c r="D519" s="9" t="s">
        <v>29</v>
      </c>
      <c r="E519" s="8">
        <v>9</v>
      </c>
      <c r="F519" s="9" t="s">
        <v>644</v>
      </c>
    </row>
    <row r="520" spans="1:8" ht="14.25" customHeight="1" x14ac:dyDescent="0.2">
      <c r="A520" s="8"/>
      <c r="B520" s="8"/>
      <c r="C520" s="8"/>
      <c r="D520" s="8"/>
      <c r="E520" s="8"/>
      <c r="F520" s="8"/>
    </row>
    <row r="521" spans="1:8" ht="14.25" customHeight="1" x14ac:dyDescent="0.2">
      <c r="A521" s="8" t="s">
        <v>92</v>
      </c>
      <c r="B521" s="8" t="s">
        <v>95</v>
      </c>
      <c r="C521" s="8">
        <v>0</v>
      </c>
      <c r="D521" s="8">
        <v>4</v>
      </c>
      <c r="E521" s="8"/>
      <c r="F521" s="8"/>
    </row>
    <row r="522" spans="1:8" ht="14.25" customHeight="1" x14ac:dyDescent="0.2">
      <c r="A522" s="8" t="s">
        <v>92</v>
      </c>
      <c r="B522" s="8" t="s">
        <v>95</v>
      </c>
      <c r="C522" s="8">
        <v>2</v>
      </c>
      <c r="D522" s="9" t="s">
        <v>30</v>
      </c>
      <c r="E522" s="8">
        <v>1</v>
      </c>
      <c r="F522" s="9" t="s">
        <v>645</v>
      </c>
      <c r="G522" s="14">
        <v>41505</v>
      </c>
      <c r="H522" s="13" t="s">
        <v>450</v>
      </c>
    </row>
    <row r="523" spans="1:8" ht="14.25" customHeight="1" x14ac:dyDescent="0.2">
      <c r="A523" s="8" t="s">
        <v>92</v>
      </c>
      <c r="B523" s="8" t="s">
        <v>95</v>
      </c>
      <c r="C523" s="8">
        <v>2</v>
      </c>
      <c r="D523" s="9" t="s">
        <v>29</v>
      </c>
      <c r="E523" s="8">
        <v>2</v>
      </c>
      <c r="F523" s="9" t="s">
        <v>646</v>
      </c>
      <c r="G523" s="14">
        <v>41505</v>
      </c>
      <c r="H523" s="13" t="s">
        <v>450</v>
      </c>
    </row>
    <row r="524" spans="1:8" ht="14.25" customHeight="1" x14ac:dyDescent="0.2">
      <c r="A524" s="8" t="s">
        <v>92</v>
      </c>
      <c r="B524" s="8" t="s">
        <v>95</v>
      </c>
      <c r="C524" s="8">
        <v>2</v>
      </c>
      <c r="D524" s="9" t="s">
        <v>29</v>
      </c>
      <c r="E524" s="8">
        <v>3</v>
      </c>
      <c r="F524" s="9" t="s">
        <v>647</v>
      </c>
    </row>
    <row r="525" spans="1:8" ht="14.25" customHeight="1" x14ac:dyDescent="0.2">
      <c r="A525" s="8" t="s">
        <v>92</v>
      </c>
      <c r="B525" s="8" t="s">
        <v>95</v>
      </c>
      <c r="C525" s="8">
        <v>2</v>
      </c>
      <c r="D525" s="9" t="s">
        <v>29</v>
      </c>
      <c r="E525" s="8">
        <v>4</v>
      </c>
      <c r="F525" s="9" t="s">
        <v>648</v>
      </c>
    </row>
    <row r="526" spans="1:8" ht="14.25" customHeight="1" x14ac:dyDescent="0.2">
      <c r="A526" s="8" t="s">
        <v>92</v>
      </c>
      <c r="B526" s="8" t="s">
        <v>95</v>
      </c>
      <c r="C526" s="8">
        <v>2</v>
      </c>
      <c r="D526" s="9" t="s">
        <v>31</v>
      </c>
      <c r="E526" s="8">
        <v>5</v>
      </c>
      <c r="F526" s="9" t="s">
        <v>649</v>
      </c>
    </row>
    <row r="527" spans="1:8" ht="14.25" customHeight="1" x14ac:dyDescent="0.2">
      <c r="A527" s="8" t="s">
        <v>92</v>
      </c>
      <c r="B527" s="8" t="s">
        <v>95</v>
      </c>
      <c r="C527" s="8">
        <v>2</v>
      </c>
      <c r="D527" s="9" t="s">
        <v>29</v>
      </c>
      <c r="E527" s="8">
        <v>6</v>
      </c>
      <c r="F527" s="9" t="s">
        <v>650</v>
      </c>
    </row>
    <row r="528" spans="1:8" ht="14.25" customHeight="1" x14ac:dyDescent="0.2">
      <c r="A528" s="8" t="s">
        <v>92</v>
      </c>
      <c r="B528" s="8" t="s">
        <v>95</v>
      </c>
      <c r="C528" s="8">
        <v>2</v>
      </c>
      <c r="D528" s="9" t="s">
        <v>30</v>
      </c>
      <c r="E528" s="8">
        <v>7</v>
      </c>
      <c r="F528" s="9" t="s">
        <v>651</v>
      </c>
    </row>
    <row r="529" spans="1:8" ht="14.25" customHeight="1" x14ac:dyDescent="0.2">
      <c r="A529" s="8" t="s">
        <v>92</v>
      </c>
      <c r="B529" s="8" t="s">
        <v>95</v>
      </c>
      <c r="C529" s="8">
        <v>2</v>
      </c>
      <c r="D529" s="9" t="s">
        <v>31</v>
      </c>
      <c r="E529" s="8">
        <v>8</v>
      </c>
      <c r="F529" s="9" t="s">
        <v>652</v>
      </c>
    </row>
    <row r="530" spans="1:8" ht="14.25" customHeight="1" x14ac:dyDescent="0.2">
      <c r="A530" s="8"/>
      <c r="B530" s="8"/>
      <c r="C530" s="8"/>
      <c r="D530" s="8"/>
      <c r="E530" s="8"/>
      <c r="F530" s="8"/>
    </row>
    <row r="531" spans="1:8" ht="14.25" customHeight="1" x14ac:dyDescent="0.2">
      <c r="A531" s="8" t="s">
        <v>96</v>
      </c>
      <c r="B531" s="8" t="s">
        <v>97</v>
      </c>
      <c r="C531" s="8">
        <v>0</v>
      </c>
      <c r="D531" s="8">
        <v>0</v>
      </c>
      <c r="E531" s="8"/>
      <c r="F531" s="19"/>
    </row>
    <row r="532" spans="1:8" ht="14.25" customHeight="1" x14ac:dyDescent="0.2">
      <c r="A532" s="8" t="s">
        <v>96</v>
      </c>
      <c r="B532" s="8" t="s">
        <v>97</v>
      </c>
      <c r="C532" s="8">
        <v>3</v>
      </c>
      <c r="D532" s="9" t="s">
        <v>31</v>
      </c>
      <c r="E532" s="8">
        <v>1</v>
      </c>
      <c r="F532" s="9" t="s">
        <v>653</v>
      </c>
    </row>
    <row r="533" spans="1:8" ht="14.25" customHeight="1" x14ac:dyDescent="0.2">
      <c r="A533" s="8" t="s">
        <v>96</v>
      </c>
      <c r="B533" s="8" t="s">
        <v>97</v>
      </c>
      <c r="C533" s="8">
        <v>3</v>
      </c>
      <c r="D533" s="9" t="s">
        <v>29</v>
      </c>
      <c r="E533" s="8">
        <v>2</v>
      </c>
      <c r="F533" s="9" t="s">
        <v>654</v>
      </c>
    </row>
    <row r="534" spans="1:8" ht="14.25" customHeight="1" x14ac:dyDescent="0.2">
      <c r="A534" s="8" t="s">
        <v>96</v>
      </c>
      <c r="B534" s="8" t="s">
        <v>97</v>
      </c>
      <c r="C534" s="8">
        <v>3</v>
      </c>
      <c r="D534" s="9" t="s">
        <v>29</v>
      </c>
      <c r="E534" s="8">
        <v>3</v>
      </c>
      <c r="F534" s="9" t="s">
        <v>655</v>
      </c>
    </row>
    <row r="535" spans="1:8" ht="14.25" customHeight="1" x14ac:dyDescent="0.2">
      <c r="A535" s="8" t="s">
        <v>96</v>
      </c>
      <c r="B535" s="8" t="s">
        <v>97</v>
      </c>
      <c r="C535" s="8">
        <v>3</v>
      </c>
      <c r="D535" s="9" t="s">
        <v>31</v>
      </c>
      <c r="E535" s="8">
        <v>4</v>
      </c>
      <c r="F535" s="9" t="s">
        <v>656</v>
      </c>
    </row>
    <row r="536" spans="1:8" ht="14.25" customHeight="1" x14ac:dyDescent="0.2">
      <c r="A536" s="8" t="s">
        <v>96</v>
      </c>
      <c r="B536" s="8" t="s">
        <v>97</v>
      </c>
      <c r="C536" s="8">
        <v>3</v>
      </c>
      <c r="D536" s="9" t="s">
        <v>31</v>
      </c>
      <c r="E536" s="8">
        <v>5</v>
      </c>
      <c r="F536" s="9" t="s">
        <v>657</v>
      </c>
    </row>
    <row r="537" spans="1:8" ht="14.25" customHeight="1" x14ac:dyDescent="0.2">
      <c r="A537" s="8" t="s">
        <v>96</v>
      </c>
      <c r="B537" s="8" t="s">
        <v>97</v>
      </c>
      <c r="C537" s="8">
        <v>3</v>
      </c>
      <c r="D537" s="9" t="s">
        <v>29</v>
      </c>
      <c r="E537" s="8">
        <v>6</v>
      </c>
      <c r="F537" s="9" t="s">
        <v>658</v>
      </c>
      <c r="G537" s="20">
        <v>41505</v>
      </c>
      <c r="H537" t="s">
        <v>251</v>
      </c>
    </row>
    <row r="538" spans="1:8" ht="14.25" customHeight="1" x14ac:dyDescent="0.2">
      <c r="A538" s="8"/>
      <c r="B538" s="8"/>
      <c r="C538" s="8"/>
      <c r="D538" s="13"/>
      <c r="E538" s="8"/>
      <c r="F538" s="9"/>
    </row>
    <row r="539" spans="1:8" ht="14.25" customHeight="1" x14ac:dyDescent="0.2">
      <c r="A539" s="8" t="s">
        <v>92</v>
      </c>
      <c r="B539" s="8" t="s">
        <v>98</v>
      </c>
      <c r="C539" s="8">
        <v>0</v>
      </c>
      <c r="D539" s="13">
        <v>0</v>
      </c>
      <c r="E539" s="8"/>
      <c r="F539" s="8"/>
    </row>
    <row r="540" spans="1:8" ht="14.25" customHeight="1" x14ac:dyDescent="0.2">
      <c r="A540" s="8" t="s">
        <v>92</v>
      </c>
      <c r="B540" s="8" t="s">
        <v>98</v>
      </c>
      <c r="C540" s="8">
        <v>3</v>
      </c>
      <c r="D540" s="9" t="s">
        <v>31</v>
      </c>
      <c r="E540" s="8">
        <v>1</v>
      </c>
      <c r="F540" s="9" t="s">
        <v>659</v>
      </c>
    </row>
    <row r="541" spans="1:8" ht="14.25" customHeight="1" x14ac:dyDescent="0.2">
      <c r="A541" s="8" t="s">
        <v>92</v>
      </c>
      <c r="B541" s="8" t="s">
        <v>98</v>
      </c>
      <c r="C541" s="8">
        <v>3</v>
      </c>
      <c r="D541" s="9" t="s">
        <v>31</v>
      </c>
      <c r="E541" s="8">
        <v>2</v>
      </c>
      <c r="F541" s="9" t="s">
        <v>660</v>
      </c>
    </row>
    <row r="542" spans="1:8" ht="14.25" customHeight="1" x14ac:dyDescent="0.2">
      <c r="A542" s="8" t="s">
        <v>92</v>
      </c>
      <c r="B542" s="8" t="s">
        <v>98</v>
      </c>
      <c r="C542" s="8">
        <v>3</v>
      </c>
      <c r="D542" s="9" t="s">
        <v>31</v>
      </c>
      <c r="E542" s="8">
        <v>3</v>
      </c>
      <c r="F542" s="9" t="s">
        <v>661</v>
      </c>
    </row>
    <row r="543" spans="1:8" ht="14.25" customHeight="1" x14ac:dyDescent="0.2">
      <c r="A543" s="8" t="s">
        <v>92</v>
      </c>
      <c r="B543" s="8" t="s">
        <v>98</v>
      </c>
      <c r="C543" s="8">
        <v>3</v>
      </c>
      <c r="D543" s="9" t="s">
        <v>31</v>
      </c>
      <c r="E543" s="8">
        <v>4</v>
      </c>
      <c r="F543" s="9" t="s">
        <v>662</v>
      </c>
      <c r="G543" s="14">
        <v>41505</v>
      </c>
      <c r="H543" s="13" t="s">
        <v>450</v>
      </c>
    </row>
    <row r="544" spans="1:8" ht="14.25" customHeight="1" x14ac:dyDescent="0.2">
      <c r="A544" s="8" t="s">
        <v>92</v>
      </c>
      <c r="B544" s="8" t="s">
        <v>98</v>
      </c>
      <c r="C544" s="8">
        <v>3</v>
      </c>
      <c r="D544" s="9" t="s">
        <v>31</v>
      </c>
      <c r="E544" s="8">
        <v>5</v>
      </c>
      <c r="F544" s="9" t="s">
        <v>663</v>
      </c>
      <c r="G544" s="14">
        <v>41505</v>
      </c>
      <c r="H544" s="13" t="s">
        <v>450</v>
      </c>
    </row>
    <row r="545" spans="1:8" ht="14.25" customHeight="1" x14ac:dyDescent="0.2">
      <c r="A545" s="8" t="s">
        <v>92</v>
      </c>
      <c r="B545" s="8" t="s">
        <v>98</v>
      </c>
      <c r="C545" s="8">
        <v>3</v>
      </c>
      <c r="D545" s="9" t="s">
        <v>30</v>
      </c>
      <c r="E545" s="8">
        <v>6</v>
      </c>
      <c r="F545" s="9" t="s">
        <v>664</v>
      </c>
    </row>
    <row r="546" spans="1:8" ht="14.25" customHeight="1" x14ac:dyDescent="0.2">
      <c r="A546" s="8" t="s">
        <v>92</v>
      </c>
      <c r="B546" s="8" t="s">
        <v>98</v>
      </c>
      <c r="C546" s="8">
        <v>3</v>
      </c>
      <c r="D546" s="9" t="s">
        <v>31</v>
      </c>
      <c r="E546" s="8">
        <v>7</v>
      </c>
      <c r="F546" s="9" t="s">
        <v>665</v>
      </c>
    </row>
    <row r="547" spans="1:8" ht="14.25" customHeight="1" x14ac:dyDescent="0.2">
      <c r="A547" s="8" t="s">
        <v>92</v>
      </c>
      <c r="B547" s="8" t="s">
        <v>98</v>
      </c>
      <c r="C547" s="8">
        <v>3</v>
      </c>
      <c r="D547" s="9" t="s">
        <v>31</v>
      </c>
      <c r="E547" s="8">
        <v>8</v>
      </c>
      <c r="F547" s="9" t="s">
        <v>666</v>
      </c>
    </row>
    <row r="548" spans="1:8" ht="14.25" customHeight="1" x14ac:dyDescent="0.2">
      <c r="A548" s="8" t="s">
        <v>92</v>
      </c>
      <c r="B548" s="8" t="s">
        <v>98</v>
      </c>
      <c r="C548" s="8">
        <v>3</v>
      </c>
      <c r="D548" s="9" t="s">
        <v>30</v>
      </c>
      <c r="E548" s="8">
        <v>9</v>
      </c>
      <c r="F548" s="9" t="s">
        <v>667</v>
      </c>
    </row>
    <row r="549" spans="1:8" ht="14.25" customHeight="1" x14ac:dyDescent="0.2">
      <c r="A549" s="8" t="s">
        <v>92</v>
      </c>
      <c r="B549" s="8" t="s">
        <v>98</v>
      </c>
      <c r="C549" s="8">
        <v>3</v>
      </c>
      <c r="D549" s="9" t="s">
        <v>30</v>
      </c>
      <c r="E549" s="8">
        <v>10</v>
      </c>
      <c r="F549" s="9" t="s">
        <v>668</v>
      </c>
    </row>
    <row r="550" spans="1:8" ht="14.25" customHeight="1" x14ac:dyDescent="0.2">
      <c r="A550" s="8" t="s">
        <v>92</v>
      </c>
      <c r="B550" s="8" t="s">
        <v>98</v>
      </c>
      <c r="C550" s="8">
        <v>3</v>
      </c>
      <c r="D550" s="9" t="s">
        <v>29</v>
      </c>
      <c r="E550" s="8">
        <v>11</v>
      </c>
      <c r="F550" s="9" t="s">
        <v>669</v>
      </c>
    </row>
    <row r="551" spans="1:8" ht="14.25" customHeight="1" x14ac:dyDescent="0.2">
      <c r="A551" s="8" t="s">
        <v>92</v>
      </c>
      <c r="B551" s="8" t="s">
        <v>98</v>
      </c>
      <c r="C551" s="8">
        <v>3</v>
      </c>
      <c r="D551" s="9" t="s">
        <v>29</v>
      </c>
      <c r="E551" s="8">
        <v>12</v>
      </c>
      <c r="F551" s="9" t="s">
        <v>670</v>
      </c>
    </row>
    <row r="552" spans="1:8" ht="14.25" customHeight="1" x14ac:dyDescent="0.2">
      <c r="A552" s="8" t="s">
        <v>92</v>
      </c>
      <c r="B552" s="8" t="s">
        <v>98</v>
      </c>
      <c r="C552" s="8">
        <v>3</v>
      </c>
      <c r="D552" s="9" t="s">
        <v>29</v>
      </c>
      <c r="E552" s="8">
        <v>13</v>
      </c>
      <c r="F552" s="9" t="s">
        <v>671</v>
      </c>
    </row>
    <row r="553" spans="1:8" ht="14.25" customHeight="1" x14ac:dyDescent="0.2">
      <c r="A553" s="8"/>
      <c r="B553" s="8"/>
      <c r="C553" s="8"/>
      <c r="E553" s="8"/>
      <c r="F553" s="8"/>
    </row>
    <row r="554" spans="1:8" ht="14.25" customHeight="1" x14ac:dyDescent="0.2">
      <c r="A554" s="8" t="s">
        <v>92</v>
      </c>
      <c r="B554" s="8" t="s">
        <v>99</v>
      </c>
      <c r="C554" s="8">
        <v>0</v>
      </c>
      <c r="D554" s="13">
        <v>0</v>
      </c>
      <c r="E554" s="8"/>
      <c r="F554" s="8"/>
    </row>
    <row r="555" spans="1:8" ht="14.25" customHeight="1" x14ac:dyDescent="0.2">
      <c r="A555" s="8" t="s">
        <v>92</v>
      </c>
      <c r="B555" s="8" t="s">
        <v>99</v>
      </c>
      <c r="C555" s="8">
        <v>3</v>
      </c>
      <c r="D555" s="9" t="s">
        <v>31</v>
      </c>
      <c r="E555" s="8">
        <v>1</v>
      </c>
      <c r="F555" s="9" t="s">
        <v>672</v>
      </c>
    </row>
    <row r="556" spans="1:8" ht="14.25" customHeight="1" x14ac:dyDescent="0.2">
      <c r="A556" s="8" t="s">
        <v>92</v>
      </c>
      <c r="B556" s="8" t="s">
        <v>99</v>
      </c>
      <c r="C556" s="8">
        <v>3</v>
      </c>
      <c r="D556" s="9" t="s">
        <v>31</v>
      </c>
      <c r="E556" s="8">
        <v>2</v>
      </c>
      <c r="F556" s="9" t="s">
        <v>673</v>
      </c>
      <c r="G556" s="14">
        <v>41505</v>
      </c>
      <c r="H556" s="13" t="s">
        <v>450</v>
      </c>
    </row>
    <row r="557" spans="1:8" ht="14.25" customHeight="1" x14ac:dyDescent="0.2">
      <c r="A557" s="8" t="s">
        <v>92</v>
      </c>
      <c r="B557" s="8" t="s">
        <v>99</v>
      </c>
      <c r="C557" s="8">
        <v>3</v>
      </c>
      <c r="D557" s="9" t="s">
        <v>30</v>
      </c>
      <c r="E557" s="8">
        <v>3</v>
      </c>
      <c r="F557" s="9" t="s">
        <v>674</v>
      </c>
    </row>
    <row r="558" spans="1:8" ht="14.25" customHeight="1" x14ac:dyDescent="0.2">
      <c r="A558" s="8" t="s">
        <v>92</v>
      </c>
      <c r="B558" s="8" t="s">
        <v>99</v>
      </c>
      <c r="C558" s="8">
        <v>3</v>
      </c>
      <c r="D558" s="9" t="s">
        <v>31</v>
      </c>
      <c r="E558" s="8">
        <v>4</v>
      </c>
      <c r="F558" s="9" t="s">
        <v>675</v>
      </c>
    </row>
    <row r="559" spans="1:8" ht="14.25" customHeight="1" x14ac:dyDescent="0.2">
      <c r="A559" s="8" t="s">
        <v>92</v>
      </c>
      <c r="B559" s="8" t="s">
        <v>99</v>
      </c>
      <c r="C559" s="8">
        <v>3</v>
      </c>
      <c r="D559" s="9" t="s">
        <v>31</v>
      </c>
      <c r="E559" s="8">
        <v>5</v>
      </c>
      <c r="F559" s="9" t="s">
        <v>676</v>
      </c>
    </row>
    <row r="560" spans="1:8" ht="14.25" customHeight="1" x14ac:dyDescent="0.2">
      <c r="A560" s="8" t="s">
        <v>92</v>
      </c>
      <c r="B560" s="8" t="s">
        <v>99</v>
      </c>
      <c r="C560" s="8">
        <v>3</v>
      </c>
      <c r="D560" s="9" t="s">
        <v>31</v>
      </c>
      <c r="E560" s="8">
        <v>6</v>
      </c>
      <c r="F560" s="9" t="s">
        <v>677</v>
      </c>
    </row>
    <row r="561" spans="1:6" ht="14.25" customHeight="1" x14ac:dyDescent="0.2">
      <c r="A561" s="8"/>
      <c r="B561" s="8"/>
      <c r="C561" s="8"/>
      <c r="D561" s="13"/>
      <c r="E561" s="8"/>
      <c r="F561" s="8"/>
    </row>
    <row r="562" spans="1:6" ht="14.25" customHeight="1" x14ac:dyDescent="0.2">
      <c r="A562" s="8" t="s">
        <v>92</v>
      </c>
      <c r="B562" s="8" t="s">
        <v>100</v>
      </c>
      <c r="C562" s="8">
        <v>0</v>
      </c>
      <c r="D562" s="13">
        <v>0</v>
      </c>
      <c r="E562" s="8"/>
      <c r="F562" s="8"/>
    </row>
    <row r="563" spans="1:6" ht="14.25" customHeight="1" x14ac:dyDescent="0.2">
      <c r="A563" s="8" t="s">
        <v>92</v>
      </c>
      <c r="B563" s="8" t="s">
        <v>100</v>
      </c>
      <c r="C563" s="8">
        <v>3</v>
      </c>
      <c r="D563" s="9" t="s">
        <v>31</v>
      </c>
      <c r="E563" s="8">
        <v>1</v>
      </c>
      <c r="F563" s="9" t="s">
        <v>678</v>
      </c>
    </row>
    <row r="564" spans="1:6" ht="14.25" customHeight="1" x14ac:dyDescent="0.2">
      <c r="A564" s="8" t="s">
        <v>92</v>
      </c>
      <c r="B564" s="8" t="s">
        <v>100</v>
      </c>
      <c r="C564" s="8">
        <v>3</v>
      </c>
      <c r="D564" s="9" t="s">
        <v>29</v>
      </c>
      <c r="E564" s="8">
        <v>2</v>
      </c>
      <c r="F564" s="9" t="s">
        <v>679</v>
      </c>
    </row>
    <row r="565" spans="1:6" ht="14.25" customHeight="1" x14ac:dyDescent="0.2">
      <c r="A565" s="8" t="s">
        <v>92</v>
      </c>
      <c r="B565" s="8" t="s">
        <v>100</v>
      </c>
      <c r="C565" s="8">
        <v>3</v>
      </c>
      <c r="D565" s="9" t="s">
        <v>29</v>
      </c>
      <c r="E565" s="8">
        <v>3</v>
      </c>
      <c r="F565" s="9" t="s">
        <v>680</v>
      </c>
    </row>
    <row r="566" spans="1:6" ht="14.25" customHeight="1" x14ac:dyDescent="0.2">
      <c r="A566" s="8" t="s">
        <v>92</v>
      </c>
      <c r="B566" s="8" t="s">
        <v>100</v>
      </c>
      <c r="C566" s="8">
        <v>3</v>
      </c>
      <c r="D566" s="9" t="s">
        <v>30</v>
      </c>
      <c r="E566" s="8">
        <v>4</v>
      </c>
      <c r="F566" s="9" t="s">
        <v>681</v>
      </c>
    </row>
    <row r="567" spans="1:6" ht="14.25" customHeight="1" x14ac:dyDescent="0.2">
      <c r="A567" s="8" t="s">
        <v>92</v>
      </c>
      <c r="B567" s="8" t="s">
        <v>100</v>
      </c>
      <c r="C567" s="8">
        <v>3</v>
      </c>
      <c r="D567" s="9" t="s">
        <v>30</v>
      </c>
      <c r="E567" s="8">
        <v>5</v>
      </c>
      <c r="F567" s="9" t="s">
        <v>682</v>
      </c>
    </row>
    <row r="568" spans="1:6" ht="14.25" customHeight="1" x14ac:dyDescent="0.2">
      <c r="A568" s="8" t="s">
        <v>92</v>
      </c>
      <c r="B568" s="8" t="s">
        <v>100</v>
      </c>
      <c r="C568" s="8">
        <v>3</v>
      </c>
      <c r="D568" s="9" t="s">
        <v>30</v>
      </c>
      <c r="E568" s="8">
        <v>6</v>
      </c>
      <c r="F568" s="9" t="s">
        <v>683</v>
      </c>
    </row>
    <row r="569" spans="1:6" ht="14.25" customHeight="1" x14ac:dyDescent="0.2">
      <c r="A569" s="8" t="s">
        <v>92</v>
      </c>
      <c r="B569" s="8" t="s">
        <v>100</v>
      </c>
      <c r="C569" s="8">
        <v>3</v>
      </c>
      <c r="D569" s="9" t="s">
        <v>30</v>
      </c>
      <c r="E569" s="8">
        <v>7</v>
      </c>
      <c r="F569" s="9" t="s">
        <v>684</v>
      </c>
    </row>
    <row r="570" spans="1:6" ht="14.25" customHeight="1" x14ac:dyDescent="0.2">
      <c r="A570" s="8"/>
      <c r="B570" s="8"/>
      <c r="C570" s="8"/>
      <c r="E570" s="8"/>
    </row>
    <row r="571" spans="1:6" ht="14.25" customHeight="1" x14ac:dyDescent="0.2">
      <c r="A571" s="8" t="s">
        <v>92</v>
      </c>
      <c r="B571" s="8" t="s">
        <v>101</v>
      </c>
      <c r="C571" s="8">
        <v>0</v>
      </c>
      <c r="D571" s="13">
        <v>0</v>
      </c>
      <c r="E571" s="8"/>
      <c r="F571" s="8"/>
    </row>
    <row r="572" spans="1:6" ht="14.25" customHeight="1" x14ac:dyDescent="0.2">
      <c r="A572" s="8" t="s">
        <v>92</v>
      </c>
      <c r="B572" s="8" t="s">
        <v>101</v>
      </c>
      <c r="C572" s="8">
        <v>3</v>
      </c>
      <c r="D572" s="9" t="s">
        <v>29</v>
      </c>
      <c r="E572" s="8">
        <v>1</v>
      </c>
      <c r="F572" s="9" t="s">
        <v>685</v>
      </c>
    </row>
    <row r="573" spans="1:6" ht="14.25" customHeight="1" x14ac:dyDescent="0.2">
      <c r="A573" s="8" t="s">
        <v>92</v>
      </c>
      <c r="B573" s="8" t="s">
        <v>101</v>
      </c>
      <c r="C573" s="8">
        <v>3</v>
      </c>
      <c r="D573" s="9" t="s">
        <v>30</v>
      </c>
      <c r="E573" s="8">
        <v>2</v>
      </c>
      <c r="F573" s="9" t="s">
        <v>686</v>
      </c>
    </row>
    <row r="574" spans="1:6" ht="14.25" customHeight="1" x14ac:dyDescent="0.2">
      <c r="A574" s="8" t="s">
        <v>92</v>
      </c>
      <c r="B574" s="8" t="s">
        <v>101</v>
      </c>
      <c r="C574" s="8">
        <v>3</v>
      </c>
      <c r="D574" s="9" t="s">
        <v>29</v>
      </c>
      <c r="E574" s="8">
        <v>3</v>
      </c>
      <c r="F574" s="9" t="s">
        <v>687</v>
      </c>
    </row>
    <row r="575" spans="1:6" ht="14.25" customHeight="1" x14ac:dyDescent="0.2">
      <c r="A575" s="8" t="s">
        <v>92</v>
      </c>
      <c r="B575" s="8" t="s">
        <v>101</v>
      </c>
      <c r="C575" s="8">
        <v>3</v>
      </c>
      <c r="D575" s="9" t="s">
        <v>29</v>
      </c>
      <c r="E575" s="8">
        <v>4</v>
      </c>
      <c r="F575" s="9" t="s">
        <v>688</v>
      </c>
    </row>
    <row r="576" spans="1:6" ht="14.25" customHeight="1" x14ac:dyDescent="0.2">
      <c r="A576" s="8" t="s">
        <v>92</v>
      </c>
      <c r="B576" s="8" t="s">
        <v>101</v>
      </c>
      <c r="C576" s="8">
        <v>3</v>
      </c>
      <c r="D576" s="9" t="s">
        <v>29</v>
      </c>
      <c r="E576" s="8">
        <v>5</v>
      </c>
      <c r="F576" s="9" t="s">
        <v>689</v>
      </c>
    </row>
    <row r="577" spans="1:8" ht="14.25" customHeight="1" x14ac:dyDescent="0.2">
      <c r="A577" s="8"/>
      <c r="B577" s="8"/>
      <c r="C577" s="8"/>
      <c r="E577" s="8"/>
      <c r="F577" s="8"/>
    </row>
    <row r="578" spans="1:8" ht="14.25" customHeight="1" x14ac:dyDescent="0.2">
      <c r="A578" s="8" t="s">
        <v>92</v>
      </c>
      <c r="B578" s="8" t="s">
        <v>102</v>
      </c>
      <c r="C578" s="8">
        <v>0</v>
      </c>
      <c r="D578" s="13">
        <v>0</v>
      </c>
      <c r="E578" s="8"/>
      <c r="F578" s="8"/>
    </row>
    <row r="579" spans="1:8" ht="14.25" customHeight="1" x14ac:dyDescent="0.2">
      <c r="A579" s="8" t="s">
        <v>92</v>
      </c>
      <c r="B579" s="8" t="s">
        <v>102</v>
      </c>
      <c r="C579" s="8">
        <v>3</v>
      </c>
      <c r="D579" s="9" t="s">
        <v>29</v>
      </c>
      <c r="E579" s="8">
        <v>1</v>
      </c>
      <c r="F579" s="9" t="s">
        <v>690</v>
      </c>
    </row>
    <row r="580" spans="1:8" ht="14.25" customHeight="1" x14ac:dyDescent="0.2">
      <c r="A580" s="8" t="s">
        <v>92</v>
      </c>
      <c r="B580" s="8" t="s">
        <v>102</v>
      </c>
      <c r="C580" s="8">
        <v>3</v>
      </c>
      <c r="D580" s="9" t="s">
        <v>29</v>
      </c>
      <c r="E580" s="8">
        <v>2</v>
      </c>
      <c r="F580" s="9" t="s">
        <v>691</v>
      </c>
    </row>
    <row r="581" spans="1:8" ht="14.25" customHeight="1" x14ac:dyDescent="0.2">
      <c r="A581" s="8" t="s">
        <v>92</v>
      </c>
      <c r="B581" s="8" t="s">
        <v>102</v>
      </c>
      <c r="C581" s="8">
        <v>3</v>
      </c>
      <c r="D581" s="9" t="s">
        <v>30</v>
      </c>
      <c r="E581" s="8">
        <v>3</v>
      </c>
      <c r="F581" s="9" t="s">
        <v>692</v>
      </c>
    </row>
    <row r="582" spans="1:8" ht="14.25" customHeight="1" x14ac:dyDescent="0.2">
      <c r="A582" s="8" t="s">
        <v>92</v>
      </c>
      <c r="B582" s="8" t="s">
        <v>102</v>
      </c>
      <c r="C582" s="8">
        <v>3</v>
      </c>
      <c r="D582" s="9" t="s">
        <v>31</v>
      </c>
      <c r="E582" s="8">
        <v>4</v>
      </c>
      <c r="F582" s="9" t="s">
        <v>693</v>
      </c>
    </row>
    <row r="583" spans="1:8" ht="14.25" customHeight="1" x14ac:dyDescent="0.2">
      <c r="A583" s="8" t="s">
        <v>92</v>
      </c>
      <c r="B583" s="8" t="s">
        <v>102</v>
      </c>
      <c r="C583" s="8">
        <v>3</v>
      </c>
      <c r="D583" s="9" t="s">
        <v>29</v>
      </c>
      <c r="E583" s="8">
        <v>5</v>
      </c>
      <c r="F583" s="9" t="s">
        <v>694</v>
      </c>
    </row>
    <row r="584" spans="1:8" ht="14.25" customHeight="1" x14ac:dyDescent="0.2">
      <c r="A584" s="8" t="s">
        <v>92</v>
      </c>
      <c r="B584" s="8" t="s">
        <v>102</v>
      </c>
      <c r="C584" s="8">
        <v>3</v>
      </c>
      <c r="D584" s="9" t="s">
        <v>31</v>
      </c>
      <c r="E584" s="8">
        <v>6</v>
      </c>
      <c r="F584" s="9" t="s">
        <v>695</v>
      </c>
    </row>
    <row r="585" spans="1:8" ht="14.25" customHeight="1" x14ac:dyDescent="0.2">
      <c r="A585" s="8" t="s">
        <v>92</v>
      </c>
      <c r="B585" s="8" t="s">
        <v>102</v>
      </c>
      <c r="C585" s="8">
        <v>3</v>
      </c>
      <c r="D585" s="9" t="s">
        <v>29</v>
      </c>
      <c r="E585" s="8">
        <v>7</v>
      </c>
      <c r="F585" s="9" t="s">
        <v>696</v>
      </c>
    </row>
    <row r="586" spans="1:8" ht="14.25" customHeight="1" x14ac:dyDescent="0.2">
      <c r="A586" s="8" t="s">
        <v>92</v>
      </c>
      <c r="B586" s="8" t="s">
        <v>102</v>
      </c>
      <c r="C586" s="8">
        <v>3</v>
      </c>
      <c r="D586" s="9" t="s">
        <v>30</v>
      </c>
      <c r="E586" s="8">
        <v>8</v>
      </c>
      <c r="F586" s="9" t="s">
        <v>697</v>
      </c>
    </row>
    <row r="587" spans="1:8" ht="14.25" customHeight="1" x14ac:dyDescent="0.2">
      <c r="A587" s="8" t="s">
        <v>92</v>
      </c>
      <c r="B587" s="8" t="s">
        <v>102</v>
      </c>
      <c r="C587" s="8">
        <v>3</v>
      </c>
      <c r="D587" s="9" t="s">
        <v>29</v>
      </c>
      <c r="E587" s="8">
        <v>9</v>
      </c>
      <c r="F587" s="9" t="s">
        <v>698</v>
      </c>
    </row>
    <row r="588" spans="1:8" ht="14.25" customHeight="1" x14ac:dyDescent="0.2">
      <c r="A588" s="8"/>
      <c r="B588" s="8"/>
      <c r="C588" s="8"/>
      <c r="D588" s="13"/>
      <c r="E588" s="8"/>
      <c r="F588" s="8"/>
    </row>
    <row r="589" spans="1:8" ht="14.25" customHeight="1" x14ac:dyDescent="0.2">
      <c r="A589" s="8" t="s">
        <v>92</v>
      </c>
      <c r="B589" s="8" t="s">
        <v>103</v>
      </c>
      <c r="C589" s="8">
        <v>0</v>
      </c>
      <c r="D589" s="13">
        <v>0</v>
      </c>
      <c r="E589" s="8"/>
      <c r="F589" s="8"/>
    </row>
    <row r="590" spans="1:8" ht="14.25" customHeight="1" x14ac:dyDescent="0.2">
      <c r="A590" s="8" t="s">
        <v>92</v>
      </c>
      <c r="B590" s="8" t="s">
        <v>103</v>
      </c>
      <c r="C590" s="8">
        <v>3</v>
      </c>
      <c r="D590" s="9" t="s">
        <v>30</v>
      </c>
      <c r="E590" s="8">
        <v>1</v>
      </c>
      <c r="F590" s="9" t="s">
        <v>699</v>
      </c>
      <c r="G590" s="14">
        <v>41505</v>
      </c>
      <c r="H590" s="13" t="s">
        <v>450</v>
      </c>
    </row>
    <row r="591" spans="1:8" ht="14.25" customHeight="1" x14ac:dyDescent="0.2">
      <c r="A591" s="8" t="s">
        <v>92</v>
      </c>
      <c r="B591" s="8" t="s">
        <v>103</v>
      </c>
      <c r="C591" s="8">
        <v>3</v>
      </c>
      <c r="D591" s="9" t="s">
        <v>29</v>
      </c>
      <c r="E591" s="8">
        <v>2</v>
      </c>
      <c r="F591" s="9" t="s">
        <v>700</v>
      </c>
      <c r="G591" s="14">
        <v>41505</v>
      </c>
      <c r="H591" s="13" t="s">
        <v>450</v>
      </c>
    </row>
    <row r="592" spans="1:8" ht="14.25" customHeight="1" x14ac:dyDescent="0.2">
      <c r="A592" s="8" t="s">
        <v>92</v>
      </c>
      <c r="B592" s="8" t="s">
        <v>103</v>
      </c>
      <c r="C592" s="8">
        <v>3</v>
      </c>
      <c r="D592" s="9" t="s">
        <v>30</v>
      </c>
      <c r="E592" s="8">
        <v>3</v>
      </c>
      <c r="F592" s="9" t="s">
        <v>701</v>
      </c>
    </row>
    <row r="593" spans="1:8" ht="14.25" customHeight="1" x14ac:dyDescent="0.2">
      <c r="A593" s="8" t="s">
        <v>92</v>
      </c>
      <c r="B593" s="8" t="s">
        <v>103</v>
      </c>
      <c r="C593" s="8">
        <v>3</v>
      </c>
      <c r="D593" s="9" t="s">
        <v>29</v>
      </c>
      <c r="E593" s="8">
        <v>4</v>
      </c>
      <c r="F593" s="9" t="s">
        <v>702</v>
      </c>
    </row>
    <row r="594" spans="1:8" ht="14.25" customHeight="1" x14ac:dyDescent="0.2">
      <c r="A594" s="8" t="s">
        <v>92</v>
      </c>
      <c r="B594" s="8" t="s">
        <v>103</v>
      </c>
      <c r="C594" s="8">
        <v>3</v>
      </c>
      <c r="D594" s="9" t="s">
        <v>30</v>
      </c>
      <c r="E594" s="8">
        <v>5</v>
      </c>
      <c r="F594" s="9" t="s">
        <v>703</v>
      </c>
      <c r="G594" s="14">
        <v>41505</v>
      </c>
      <c r="H594" s="13" t="s">
        <v>450</v>
      </c>
    </row>
    <row r="595" spans="1:8" ht="14.25" customHeight="1" x14ac:dyDescent="0.2">
      <c r="A595" s="8" t="s">
        <v>92</v>
      </c>
      <c r="B595" s="8" t="s">
        <v>103</v>
      </c>
      <c r="C595" s="8">
        <v>3</v>
      </c>
      <c r="D595" s="9" t="s">
        <v>30</v>
      </c>
      <c r="E595" s="8">
        <v>6</v>
      </c>
      <c r="F595" s="9" t="s">
        <v>704</v>
      </c>
    </row>
    <row r="596" spans="1:8" ht="14.25" customHeight="1" x14ac:dyDescent="0.2">
      <c r="A596" s="8" t="s">
        <v>92</v>
      </c>
      <c r="B596" s="8" t="s">
        <v>103</v>
      </c>
      <c r="C596" s="8">
        <v>3</v>
      </c>
      <c r="D596" s="9" t="s">
        <v>29</v>
      </c>
      <c r="E596" s="8">
        <v>7</v>
      </c>
      <c r="F596" s="9" t="s">
        <v>705</v>
      </c>
    </row>
    <row r="597" spans="1:8" ht="14.25" customHeight="1" x14ac:dyDescent="0.2">
      <c r="A597" s="8" t="s">
        <v>92</v>
      </c>
      <c r="B597" s="8" t="s">
        <v>103</v>
      </c>
      <c r="C597" s="8">
        <v>3</v>
      </c>
      <c r="D597" s="9" t="s">
        <v>29</v>
      </c>
      <c r="E597" s="8">
        <v>8</v>
      </c>
      <c r="F597" s="9" t="s">
        <v>706</v>
      </c>
    </row>
    <row r="598" spans="1:8" ht="14.25" customHeight="1" x14ac:dyDescent="0.2">
      <c r="A598" s="8"/>
      <c r="B598" s="8"/>
      <c r="C598" s="8"/>
      <c r="D598" s="13"/>
      <c r="E598" s="8"/>
      <c r="F598" s="8"/>
    </row>
    <row r="599" spans="1:8" ht="14.25" customHeight="1" x14ac:dyDescent="0.2">
      <c r="A599" s="8" t="s">
        <v>92</v>
      </c>
      <c r="B599" s="8" t="s">
        <v>104</v>
      </c>
      <c r="C599" s="8">
        <v>0</v>
      </c>
      <c r="D599" s="13">
        <v>0</v>
      </c>
      <c r="E599" s="8"/>
      <c r="F599" s="8"/>
    </row>
    <row r="600" spans="1:8" ht="14.25" customHeight="1" x14ac:dyDescent="0.2">
      <c r="A600" s="8" t="s">
        <v>92</v>
      </c>
      <c r="B600" s="8" t="s">
        <v>104</v>
      </c>
      <c r="C600" s="8">
        <v>3</v>
      </c>
      <c r="D600" s="9" t="s">
        <v>29</v>
      </c>
      <c r="E600" s="8">
        <v>1</v>
      </c>
      <c r="F600" s="9" t="s">
        <v>707</v>
      </c>
    </row>
    <row r="601" spans="1:8" ht="14.25" customHeight="1" x14ac:dyDescent="0.2">
      <c r="A601" s="8" t="s">
        <v>92</v>
      </c>
      <c r="B601" s="8" t="s">
        <v>104</v>
      </c>
      <c r="C601" s="8">
        <v>3</v>
      </c>
      <c r="D601" s="9" t="s">
        <v>29</v>
      </c>
      <c r="E601" s="8">
        <v>2</v>
      </c>
      <c r="F601" s="9" t="s">
        <v>708</v>
      </c>
    </row>
    <row r="602" spans="1:8" ht="14.25" customHeight="1" x14ac:dyDescent="0.2">
      <c r="A602" s="8" t="s">
        <v>92</v>
      </c>
      <c r="B602" s="8" t="s">
        <v>104</v>
      </c>
      <c r="C602" s="8">
        <v>3</v>
      </c>
      <c r="D602" s="9" t="s">
        <v>30</v>
      </c>
      <c r="E602" s="8">
        <v>3</v>
      </c>
      <c r="F602" s="9" t="s">
        <v>709</v>
      </c>
      <c r="G602" s="14">
        <v>41505</v>
      </c>
      <c r="H602" s="13" t="s">
        <v>450</v>
      </c>
    </row>
    <row r="603" spans="1:8" ht="14.25" customHeight="1" x14ac:dyDescent="0.2">
      <c r="A603" s="8" t="s">
        <v>92</v>
      </c>
      <c r="B603" s="8" t="s">
        <v>104</v>
      </c>
      <c r="C603" s="8">
        <v>3</v>
      </c>
      <c r="D603" s="9" t="s">
        <v>31</v>
      </c>
      <c r="E603" s="8">
        <v>4</v>
      </c>
      <c r="F603" s="9" t="s">
        <v>710</v>
      </c>
    </row>
    <row r="604" spans="1:8" ht="14.25" customHeight="1" x14ac:dyDescent="0.2">
      <c r="A604" s="8" t="s">
        <v>92</v>
      </c>
      <c r="B604" s="8" t="s">
        <v>104</v>
      </c>
      <c r="C604" s="8">
        <v>3</v>
      </c>
      <c r="D604" s="9" t="s">
        <v>29</v>
      </c>
      <c r="E604" s="8">
        <v>5</v>
      </c>
      <c r="F604" s="9" t="s">
        <v>711</v>
      </c>
    </row>
    <row r="605" spans="1:8" ht="14.25" customHeight="1" x14ac:dyDescent="0.2">
      <c r="A605" s="8"/>
      <c r="B605" s="8"/>
      <c r="C605" s="8"/>
      <c r="D605" s="8"/>
      <c r="E605" s="8"/>
      <c r="F605" s="8"/>
    </row>
    <row r="606" spans="1:8" ht="14.25" customHeight="1" x14ac:dyDescent="0.2">
      <c r="A606" s="8" t="s">
        <v>92</v>
      </c>
      <c r="B606" s="8" t="s">
        <v>105</v>
      </c>
      <c r="C606" s="8">
        <v>0</v>
      </c>
      <c r="D606" s="8">
        <v>0</v>
      </c>
      <c r="E606" s="8"/>
      <c r="F606" s="8"/>
    </row>
    <row r="607" spans="1:8" ht="14.25" customHeight="1" x14ac:dyDescent="0.2">
      <c r="A607" s="8" t="s">
        <v>92</v>
      </c>
      <c r="B607" s="8" t="s">
        <v>105</v>
      </c>
      <c r="C607" s="8">
        <v>3</v>
      </c>
      <c r="D607" s="9" t="s">
        <v>29</v>
      </c>
      <c r="E607" s="8">
        <v>1</v>
      </c>
      <c r="F607" s="9" t="s">
        <v>712</v>
      </c>
    </row>
    <row r="608" spans="1:8" ht="14.25" customHeight="1" x14ac:dyDescent="0.2">
      <c r="A608" s="8" t="s">
        <v>92</v>
      </c>
      <c r="B608" s="8" t="s">
        <v>105</v>
      </c>
      <c r="C608" s="8">
        <v>3</v>
      </c>
      <c r="D608" s="9" t="s">
        <v>31</v>
      </c>
      <c r="E608" s="8">
        <v>2</v>
      </c>
      <c r="F608" s="9" t="s">
        <v>713</v>
      </c>
    </row>
    <row r="609" spans="1:8" ht="14.25" customHeight="1" x14ac:dyDescent="0.2">
      <c r="A609" s="8" t="s">
        <v>92</v>
      </c>
      <c r="B609" s="8" t="s">
        <v>105</v>
      </c>
      <c r="C609" s="8">
        <v>3</v>
      </c>
      <c r="D609" s="9" t="s">
        <v>30</v>
      </c>
      <c r="E609" s="8">
        <v>3</v>
      </c>
      <c r="F609" s="9" t="s">
        <v>714</v>
      </c>
    </row>
    <row r="610" spans="1:8" ht="14.25" customHeight="1" x14ac:dyDescent="0.2">
      <c r="A610" s="8" t="s">
        <v>92</v>
      </c>
      <c r="B610" s="8" t="s">
        <v>105</v>
      </c>
      <c r="C610" s="8">
        <v>3</v>
      </c>
      <c r="D610" s="9" t="s">
        <v>31</v>
      </c>
      <c r="E610" s="8">
        <v>4</v>
      </c>
      <c r="F610" s="9" t="s">
        <v>715</v>
      </c>
    </row>
    <row r="611" spans="1:8" ht="14.25" customHeight="1" x14ac:dyDescent="0.2">
      <c r="A611" s="8" t="s">
        <v>92</v>
      </c>
      <c r="B611" s="8" t="s">
        <v>105</v>
      </c>
      <c r="C611" s="8">
        <v>3</v>
      </c>
      <c r="D611" s="9" t="s">
        <v>29</v>
      </c>
      <c r="E611" s="8">
        <v>5</v>
      </c>
      <c r="F611" s="9" t="s">
        <v>716</v>
      </c>
    </row>
    <row r="612" spans="1:8" ht="14.25" customHeight="1" x14ac:dyDescent="0.2">
      <c r="A612" s="8" t="s">
        <v>92</v>
      </c>
      <c r="B612" s="8" t="s">
        <v>105</v>
      </c>
      <c r="C612" s="8">
        <v>3</v>
      </c>
      <c r="D612" s="9" t="s">
        <v>29</v>
      </c>
      <c r="E612" s="8">
        <v>6</v>
      </c>
      <c r="F612" s="9" t="s">
        <v>717</v>
      </c>
    </row>
    <row r="613" spans="1:8" s="13" customFormat="1" ht="14.25" customHeight="1" x14ac:dyDescent="0.2">
      <c r="A613" s="8"/>
      <c r="B613" s="8"/>
      <c r="C613" s="8"/>
      <c r="E613" s="8"/>
      <c r="F613" s="8"/>
    </row>
    <row r="614" spans="1:8" s="13" customFormat="1" ht="14.25" customHeight="1" x14ac:dyDescent="0.2">
      <c r="A614" s="8" t="s">
        <v>106</v>
      </c>
      <c r="B614" s="8" t="s">
        <v>107</v>
      </c>
      <c r="C614" s="8">
        <v>0</v>
      </c>
      <c r="D614" s="13">
        <v>1</v>
      </c>
      <c r="E614" s="8"/>
      <c r="F614" s="8"/>
    </row>
    <row r="615" spans="1:8" s="13" customFormat="1" ht="14.25" customHeight="1" x14ac:dyDescent="0.2">
      <c r="A615" s="8" t="s">
        <v>106</v>
      </c>
      <c r="B615" s="8" t="s">
        <v>107</v>
      </c>
      <c r="C615" s="8">
        <v>2</v>
      </c>
      <c r="D615" s="9" t="s">
        <v>29</v>
      </c>
      <c r="E615" s="9">
        <v>1</v>
      </c>
      <c r="F615" s="9" t="s">
        <v>718</v>
      </c>
    </row>
    <row r="616" spans="1:8" s="13" customFormat="1" ht="14.25" customHeight="1" x14ac:dyDescent="0.2">
      <c r="A616" s="8" t="s">
        <v>106</v>
      </c>
      <c r="B616" s="8" t="s">
        <v>107</v>
      </c>
      <c r="C616" s="8">
        <v>2</v>
      </c>
      <c r="D616" s="9" t="s">
        <v>29</v>
      </c>
      <c r="E616" s="9">
        <v>2</v>
      </c>
      <c r="F616" s="9" t="s">
        <v>719</v>
      </c>
    </row>
    <row r="617" spans="1:8" s="13" customFormat="1" ht="14.25" customHeight="1" x14ac:dyDescent="0.2">
      <c r="A617" s="8" t="s">
        <v>106</v>
      </c>
      <c r="B617" s="8" t="s">
        <v>107</v>
      </c>
      <c r="C617" s="8">
        <v>2</v>
      </c>
      <c r="D617" s="9" t="s">
        <v>30</v>
      </c>
      <c r="E617" s="9">
        <v>3</v>
      </c>
      <c r="F617" s="9" t="s">
        <v>720</v>
      </c>
      <c r="G617" s="14">
        <v>41505</v>
      </c>
      <c r="H617" s="13" t="s">
        <v>450</v>
      </c>
    </row>
    <row r="618" spans="1:8" s="13" customFormat="1" ht="14.25" customHeight="1" x14ac:dyDescent="0.2">
      <c r="A618" s="8"/>
      <c r="B618" s="8"/>
      <c r="C618" s="8"/>
      <c r="D618" s="8"/>
      <c r="E618" s="8"/>
      <c r="F618" s="8"/>
      <c r="G618"/>
      <c r="H618"/>
    </row>
    <row r="619" spans="1:8" s="13" customFormat="1" ht="14.25" customHeight="1" x14ac:dyDescent="0.2">
      <c r="A619" s="8" t="s">
        <v>106</v>
      </c>
      <c r="B619" s="8" t="s">
        <v>108</v>
      </c>
      <c r="C619" s="8">
        <v>0</v>
      </c>
      <c r="D619" s="8">
        <v>4</v>
      </c>
      <c r="E619" s="8"/>
      <c r="F619" s="8"/>
      <c r="G619"/>
      <c r="H619"/>
    </row>
    <row r="620" spans="1:8" s="13" customFormat="1" ht="14.25" customHeight="1" x14ac:dyDescent="0.2">
      <c r="A620" s="8" t="s">
        <v>106</v>
      </c>
      <c r="B620" s="8" t="s">
        <v>108</v>
      </c>
      <c r="C620" s="8">
        <v>2</v>
      </c>
      <c r="D620" s="9" t="s">
        <v>31</v>
      </c>
      <c r="E620" s="9">
        <v>1</v>
      </c>
      <c r="F620" s="9" t="s">
        <v>721</v>
      </c>
      <c r="G620"/>
      <c r="H620"/>
    </row>
    <row r="621" spans="1:8" s="13" customFormat="1" ht="14.25" customHeight="1" x14ac:dyDescent="0.2">
      <c r="A621" s="8" t="s">
        <v>106</v>
      </c>
      <c r="B621" s="8" t="s">
        <v>108</v>
      </c>
      <c r="C621" s="8">
        <v>2</v>
      </c>
      <c r="D621" s="9" t="s">
        <v>29</v>
      </c>
      <c r="E621" s="9">
        <v>2</v>
      </c>
      <c r="F621" s="9" t="s">
        <v>722</v>
      </c>
      <c r="G621"/>
      <c r="H621"/>
    </row>
    <row r="622" spans="1:8" s="13" customFormat="1" ht="14.25" customHeight="1" x14ac:dyDescent="0.2">
      <c r="A622" s="8" t="s">
        <v>106</v>
      </c>
      <c r="B622" s="8" t="s">
        <v>108</v>
      </c>
      <c r="C622" s="8">
        <v>2</v>
      </c>
      <c r="D622" s="9" t="s">
        <v>29</v>
      </c>
      <c r="E622" s="9">
        <v>3</v>
      </c>
      <c r="F622" s="9" t="s">
        <v>723</v>
      </c>
      <c r="G622"/>
      <c r="H622"/>
    </row>
    <row r="623" spans="1:8" s="13" customFormat="1" ht="14.25" customHeight="1" x14ac:dyDescent="0.2">
      <c r="A623" s="8" t="s">
        <v>106</v>
      </c>
      <c r="B623" s="8" t="s">
        <v>108</v>
      </c>
      <c r="C623" s="8">
        <v>2</v>
      </c>
      <c r="D623" s="9" t="s">
        <v>31</v>
      </c>
      <c r="E623" s="9">
        <v>4</v>
      </c>
      <c r="F623" s="9" t="s">
        <v>724</v>
      </c>
      <c r="G623" s="14">
        <v>41505</v>
      </c>
      <c r="H623" s="13" t="s">
        <v>254</v>
      </c>
    </row>
    <row r="624" spans="1:8" s="13" customFormat="1" ht="14.25" customHeight="1" x14ac:dyDescent="0.2">
      <c r="A624" s="8" t="s">
        <v>106</v>
      </c>
      <c r="B624" s="8" t="s">
        <v>108</v>
      </c>
      <c r="C624" s="8">
        <v>2</v>
      </c>
      <c r="D624" s="9" t="s">
        <v>31</v>
      </c>
      <c r="E624" s="9">
        <v>5</v>
      </c>
      <c r="F624" s="9" t="s">
        <v>725</v>
      </c>
      <c r="G624" s="14">
        <v>41505</v>
      </c>
      <c r="H624" s="13" t="s">
        <v>254</v>
      </c>
    </row>
    <row r="625" spans="1:8" s="13" customFormat="1" ht="14.25" customHeight="1" x14ac:dyDescent="0.2">
      <c r="A625" s="8" t="s">
        <v>106</v>
      </c>
      <c r="B625" s="8" t="s">
        <v>108</v>
      </c>
      <c r="C625" s="8">
        <v>2</v>
      </c>
      <c r="D625" s="9" t="s">
        <v>30</v>
      </c>
      <c r="E625" s="9">
        <v>6</v>
      </c>
      <c r="F625" s="9" t="s">
        <v>726</v>
      </c>
      <c r="G625"/>
      <c r="H625"/>
    </row>
    <row r="626" spans="1:8" s="13" customFormat="1" ht="14.25" customHeight="1" x14ac:dyDescent="0.2">
      <c r="A626" s="8" t="s">
        <v>106</v>
      </c>
      <c r="B626" s="8" t="s">
        <v>108</v>
      </c>
      <c r="C626" s="8">
        <v>2</v>
      </c>
      <c r="D626" s="9" t="s">
        <v>31</v>
      </c>
      <c r="E626" s="9">
        <v>7</v>
      </c>
      <c r="F626" s="9" t="s">
        <v>727</v>
      </c>
      <c r="G626"/>
      <c r="H626"/>
    </row>
    <row r="627" spans="1:8" s="13" customFormat="1" ht="14.25" customHeight="1" x14ac:dyDescent="0.2">
      <c r="A627" s="8" t="s">
        <v>106</v>
      </c>
      <c r="B627" s="8" t="s">
        <v>108</v>
      </c>
      <c r="C627" s="8">
        <v>2</v>
      </c>
      <c r="D627" s="9" t="s">
        <v>29</v>
      </c>
      <c r="E627" s="9">
        <v>8</v>
      </c>
      <c r="F627" s="9" t="s">
        <v>728</v>
      </c>
      <c r="G627"/>
      <c r="H627"/>
    </row>
    <row r="628" spans="1:8" s="13" customFormat="1" ht="14.25" customHeight="1" x14ac:dyDescent="0.2">
      <c r="A628" s="8"/>
      <c r="B628" s="8"/>
      <c r="C628" s="8"/>
      <c r="D628" s="8"/>
      <c r="E628" s="8"/>
      <c r="F628" s="8"/>
      <c r="G628"/>
      <c r="H628"/>
    </row>
    <row r="629" spans="1:8" s="13" customFormat="1" ht="14.25" customHeight="1" x14ac:dyDescent="0.2">
      <c r="A629" s="8" t="s">
        <v>106</v>
      </c>
      <c r="B629" s="8" t="s">
        <v>109</v>
      </c>
      <c r="C629" s="8">
        <v>0</v>
      </c>
      <c r="D629" s="8">
        <v>3</v>
      </c>
      <c r="E629" s="8"/>
      <c r="F629" s="8"/>
      <c r="G629"/>
      <c r="H629"/>
    </row>
    <row r="630" spans="1:8" s="13" customFormat="1" ht="14.25" customHeight="1" x14ac:dyDescent="0.2">
      <c r="A630" s="8" t="s">
        <v>106</v>
      </c>
      <c r="B630" s="8" t="s">
        <v>109</v>
      </c>
      <c r="C630" s="8">
        <v>2</v>
      </c>
      <c r="D630" s="9" t="s">
        <v>31</v>
      </c>
      <c r="E630" s="9">
        <v>1</v>
      </c>
      <c r="F630" s="9" t="s">
        <v>729</v>
      </c>
      <c r="G630"/>
      <c r="H630"/>
    </row>
    <row r="631" spans="1:8" s="13" customFormat="1" ht="14.25" customHeight="1" x14ac:dyDescent="0.2">
      <c r="A631" s="8" t="s">
        <v>106</v>
      </c>
      <c r="B631" s="8" t="s">
        <v>109</v>
      </c>
      <c r="C631" s="8">
        <v>2</v>
      </c>
      <c r="D631" s="9" t="s">
        <v>31</v>
      </c>
      <c r="E631" s="9">
        <v>2</v>
      </c>
      <c r="F631" s="9" t="s">
        <v>730</v>
      </c>
      <c r="G631"/>
      <c r="H631"/>
    </row>
    <row r="632" spans="1:8" s="13" customFormat="1" ht="14.25" customHeight="1" x14ac:dyDescent="0.2">
      <c r="A632" s="8" t="s">
        <v>106</v>
      </c>
      <c r="B632" s="8" t="s">
        <v>109</v>
      </c>
      <c r="C632" s="8">
        <v>2</v>
      </c>
      <c r="D632" s="9" t="s">
        <v>31</v>
      </c>
      <c r="E632" s="9">
        <v>3</v>
      </c>
      <c r="F632" s="9" t="s">
        <v>731</v>
      </c>
      <c r="G632"/>
      <c r="H632"/>
    </row>
    <row r="633" spans="1:8" s="13" customFormat="1" ht="14.25" customHeight="1" x14ac:dyDescent="0.2">
      <c r="A633" s="8" t="s">
        <v>106</v>
      </c>
      <c r="B633" s="8" t="s">
        <v>109</v>
      </c>
      <c r="C633" s="8">
        <v>2</v>
      </c>
      <c r="D633" s="9" t="s">
        <v>31</v>
      </c>
      <c r="E633" s="9">
        <v>4</v>
      </c>
      <c r="F633" s="9" t="s">
        <v>732</v>
      </c>
      <c r="G633" s="14">
        <v>41505</v>
      </c>
      <c r="H633" s="13" t="s">
        <v>450</v>
      </c>
    </row>
    <row r="634" spans="1:8" s="13" customFormat="1" ht="14.25" customHeight="1" x14ac:dyDescent="0.2">
      <c r="A634" s="8"/>
      <c r="B634" s="8"/>
      <c r="C634" s="8"/>
      <c r="D634" s="8"/>
      <c r="E634" s="8"/>
      <c r="F634" s="8"/>
      <c r="G634"/>
      <c r="H634"/>
    </row>
    <row r="635" spans="1:8" s="13" customFormat="1" ht="14.25" customHeight="1" x14ac:dyDescent="0.2">
      <c r="A635" s="8" t="s">
        <v>106</v>
      </c>
      <c r="B635" s="8" t="s">
        <v>110</v>
      </c>
      <c r="C635" s="8">
        <v>0</v>
      </c>
      <c r="D635" s="8">
        <v>2</v>
      </c>
      <c r="E635" s="8"/>
      <c r="F635" s="8"/>
      <c r="G635"/>
      <c r="H635"/>
    </row>
    <row r="636" spans="1:8" s="13" customFormat="1" ht="14.25" customHeight="1" x14ac:dyDescent="0.2">
      <c r="A636" s="8" t="s">
        <v>106</v>
      </c>
      <c r="B636" s="8" t="s">
        <v>110</v>
      </c>
      <c r="C636" s="8">
        <v>2</v>
      </c>
      <c r="D636" s="9" t="s">
        <v>29</v>
      </c>
      <c r="E636" s="9">
        <v>1</v>
      </c>
      <c r="F636" s="9" t="s">
        <v>733</v>
      </c>
      <c r="G636"/>
      <c r="H636"/>
    </row>
    <row r="637" spans="1:8" s="13" customFormat="1" ht="14.25" customHeight="1" x14ac:dyDescent="0.2">
      <c r="A637" s="8" t="s">
        <v>106</v>
      </c>
      <c r="B637" s="8" t="s">
        <v>110</v>
      </c>
      <c r="C637" s="8">
        <v>2</v>
      </c>
      <c r="D637" s="9" t="s">
        <v>29</v>
      </c>
      <c r="E637" s="9">
        <v>2</v>
      </c>
      <c r="F637" s="9" t="s">
        <v>734</v>
      </c>
      <c r="G637"/>
      <c r="H637"/>
    </row>
    <row r="638" spans="1:8" s="13" customFormat="1" ht="14.25" customHeight="1" x14ac:dyDescent="0.2">
      <c r="A638" s="8" t="s">
        <v>106</v>
      </c>
      <c r="B638" s="8" t="s">
        <v>110</v>
      </c>
      <c r="C638" s="8">
        <v>2</v>
      </c>
      <c r="D638" s="9" t="s">
        <v>29</v>
      </c>
      <c r="E638" s="9">
        <v>3</v>
      </c>
      <c r="F638" s="9" t="s">
        <v>735</v>
      </c>
      <c r="G638" s="14">
        <v>41505</v>
      </c>
      <c r="H638" s="13" t="s">
        <v>254</v>
      </c>
    </row>
    <row r="639" spans="1:8" s="13" customFormat="1" ht="14.25" customHeight="1" x14ac:dyDescent="0.2">
      <c r="A639" s="8" t="s">
        <v>106</v>
      </c>
      <c r="B639" s="8" t="s">
        <v>110</v>
      </c>
      <c r="C639" s="8">
        <v>2</v>
      </c>
      <c r="D639" s="9" t="s">
        <v>29</v>
      </c>
      <c r="E639" s="9">
        <v>4</v>
      </c>
      <c r="F639" s="9" t="s">
        <v>736</v>
      </c>
      <c r="G639" s="14">
        <v>41505</v>
      </c>
      <c r="H639" s="13" t="s">
        <v>251</v>
      </c>
    </row>
    <row r="640" spans="1:8" s="13" customFormat="1" ht="14.25" customHeight="1" x14ac:dyDescent="0.2">
      <c r="A640" s="8" t="s">
        <v>106</v>
      </c>
      <c r="B640" s="8" t="s">
        <v>110</v>
      </c>
      <c r="C640" s="8">
        <v>2</v>
      </c>
      <c r="D640" s="9" t="s">
        <v>31</v>
      </c>
      <c r="E640" s="9">
        <v>5</v>
      </c>
      <c r="F640" s="9" t="s">
        <v>737</v>
      </c>
      <c r="G640" s="20"/>
      <c r="H640"/>
    </row>
    <row r="641" spans="1:8" s="13" customFormat="1" ht="14.25" customHeight="1" x14ac:dyDescent="0.2">
      <c r="A641" s="8"/>
      <c r="B641" s="8"/>
      <c r="C641" s="8"/>
      <c r="D641" s="9"/>
      <c r="E641" s="9"/>
      <c r="F641" s="9"/>
      <c r="G641"/>
      <c r="H641"/>
    </row>
    <row r="642" spans="1:8" s="13" customFormat="1" ht="14.25" customHeight="1" x14ac:dyDescent="0.2">
      <c r="A642" s="8" t="s">
        <v>106</v>
      </c>
      <c r="B642" s="8" t="s">
        <v>111</v>
      </c>
      <c r="C642" s="8">
        <v>0</v>
      </c>
      <c r="D642" s="8">
        <v>0</v>
      </c>
      <c r="E642" s="8"/>
      <c r="F642" s="8"/>
      <c r="G642"/>
      <c r="H642"/>
    </row>
    <row r="643" spans="1:8" s="13" customFormat="1" ht="14.25" customHeight="1" x14ac:dyDescent="0.2">
      <c r="A643" s="8" t="s">
        <v>106</v>
      </c>
      <c r="B643" s="8" t="s">
        <v>111</v>
      </c>
      <c r="C643" s="8">
        <v>3</v>
      </c>
      <c r="D643" s="9" t="s">
        <v>31</v>
      </c>
      <c r="E643" s="9">
        <v>1</v>
      </c>
      <c r="F643" s="9" t="s">
        <v>738</v>
      </c>
      <c r="G643"/>
      <c r="H643"/>
    </row>
    <row r="644" spans="1:8" s="13" customFormat="1" ht="14.25" customHeight="1" x14ac:dyDescent="0.2">
      <c r="A644" s="8" t="s">
        <v>106</v>
      </c>
      <c r="B644" s="8" t="s">
        <v>111</v>
      </c>
      <c r="C644" s="8">
        <v>3</v>
      </c>
      <c r="D644" s="9" t="s">
        <v>31</v>
      </c>
      <c r="E644" s="9">
        <v>2</v>
      </c>
      <c r="F644" s="9" t="s">
        <v>739</v>
      </c>
      <c r="G644"/>
      <c r="H644"/>
    </row>
    <row r="645" spans="1:8" s="13" customFormat="1" ht="14.25" customHeight="1" x14ac:dyDescent="0.2">
      <c r="A645" s="8" t="s">
        <v>106</v>
      </c>
      <c r="B645" s="8" t="s">
        <v>111</v>
      </c>
      <c r="C645" s="8">
        <v>3</v>
      </c>
      <c r="D645" s="9" t="s">
        <v>31</v>
      </c>
      <c r="E645" s="9">
        <v>3</v>
      </c>
      <c r="F645" s="9" t="s">
        <v>740</v>
      </c>
      <c r="G645"/>
      <c r="H645"/>
    </row>
    <row r="646" spans="1:8" s="13" customFormat="1" ht="14.25" customHeight="1" x14ac:dyDescent="0.2">
      <c r="A646" s="8" t="s">
        <v>106</v>
      </c>
      <c r="B646" s="8" t="s">
        <v>111</v>
      </c>
      <c r="C646" s="8">
        <v>3</v>
      </c>
      <c r="D646" s="9" t="s">
        <v>31</v>
      </c>
      <c r="E646" s="9">
        <v>4</v>
      </c>
      <c r="F646" s="9" t="s">
        <v>741</v>
      </c>
      <c r="G646"/>
      <c r="H646"/>
    </row>
    <row r="647" spans="1:8" s="13" customFormat="1" ht="14.25" customHeight="1" x14ac:dyDescent="0.2">
      <c r="A647" s="8" t="s">
        <v>106</v>
      </c>
      <c r="B647" s="8" t="s">
        <v>111</v>
      </c>
      <c r="C647" s="8">
        <v>3</v>
      </c>
      <c r="D647" s="9" t="s">
        <v>30</v>
      </c>
      <c r="E647" s="9">
        <v>5</v>
      </c>
      <c r="F647" s="9" t="s">
        <v>742</v>
      </c>
      <c r="G647"/>
      <c r="H647"/>
    </row>
    <row r="648" spans="1:8" s="13" customFormat="1" ht="14.25" customHeight="1" x14ac:dyDescent="0.2">
      <c r="A648" s="8" t="s">
        <v>106</v>
      </c>
      <c r="B648" s="8" t="s">
        <v>111</v>
      </c>
      <c r="C648" s="8">
        <v>3</v>
      </c>
      <c r="D648" s="9" t="s">
        <v>30</v>
      </c>
      <c r="E648" s="9">
        <v>6</v>
      </c>
      <c r="F648" s="9" t="s">
        <v>743</v>
      </c>
      <c r="G648"/>
      <c r="H648"/>
    </row>
    <row r="649" spans="1:8" s="13" customFormat="1" ht="14.25" customHeight="1" x14ac:dyDescent="0.2">
      <c r="A649" s="8"/>
      <c r="B649" s="8"/>
      <c r="C649" s="8"/>
      <c r="D649" s="8"/>
      <c r="E649" s="8"/>
      <c r="F649" s="8"/>
      <c r="G649"/>
      <c r="H649"/>
    </row>
    <row r="650" spans="1:8" s="13" customFormat="1" ht="14.25" customHeight="1" x14ac:dyDescent="0.2">
      <c r="A650" s="8" t="s">
        <v>106</v>
      </c>
      <c r="B650" s="8" t="s">
        <v>112</v>
      </c>
      <c r="C650" s="8">
        <v>0</v>
      </c>
      <c r="D650" s="8">
        <v>0</v>
      </c>
      <c r="E650" s="8"/>
      <c r="F650" s="8"/>
      <c r="G650"/>
      <c r="H650"/>
    </row>
    <row r="651" spans="1:8" s="13" customFormat="1" ht="14.25" customHeight="1" x14ac:dyDescent="0.2">
      <c r="A651" s="8" t="s">
        <v>106</v>
      </c>
      <c r="B651" s="8" t="s">
        <v>112</v>
      </c>
      <c r="C651" s="8">
        <v>3</v>
      </c>
      <c r="D651" s="9" t="s">
        <v>30</v>
      </c>
      <c r="E651" s="9">
        <v>1</v>
      </c>
      <c r="F651" s="9" t="s">
        <v>744</v>
      </c>
      <c r="G651"/>
      <c r="H651"/>
    </row>
    <row r="652" spans="1:8" s="13" customFormat="1" ht="14.25" customHeight="1" x14ac:dyDescent="0.2">
      <c r="A652" s="8" t="s">
        <v>106</v>
      </c>
      <c r="B652" s="8" t="s">
        <v>112</v>
      </c>
      <c r="C652" s="8">
        <v>3</v>
      </c>
      <c r="D652" s="9" t="s">
        <v>29</v>
      </c>
      <c r="E652" s="9">
        <v>2</v>
      </c>
      <c r="F652" s="9" t="s">
        <v>745</v>
      </c>
      <c r="G652"/>
      <c r="H652"/>
    </row>
    <row r="653" spans="1:8" s="13" customFormat="1" ht="14.25" customHeight="1" x14ac:dyDescent="0.2">
      <c r="A653" s="8" t="s">
        <v>106</v>
      </c>
      <c r="B653" s="8" t="s">
        <v>112</v>
      </c>
      <c r="C653" s="8">
        <v>3</v>
      </c>
      <c r="D653" s="9" t="s">
        <v>30</v>
      </c>
      <c r="E653" s="9">
        <v>3</v>
      </c>
      <c r="F653" s="9" t="s">
        <v>746</v>
      </c>
      <c r="G653" s="14">
        <v>41505</v>
      </c>
      <c r="H653" s="13" t="s">
        <v>254</v>
      </c>
    </row>
    <row r="654" spans="1:8" s="13" customFormat="1" ht="14.25" customHeight="1" x14ac:dyDescent="0.2">
      <c r="A654" s="8" t="s">
        <v>106</v>
      </c>
      <c r="B654" s="8" t="s">
        <v>112</v>
      </c>
      <c r="C654" s="8">
        <v>3</v>
      </c>
      <c r="D654" s="9" t="s">
        <v>30</v>
      </c>
      <c r="E654" s="9">
        <v>4</v>
      </c>
      <c r="F654" s="9" t="s">
        <v>747</v>
      </c>
      <c r="G654" s="14">
        <v>41505</v>
      </c>
      <c r="H654" s="13" t="s">
        <v>254</v>
      </c>
    </row>
    <row r="655" spans="1:8" s="13" customFormat="1" ht="14.25" customHeight="1" x14ac:dyDescent="0.2">
      <c r="A655" s="8" t="s">
        <v>106</v>
      </c>
      <c r="B655" s="8" t="s">
        <v>112</v>
      </c>
      <c r="C655" s="8">
        <v>3</v>
      </c>
      <c r="D655" s="9" t="s">
        <v>31</v>
      </c>
      <c r="E655" s="9">
        <v>5</v>
      </c>
      <c r="F655" s="9" t="s">
        <v>748</v>
      </c>
      <c r="G655"/>
      <c r="H655"/>
    </row>
    <row r="656" spans="1:8" s="13" customFormat="1" ht="14.25" customHeight="1" x14ac:dyDescent="0.2">
      <c r="A656" s="8" t="s">
        <v>106</v>
      </c>
      <c r="B656" s="8" t="s">
        <v>112</v>
      </c>
      <c r="C656" s="8">
        <v>3</v>
      </c>
      <c r="D656" s="9" t="s">
        <v>29</v>
      </c>
      <c r="E656" s="9">
        <v>6</v>
      </c>
      <c r="F656" s="9" t="s">
        <v>749</v>
      </c>
      <c r="G656" s="14">
        <v>41505</v>
      </c>
      <c r="H656" s="13" t="s">
        <v>254</v>
      </c>
    </row>
    <row r="657" spans="1:8" s="13" customFormat="1" ht="14.25" customHeight="1" x14ac:dyDescent="0.2">
      <c r="A657" s="8" t="s">
        <v>106</v>
      </c>
      <c r="B657" s="8" t="s">
        <v>112</v>
      </c>
      <c r="C657" s="8">
        <v>3</v>
      </c>
      <c r="D657" s="9" t="s">
        <v>29</v>
      </c>
      <c r="E657" s="9">
        <v>7</v>
      </c>
      <c r="F657" s="9" t="s">
        <v>750</v>
      </c>
      <c r="G657" s="14">
        <v>41505</v>
      </c>
      <c r="H657" s="13" t="s">
        <v>254</v>
      </c>
    </row>
    <row r="658" spans="1:8" s="13" customFormat="1" ht="14.25" customHeight="1" x14ac:dyDescent="0.2">
      <c r="A658" s="8" t="s">
        <v>106</v>
      </c>
      <c r="B658" s="8" t="s">
        <v>112</v>
      </c>
      <c r="C658" s="8">
        <v>3</v>
      </c>
      <c r="D658" s="9" t="s">
        <v>29</v>
      </c>
      <c r="E658" s="9">
        <v>8</v>
      </c>
      <c r="F658" s="9" t="s">
        <v>751</v>
      </c>
      <c r="G658" s="14">
        <v>41505</v>
      </c>
      <c r="H658" s="13" t="s">
        <v>254</v>
      </c>
    </row>
    <row r="659" spans="1:8" s="13" customFormat="1" ht="14.25" customHeight="1" x14ac:dyDescent="0.2">
      <c r="A659" s="8" t="s">
        <v>106</v>
      </c>
      <c r="B659" s="8" t="s">
        <v>112</v>
      </c>
      <c r="C659" s="8">
        <v>3</v>
      </c>
      <c r="D659" s="9" t="s">
        <v>29</v>
      </c>
      <c r="E659" s="9">
        <v>9</v>
      </c>
      <c r="F659" s="9" t="s">
        <v>752</v>
      </c>
      <c r="G659" s="14">
        <v>41505</v>
      </c>
      <c r="H659" s="13" t="s">
        <v>254</v>
      </c>
    </row>
    <row r="660" spans="1:8" s="13" customFormat="1" ht="14.25" customHeight="1" x14ac:dyDescent="0.2">
      <c r="A660" s="8" t="s">
        <v>106</v>
      </c>
      <c r="B660" s="8" t="s">
        <v>112</v>
      </c>
      <c r="C660" s="8">
        <v>3</v>
      </c>
      <c r="D660" s="9" t="s">
        <v>29</v>
      </c>
      <c r="E660" s="9">
        <v>10</v>
      </c>
      <c r="F660" s="9" t="s">
        <v>753</v>
      </c>
      <c r="G660"/>
      <c r="H660"/>
    </row>
    <row r="661" spans="1:8" s="13" customFormat="1" ht="14.25" customHeight="1" x14ac:dyDescent="0.2">
      <c r="A661" s="8"/>
      <c r="B661" s="8"/>
      <c r="C661" s="8"/>
      <c r="D661" s="8"/>
      <c r="E661" s="8"/>
      <c r="F661" s="8"/>
      <c r="G661"/>
      <c r="H661"/>
    </row>
    <row r="662" spans="1:8" s="13" customFormat="1" ht="14.25" customHeight="1" x14ac:dyDescent="0.2">
      <c r="A662" s="8" t="s">
        <v>106</v>
      </c>
      <c r="B662" s="8" t="s">
        <v>113</v>
      </c>
      <c r="C662" s="8">
        <v>0</v>
      </c>
      <c r="D662" s="8">
        <v>0</v>
      </c>
      <c r="E662" s="8"/>
      <c r="F662" s="8"/>
      <c r="G662"/>
      <c r="H662"/>
    </row>
    <row r="663" spans="1:8" s="13" customFormat="1" ht="14.25" customHeight="1" x14ac:dyDescent="0.2">
      <c r="A663" s="8" t="s">
        <v>106</v>
      </c>
      <c r="B663" s="8" t="s">
        <v>113</v>
      </c>
      <c r="C663" s="8">
        <v>3</v>
      </c>
      <c r="D663" s="9" t="s">
        <v>31</v>
      </c>
      <c r="E663" s="9">
        <v>1</v>
      </c>
      <c r="F663" s="9" t="s">
        <v>754</v>
      </c>
      <c r="G663"/>
      <c r="H663"/>
    </row>
    <row r="664" spans="1:8" s="13" customFormat="1" ht="14.25" customHeight="1" x14ac:dyDescent="0.2">
      <c r="A664" s="8" t="s">
        <v>106</v>
      </c>
      <c r="B664" s="8" t="s">
        <v>113</v>
      </c>
      <c r="C664" s="8">
        <v>3</v>
      </c>
      <c r="D664" s="9" t="s">
        <v>30</v>
      </c>
      <c r="E664" s="9">
        <v>2</v>
      </c>
      <c r="F664" s="9" t="s">
        <v>755</v>
      </c>
      <c r="G664"/>
      <c r="H664"/>
    </row>
    <row r="665" spans="1:8" s="13" customFormat="1" ht="14.25" customHeight="1" x14ac:dyDescent="0.2">
      <c r="A665" s="8" t="s">
        <v>106</v>
      </c>
      <c r="B665" s="8" t="s">
        <v>113</v>
      </c>
      <c r="C665" s="8">
        <v>3</v>
      </c>
      <c r="D665" s="9" t="s">
        <v>29</v>
      </c>
      <c r="E665" s="9">
        <v>3</v>
      </c>
      <c r="F665" s="9" t="s">
        <v>756</v>
      </c>
      <c r="G665"/>
      <c r="H665"/>
    </row>
    <row r="666" spans="1:8" s="13" customFormat="1" ht="14.25" customHeight="1" x14ac:dyDescent="0.2">
      <c r="A666" s="8" t="s">
        <v>106</v>
      </c>
      <c r="B666" s="8" t="s">
        <v>113</v>
      </c>
      <c r="C666" s="8">
        <v>3</v>
      </c>
      <c r="D666" s="9" t="s">
        <v>29</v>
      </c>
      <c r="E666" s="9">
        <v>4</v>
      </c>
      <c r="F666" s="9" t="s">
        <v>757</v>
      </c>
      <c r="G666"/>
      <c r="H666"/>
    </row>
    <row r="667" spans="1:8" s="13" customFormat="1" ht="14.25" customHeight="1" x14ac:dyDescent="0.2">
      <c r="A667" s="8" t="s">
        <v>106</v>
      </c>
      <c r="B667" s="8" t="s">
        <v>113</v>
      </c>
      <c r="C667" s="8">
        <v>3</v>
      </c>
      <c r="D667" s="9" t="s">
        <v>31</v>
      </c>
      <c r="E667" s="9">
        <v>5</v>
      </c>
      <c r="F667" s="9" t="s">
        <v>758</v>
      </c>
      <c r="G667"/>
      <c r="H667"/>
    </row>
    <row r="668" spans="1:8" s="13" customFormat="1" ht="14.25" customHeight="1" x14ac:dyDescent="0.2">
      <c r="A668" s="8" t="s">
        <v>106</v>
      </c>
      <c r="B668" s="8" t="s">
        <v>113</v>
      </c>
      <c r="C668" s="8">
        <v>3</v>
      </c>
      <c r="D668" s="9" t="s">
        <v>29</v>
      </c>
      <c r="E668" s="9">
        <v>6</v>
      </c>
      <c r="F668" s="9" t="s">
        <v>759</v>
      </c>
      <c r="G668"/>
      <c r="H668"/>
    </row>
    <row r="669" spans="1:8" s="13" customFormat="1" ht="14.25" customHeight="1" x14ac:dyDescent="0.2">
      <c r="A669" s="8" t="s">
        <v>106</v>
      </c>
      <c r="B669" s="8" t="s">
        <v>113</v>
      </c>
      <c r="C669" s="8">
        <v>3</v>
      </c>
      <c r="D669" s="9" t="s">
        <v>31</v>
      </c>
      <c r="E669" s="9">
        <v>7</v>
      </c>
      <c r="F669" s="9" t="s">
        <v>760</v>
      </c>
      <c r="G669" s="14">
        <v>41505</v>
      </c>
      <c r="H669" s="13" t="s">
        <v>469</v>
      </c>
    </row>
    <row r="670" spans="1:8" s="13" customFormat="1" ht="14.25" customHeight="1" x14ac:dyDescent="0.2">
      <c r="A670" s="8" t="s">
        <v>106</v>
      </c>
      <c r="B670" s="8" t="s">
        <v>113</v>
      </c>
      <c r="C670" s="8">
        <v>3</v>
      </c>
      <c r="D670" s="9" t="s">
        <v>29</v>
      </c>
      <c r="E670" s="9">
        <v>8</v>
      </c>
      <c r="F670" s="9" t="s">
        <v>761</v>
      </c>
      <c r="G670"/>
      <c r="H670"/>
    </row>
    <row r="671" spans="1:8" s="13" customFormat="1" ht="14.25" customHeight="1" x14ac:dyDescent="0.2">
      <c r="A671" s="8" t="s">
        <v>106</v>
      </c>
      <c r="B671" s="8" t="s">
        <v>113</v>
      </c>
      <c r="C671" s="8">
        <v>3</v>
      </c>
      <c r="D671" s="9" t="s">
        <v>30</v>
      </c>
      <c r="E671" s="9">
        <v>9</v>
      </c>
      <c r="F671" s="9" t="s">
        <v>762</v>
      </c>
      <c r="G671"/>
      <c r="H671"/>
    </row>
    <row r="672" spans="1:8" s="13" customFormat="1" ht="14.25" customHeight="1" x14ac:dyDescent="0.2">
      <c r="A672" s="8"/>
      <c r="B672" s="8"/>
      <c r="C672" s="8"/>
      <c r="D672" s="8"/>
      <c r="E672" s="8"/>
      <c r="F672" s="8"/>
      <c r="G672"/>
      <c r="H672"/>
    </row>
    <row r="673" spans="1:8" s="13" customFormat="1" ht="14.25" customHeight="1" x14ac:dyDescent="0.2">
      <c r="A673" s="8" t="s">
        <v>106</v>
      </c>
      <c r="B673" s="8" t="s">
        <v>114</v>
      </c>
      <c r="C673" s="8">
        <v>0</v>
      </c>
      <c r="D673" s="8">
        <v>0</v>
      </c>
      <c r="E673" s="8"/>
      <c r="F673" s="8"/>
      <c r="G673"/>
      <c r="H673"/>
    </row>
    <row r="674" spans="1:8" s="13" customFormat="1" ht="14.25" customHeight="1" x14ac:dyDescent="0.2">
      <c r="A674" s="8" t="s">
        <v>106</v>
      </c>
      <c r="B674" s="8" t="s">
        <v>114</v>
      </c>
      <c r="C674" s="8">
        <v>3</v>
      </c>
      <c r="D674" s="9" t="s">
        <v>29</v>
      </c>
      <c r="E674" s="9">
        <v>1</v>
      </c>
      <c r="F674" s="9" t="s">
        <v>763</v>
      </c>
      <c r="G674"/>
      <c r="H674"/>
    </row>
    <row r="675" spans="1:8" s="13" customFormat="1" ht="14.25" customHeight="1" x14ac:dyDescent="0.2">
      <c r="A675" s="8" t="s">
        <v>106</v>
      </c>
      <c r="B675" s="8" t="s">
        <v>114</v>
      </c>
      <c r="C675" s="8">
        <v>3</v>
      </c>
      <c r="D675" s="9" t="s">
        <v>30</v>
      </c>
      <c r="E675" s="9">
        <v>2</v>
      </c>
      <c r="F675" s="9" t="s">
        <v>764</v>
      </c>
      <c r="G675"/>
      <c r="H675"/>
    </row>
    <row r="676" spans="1:8" s="13" customFormat="1" ht="14.25" customHeight="1" x14ac:dyDescent="0.2">
      <c r="A676" s="8" t="s">
        <v>106</v>
      </c>
      <c r="B676" s="8" t="s">
        <v>114</v>
      </c>
      <c r="C676" s="8">
        <v>3</v>
      </c>
      <c r="D676" s="9" t="s">
        <v>29</v>
      </c>
      <c r="E676" s="9">
        <v>3</v>
      </c>
      <c r="F676" s="9" t="s">
        <v>765</v>
      </c>
      <c r="G676"/>
      <c r="H676"/>
    </row>
    <row r="677" spans="1:8" s="13" customFormat="1" ht="14.25" customHeight="1" x14ac:dyDescent="0.2">
      <c r="A677" s="8" t="s">
        <v>106</v>
      </c>
      <c r="B677" s="8" t="s">
        <v>114</v>
      </c>
      <c r="C677" s="8">
        <v>3</v>
      </c>
      <c r="D677" s="9" t="s">
        <v>29</v>
      </c>
      <c r="E677" s="9">
        <v>4</v>
      </c>
      <c r="F677" s="9" t="s">
        <v>766</v>
      </c>
      <c r="G677"/>
      <c r="H677"/>
    </row>
    <row r="678" spans="1:8" s="13" customFormat="1" ht="14.25" customHeight="1" x14ac:dyDescent="0.2">
      <c r="A678" s="8" t="s">
        <v>106</v>
      </c>
      <c r="B678" s="8" t="s">
        <v>114</v>
      </c>
      <c r="C678" s="8">
        <v>3</v>
      </c>
      <c r="D678" s="9" t="s">
        <v>31</v>
      </c>
      <c r="E678" s="9">
        <v>5</v>
      </c>
      <c r="F678" s="9" t="s">
        <v>767</v>
      </c>
      <c r="G678"/>
      <c r="H678"/>
    </row>
    <row r="679" spans="1:8" s="13" customFormat="1" ht="14.25" customHeight="1" x14ac:dyDescent="0.2">
      <c r="A679" s="8"/>
      <c r="B679" s="8"/>
      <c r="C679" s="8"/>
      <c r="D679" s="8"/>
      <c r="E679" s="8"/>
      <c r="F679" s="8"/>
      <c r="G679"/>
      <c r="H679"/>
    </row>
    <row r="680" spans="1:8" s="13" customFormat="1" ht="14.25" customHeight="1" x14ac:dyDescent="0.2">
      <c r="A680" s="8" t="s">
        <v>106</v>
      </c>
      <c r="B680" s="8" t="s">
        <v>115</v>
      </c>
      <c r="C680" s="8">
        <v>0</v>
      </c>
      <c r="D680" s="8">
        <v>0</v>
      </c>
      <c r="E680" s="8"/>
      <c r="F680" s="8"/>
      <c r="G680"/>
      <c r="H680"/>
    </row>
    <row r="681" spans="1:8" s="13" customFormat="1" ht="14.25" customHeight="1" x14ac:dyDescent="0.2">
      <c r="A681" s="8" t="s">
        <v>106</v>
      </c>
      <c r="B681" s="8" t="s">
        <v>115</v>
      </c>
      <c r="C681" s="8">
        <v>3</v>
      </c>
      <c r="D681" s="9" t="s">
        <v>30</v>
      </c>
      <c r="E681" s="9">
        <v>1</v>
      </c>
      <c r="F681" s="9" t="s">
        <v>768</v>
      </c>
      <c r="G681"/>
      <c r="H681"/>
    </row>
    <row r="682" spans="1:8" s="13" customFormat="1" ht="14.25" customHeight="1" x14ac:dyDescent="0.2">
      <c r="A682" s="8" t="s">
        <v>106</v>
      </c>
      <c r="B682" s="8" t="s">
        <v>115</v>
      </c>
      <c r="C682" s="8">
        <v>3</v>
      </c>
      <c r="D682" s="9" t="s">
        <v>31</v>
      </c>
      <c r="E682" s="9">
        <v>2</v>
      </c>
      <c r="F682" s="9" t="s">
        <v>769</v>
      </c>
      <c r="G682"/>
      <c r="H682"/>
    </row>
    <row r="683" spans="1:8" s="13" customFormat="1" ht="14.25" customHeight="1" x14ac:dyDescent="0.2">
      <c r="A683" s="8" t="s">
        <v>106</v>
      </c>
      <c r="B683" s="8" t="s">
        <v>115</v>
      </c>
      <c r="C683" s="8">
        <v>3</v>
      </c>
      <c r="D683" s="9" t="s">
        <v>29</v>
      </c>
      <c r="E683" s="9">
        <v>3</v>
      </c>
      <c r="F683" s="9" t="s">
        <v>770</v>
      </c>
      <c r="G683"/>
      <c r="H683"/>
    </row>
    <row r="684" spans="1:8" s="13" customFormat="1" ht="14.25" customHeight="1" x14ac:dyDescent="0.2">
      <c r="A684" s="8" t="s">
        <v>106</v>
      </c>
      <c r="B684" s="8" t="s">
        <v>115</v>
      </c>
      <c r="C684" s="8">
        <v>3</v>
      </c>
      <c r="D684" s="9" t="s">
        <v>29</v>
      </c>
      <c r="E684" s="9">
        <v>4</v>
      </c>
      <c r="F684" s="9" t="s">
        <v>771</v>
      </c>
      <c r="G684"/>
      <c r="H684"/>
    </row>
    <row r="685" spans="1:8" s="13" customFormat="1" ht="14.25" customHeight="1" x14ac:dyDescent="0.2">
      <c r="A685" s="8" t="s">
        <v>106</v>
      </c>
      <c r="B685" s="8" t="s">
        <v>115</v>
      </c>
      <c r="C685" s="8">
        <v>3</v>
      </c>
      <c r="D685" s="9" t="s">
        <v>29</v>
      </c>
      <c r="E685" s="9">
        <v>5</v>
      </c>
      <c r="F685" s="9" t="s">
        <v>772</v>
      </c>
      <c r="G685"/>
      <c r="H685"/>
    </row>
    <row r="686" spans="1:8" s="13" customFormat="1" ht="14.25" customHeight="1" x14ac:dyDescent="0.2">
      <c r="A686" s="8"/>
      <c r="B686" s="8"/>
      <c r="C686" s="8"/>
      <c r="D686" s="8"/>
      <c r="E686" s="8"/>
      <c r="F686" s="8"/>
      <c r="G686"/>
      <c r="H686"/>
    </row>
    <row r="687" spans="1:8" s="13" customFormat="1" ht="14.25" customHeight="1" x14ac:dyDescent="0.2">
      <c r="A687" s="8" t="s">
        <v>106</v>
      </c>
      <c r="B687" s="8" t="s">
        <v>116</v>
      </c>
      <c r="C687" s="8">
        <v>0</v>
      </c>
      <c r="D687" s="8">
        <v>0</v>
      </c>
      <c r="E687" s="8"/>
      <c r="F687" s="8"/>
      <c r="G687"/>
      <c r="H687"/>
    </row>
    <row r="688" spans="1:8" s="13" customFormat="1" ht="14.25" customHeight="1" x14ac:dyDescent="0.2">
      <c r="A688" s="8" t="s">
        <v>106</v>
      </c>
      <c r="B688" s="8" t="s">
        <v>116</v>
      </c>
      <c r="C688" s="8">
        <v>3</v>
      </c>
      <c r="D688" s="9" t="s">
        <v>29</v>
      </c>
      <c r="E688" s="9">
        <v>1</v>
      </c>
      <c r="F688" s="9" t="s">
        <v>773</v>
      </c>
      <c r="G688"/>
      <c r="H688"/>
    </row>
    <row r="689" spans="1:8" s="13" customFormat="1" ht="14.25" customHeight="1" x14ac:dyDescent="0.2">
      <c r="A689" s="8" t="s">
        <v>106</v>
      </c>
      <c r="B689" s="8" t="s">
        <v>116</v>
      </c>
      <c r="C689" s="8">
        <v>3</v>
      </c>
      <c r="D689" s="9" t="s">
        <v>31</v>
      </c>
      <c r="E689" s="9">
        <v>2</v>
      </c>
      <c r="F689" s="9" t="s">
        <v>774</v>
      </c>
      <c r="G689"/>
      <c r="H689"/>
    </row>
    <row r="690" spans="1:8" s="13" customFormat="1" ht="14.25" customHeight="1" x14ac:dyDescent="0.2">
      <c r="A690" s="8" t="s">
        <v>106</v>
      </c>
      <c r="B690" s="8" t="s">
        <v>116</v>
      </c>
      <c r="C690" s="8">
        <v>3</v>
      </c>
      <c r="D690" s="9" t="s">
        <v>31</v>
      </c>
      <c r="E690" s="9">
        <v>3</v>
      </c>
      <c r="F690" s="9" t="s">
        <v>775</v>
      </c>
      <c r="G690"/>
      <c r="H690"/>
    </row>
    <row r="691" spans="1:8" s="13" customFormat="1" ht="14.25" customHeight="1" x14ac:dyDescent="0.2">
      <c r="A691" s="8" t="s">
        <v>106</v>
      </c>
      <c r="B691" s="8" t="s">
        <v>116</v>
      </c>
      <c r="C691" s="8">
        <v>3</v>
      </c>
      <c r="D691" s="9" t="s">
        <v>30</v>
      </c>
      <c r="E691" s="9">
        <v>4</v>
      </c>
      <c r="F691" s="9" t="s">
        <v>776</v>
      </c>
      <c r="G691"/>
      <c r="H691"/>
    </row>
    <row r="692" spans="1:8" s="13" customFormat="1" ht="14.25" customHeight="1" x14ac:dyDescent="0.2">
      <c r="A692" s="8" t="s">
        <v>106</v>
      </c>
      <c r="B692" s="8" t="s">
        <v>116</v>
      </c>
      <c r="C692" s="8">
        <v>3</v>
      </c>
      <c r="D692" s="9" t="s">
        <v>30</v>
      </c>
      <c r="E692" s="9">
        <v>5</v>
      </c>
      <c r="F692" s="9" t="s">
        <v>777</v>
      </c>
      <c r="G692"/>
      <c r="H692"/>
    </row>
    <row r="693" spans="1:8" s="13" customFormat="1" ht="14.25" customHeight="1" x14ac:dyDescent="0.2">
      <c r="A693" s="8" t="s">
        <v>106</v>
      </c>
      <c r="B693" s="8" t="s">
        <v>116</v>
      </c>
      <c r="C693" s="8">
        <v>3</v>
      </c>
      <c r="D693" s="9" t="s">
        <v>29</v>
      </c>
      <c r="E693" s="9">
        <v>6</v>
      </c>
      <c r="F693" s="9" t="s">
        <v>778</v>
      </c>
      <c r="G693"/>
      <c r="H693"/>
    </row>
    <row r="694" spans="1:8" s="13" customFormat="1" ht="14.25" customHeight="1" x14ac:dyDescent="0.2">
      <c r="A694" s="8" t="s">
        <v>106</v>
      </c>
      <c r="B694" s="8" t="s">
        <v>116</v>
      </c>
      <c r="C694" s="8">
        <v>3</v>
      </c>
      <c r="D694" s="9" t="s">
        <v>31</v>
      </c>
      <c r="E694" s="9">
        <v>7</v>
      </c>
      <c r="F694" s="9" t="s">
        <v>779</v>
      </c>
      <c r="G694"/>
      <c r="H694"/>
    </row>
    <row r="695" spans="1:8" s="13" customFormat="1" ht="14.25" customHeight="1" x14ac:dyDescent="0.2">
      <c r="A695" s="8"/>
      <c r="B695" s="8"/>
      <c r="C695" s="8"/>
      <c r="D695" s="8"/>
      <c r="E695" s="8"/>
      <c r="F695" s="8"/>
      <c r="G695"/>
      <c r="H695"/>
    </row>
    <row r="696" spans="1:8" s="13" customFormat="1" ht="14.25" customHeight="1" x14ac:dyDescent="0.2">
      <c r="A696" s="8" t="s">
        <v>106</v>
      </c>
      <c r="B696" s="8" t="s">
        <v>117</v>
      </c>
      <c r="C696" s="8">
        <v>0</v>
      </c>
      <c r="D696" s="8">
        <v>0</v>
      </c>
      <c r="E696" s="8"/>
      <c r="F696" s="8"/>
      <c r="G696"/>
      <c r="H696"/>
    </row>
    <row r="697" spans="1:8" s="13" customFormat="1" ht="14.25" customHeight="1" x14ac:dyDescent="0.2">
      <c r="A697" s="8" t="s">
        <v>106</v>
      </c>
      <c r="B697" s="8" t="s">
        <v>117</v>
      </c>
      <c r="C697" s="8">
        <v>3</v>
      </c>
      <c r="D697" s="9" t="s">
        <v>29</v>
      </c>
      <c r="E697" s="9">
        <v>1</v>
      </c>
      <c r="F697" s="9" t="s">
        <v>780</v>
      </c>
      <c r="G697"/>
      <c r="H697"/>
    </row>
    <row r="698" spans="1:8" s="13" customFormat="1" ht="14.25" customHeight="1" x14ac:dyDescent="0.2">
      <c r="A698" s="8" t="s">
        <v>106</v>
      </c>
      <c r="B698" s="8" t="s">
        <v>117</v>
      </c>
      <c r="C698" s="8">
        <v>3</v>
      </c>
      <c r="D698" s="9" t="s">
        <v>31</v>
      </c>
      <c r="E698" s="9">
        <v>2</v>
      </c>
      <c r="F698" s="9" t="s">
        <v>781</v>
      </c>
      <c r="G698"/>
      <c r="H698"/>
    </row>
    <row r="699" spans="1:8" s="13" customFormat="1" ht="14.25" customHeight="1" x14ac:dyDescent="0.2">
      <c r="A699" s="8" t="s">
        <v>106</v>
      </c>
      <c r="B699" s="8" t="s">
        <v>117</v>
      </c>
      <c r="C699" s="8">
        <v>3</v>
      </c>
      <c r="D699" s="9" t="s">
        <v>31</v>
      </c>
      <c r="E699" s="9">
        <v>3</v>
      </c>
      <c r="F699" s="9" t="s">
        <v>782</v>
      </c>
      <c r="G699"/>
      <c r="H699"/>
    </row>
    <row r="700" spans="1:8" s="13" customFormat="1" ht="14.25" customHeight="1" x14ac:dyDescent="0.2">
      <c r="A700" s="8" t="s">
        <v>106</v>
      </c>
      <c r="B700" s="8" t="s">
        <v>117</v>
      </c>
      <c r="C700" s="8">
        <v>3</v>
      </c>
      <c r="D700" s="9" t="s">
        <v>31</v>
      </c>
      <c r="E700" s="9">
        <v>4</v>
      </c>
      <c r="F700" s="9" t="s">
        <v>783</v>
      </c>
      <c r="G700"/>
      <c r="H700"/>
    </row>
    <row r="701" spans="1:8" s="13" customFormat="1" ht="14.25" customHeight="1" x14ac:dyDescent="0.2">
      <c r="A701" s="8" t="s">
        <v>106</v>
      </c>
      <c r="B701" s="8" t="s">
        <v>117</v>
      </c>
      <c r="C701" s="8">
        <v>3</v>
      </c>
      <c r="D701" s="9" t="s">
        <v>29</v>
      </c>
      <c r="E701" s="9">
        <v>5</v>
      </c>
      <c r="F701" s="9" t="s">
        <v>784</v>
      </c>
      <c r="G701"/>
      <c r="H701"/>
    </row>
    <row r="702" spans="1:8" s="13" customFormat="1" ht="14.25" customHeight="1" x14ac:dyDescent="0.2">
      <c r="A702" s="8" t="s">
        <v>106</v>
      </c>
      <c r="B702" s="8" t="s">
        <v>117</v>
      </c>
      <c r="C702" s="8">
        <v>3</v>
      </c>
      <c r="D702" s="9" t="s">
        <v>29</v>
      </c>
      <c r="E702" s="9">
        <v>6</v>
      </c>
      <c r="F702" s="9" t="s">
        <v>785</v>
      </c>
      <c r="G702"/>
      <c r="H702"/>
    </row>
    <row r="703" spans="1:8" s="13" customFormat="1" ht="14.25" customHeight="1" x14ac:dyDescent="0.2">
      <c r="A703" s="8" t="s">
        <v>106</v>
      </c>
      <c r="B703" s="8" t="s">
        <v>117</v>
      </c>
      <c r="C703" s="8">
        <v>3</v>
      </c>
      <c r="D703" s="9" t="s">
        <v>30</v>
      </c>
      <c r="E703" s="9">
        <v>7</v>
      </c>
      <c r="F703" s="9" t="s">
        <v>786</v>
      </c>
      <c r="G703"/>
      <c r="H703"/>
    </row>
    <row r="704" spans="1:8" s="13" customFormat="1" ht="14.25" customHeight="1" x14ac:dyDescent="0.2">
      <c r="A704" s="8" t="s">
        <v>106</v>
      </c>
      <c r="B704" s="8" t="s">
        <v>117</v>
      </c>
      <c r="C704" s="8">
        <v>3</v>
      </c>
      <c r="D704" s="9" t="s">
        <v>29</v>
      </c>
      <c r="E704" s="9">
        <v>8</v>
      </c>
      <c r="F704" s="9" t="s">
        <v>787</v>
      </c>
      <c r="G704"/>
      <c r="H704"/>
    </row>
    <row r="705" spans="1:8" s="13" customFormat="1" ht="14.25" customHeight="1" x14ac:dyDescent="0.2">
      <c r="A705" s="8"/>
      <c r="B705" s="8"/>
      <c r="C705" s="8"/>
      <c r="D705" s="8"/>
      <c r="E705" s="8"/>
      <c r="F705" s="8"/>
      <c r="G705"/>
      <c r="H705"/>
    </row>
    <row r="706" spans="1:8" s="13" customFormat="1" ht="14.25" customHeight="1" x14ac:dyDescent="0.2">
      <c r="A706" s="8" t="s">
        <v>106</v>
      </c>
      <c r="B706" s="8" t="s">
        <v>118</v>
      </c>
      <c r="C706" s="8">
        <v>0</v>
      </c>
      <c r="D706" s="8">
        <v>0</v>
      </c>
      <c r="E706" s="8"/>
      <c r="F706" s="8"/>
      <c r="G706"/>
      <c r="H706"/>
    </row>
    <row r="707" spans="1:8" s="13" customFormat="1" ht="14.25" customHeight="1" x14ac:dyDescent="0.2">
      <c r="A707" s="8" t="s">
        <v>106</v>
      </c>
      <c r="B707" s="8" t="s">
        <v>118</v>
      </c>
      <c r="C707" s="8">
        <v>3</v>
      </c>
      <c r="D707" s="9" t="s">
        <v>29</v>
      </c>
      <c r="E707" s="9">
        <v>1</v>
      </c>
      <c r="F707" s="9" t="s">
        <v>788</v>
      </c>
      <c r="G707"/>
      <c r="H707"/>
    </row>
    <row r="708" spans="1:8" s="13" customFormat="1" ht="14.25" customHeight="1" x14ac:dyDescent="0.2">
      <c r="A708" s="8" t="s">
        <v>106</v>
      </c>
      <c r="B708" s="8" t="s">
        <v>118</v>
      </c>
      <c r="C708" s="8">
        <v>3</v>
      </c>
      <c r="D708" s="9" t="s">
        <v>29</v>
      </c>
      <c r="E708" s="9">
        <v>2</v>
      </c>
      <c r="F708" s="9" t="s">
        <v>789</v>
      </c>
      <c r="G708"/>
      <c r="H708"/>
    </row>
    <row r="709" spans="1:8" s="13" customFormat="1" ht="14.25" customHeight="1" x14ac:dyDescent="0.2">
      <c r="A709" s="8" t="s">
        <v>106</v>
      </c>
      <c r="B709" s="8" t="s">
        <v>118</v>
      </c>
      <c r="C709" s="8">
        <v>3</v>
      </c>
      <c r="D709" s="9" t="s">
        <v>31</v>
      </c>
      <c r="E709" s="9">
        <v>3</v>
      </c>
      <c r="F709" s="9" t="s">
        <v>790</v>
      </c>
      <c r="G709"/>
      <c r="H709"/>
    </row>
    <row r="710" spans="1:8" s="13" customFormat="1" ht="14.25" customHeight="1" x14ac:dyDescent="0.2">
      <c r="A710" s="8" t="s">
        <v>106</v>
      </c>
      <c r="B710" s="8" t="s">
        <v>118</v>
      </c>
      <c r="C710" s="8">
        <v>3</v>
      </c>
      <c r="D710" s="9" t="s">
        <v>29</v>
      </c>
      <c r="E710" s="9">
        <v>4</v>
      </c>
      <c r="F710" s="9" t="s">
        <v>791</v>
      </c>
      <c r="G710"/>
      <c r="H710"/>
    </row>
    <row r="711" spans="1:8" s="13" customFormat="1" ht="14.25" customHeight="1" x14ac:dyDescent="0.2">
      <c r="A711" s="8" t="s">
        <v>106</v>
      </c>
      <c r="B711" s="8" t="s">
        <v>118</v>
      </c>
      <c r="C711" s="8">
        <v>3</v>
      </c>
      <c r="D711" s="9" t="s">
        <v>29</v>
      </c>
      <c r="E711" s="9">
        <v>5</v>
      </c>
      <c r="F711" s="9" t="s">
        <v>792</v>
      </c>
      <c r="G711"/>
      <c r="H711"/>
    </row>
    <row r="712" spans="1:8" s="13" customFormat="1" ht="14.25" customHeight="1" x14ac:dyDescent="0.2">
      <c r="A712" s="8" t="s">
        <v>106</v>
      </c>
      <c r="B712" s="8" t="s">
        <v>118</v>
      </c>
      <c r="C712" s="8">
        <v>3</v>
      </c>
      <c r="D712" s="9" t="s">
        <v>31</v>
      </c>
      <c r="E712" s="9">
        <v>6</v>
      </c>
      <c r="F712" s="9" t="s">
        <v>793</v>
      </c>
      <c r="G712"/>
      <c r="H712"/>
    </row>
    <row r="713" spans="1:8" s="13" customFormat="1" ht="14.25" customHeight="1" x14ac:dyDescent="0.2">
      <c r="A713" s="8" t="s">
        <v>106</v>
      </c>
      <c r="B713" s="8" t="s">
        <v>118</v>
      </c>
      <c r="C713" s="8">
        <v>3</v>
      </c>
      <c r="D713" s="9" t="s">
        <v>31</v>
      </c>
      <c r="E713" s="9">
        <v>7</v>
      </c>
      <c r="F713" s="9" t="s">
        <v>794</v>
      </c>
      <c r="G713"/>
      <c r="H713"/>
    </row>
    <row r="714" spans="1:8" s="13" customFormat="1" ht="14.25" customHeight="1" x14ac:dyDescent="0.2">
      <c r="A714" s="8" t="s">
        <v>106</v>
      </c>
      <c r="B714" s="8" t="s">
        <v>118</v>
      </c>
      <c r="C714" s="8">
        <v>3</v>
      </c>
      <c r="D714" s="9" t="s">
        <v>31</v>
      </c>
      <c r="E714" s="9">
        <v>8</v>
      </c>
      <c r="F714" s="9" t="s">
        <v>795</v>
      </c>
      <c r="G714"/>
      <c r="H714"/>
    </row>
    <row r="715" spans="1:8" s="13" customFormat="1" ht="14.25" customHeight="1" x14ac:dyDescent="0.2">
      <c r="A715" s="8" t="s">
        <v>106</v>
      </c>
      <c r="B715" s="8" t="s">
        <v>118</v>
      </c>
      <c r="C715" s="8">
        <v>3</v>
      </c>
      <c r="D715" s="9" t="s">
        <v>30</v>
      </c>
      <c r="E715" s="9">
        <v>9</v>
      </c>
      <c r="F715" s="9" t="s">
        <v>796</v>
      </c>
      <c r="G715"/>
      <c r="H715"/>
    </row>
    <row r="716" spans="1:8" s="13" customFormat="1" ht="14.25" customHeight="1" x14ac:dyDescent="0.2">
      <c r="A716" s="8" t="s">
        <v>106</v>
      </c>
      <c r="B716" s="8" t="s">
        <v>118</v>
      </c>
      <c r="C716" s="8">
        <v>3</v>
      </c>
      <c r="D716" s="9" t="s">
        <v>29</v>
      </c>
      <c r="E716" s="9">
        <v>10</v>
      </c>
      <c r="F716" s="9" t="s">
        <v>797</v>
      </c>
      <c r="G716"/>
      <c r="H716"/>
    </row>
    <row r="717" spans="1:8" s="13" customFormat="1" ht="14.25" customHeight="1" x14ac:dyDescent="0.2">
      <c r="A717" s="8"/>
      <c r="B717" s="8"/>
      <c r="C717" s="8"/>
      <c r="D717" s="8"/>
      <c r="E717" s="8"/>
      <c r="F717" s="8"/>
      <c r="G717"/>
      <c r="H717"/>
    </row>
    <row r="718" spans="1:8" s="13" customFormat="1" ht="14.25" customHeight="1" x14ac:dyDescent="0.2">
      <c r="A718" s="8" t="s">
        <v>119</v>
      </c>
      <c r="B718" s="8" t="s">
        <v>120</v>
      </c>
      <c r="C718" s="8">
        <v>1.5</v>
      </c>
      <c r="D718" s="8">
        <v>0</v>
      </c>
      <c r="E718" s="8"/>
      <c r="F718" s="8"/>
      <c r="G718"/>
      <c r="H718"/>
    </row>
    <row r="719" spans="1:8" s="13" customFormat="1" ht="14.25" customHeight="1" x14ac:dyDescent="0.2">
      <c r="A719" s="8" t="s">
        <v>119</v>
      </c>
      <c r="B719" s="8" t="s">
        <v>120</v>
      </c>
      <c r="C719" s="8">
        <v>1</v>
      </c>
      <c r="D719" s="9" t="s">
        <v>29</v>
      </c>
      <c r="E719" s="9">
        <v>1</v>
      </c>
      <c r="F719" s="9" t="s">
        <v>798</v>
      </c>
      <c r="G719"/>
      <c r="H719"/>
    </row>
    <row r="720" spans="1:8" s="13" customFormat="1" ht="14.25" customHeight="1" x14ac:dyDescent="0.2">
      <c r="A720" s="8" t="s">
        <v>119</v>
      </c>
      <c r="B720" s="8" t="s">
        <v>120</v>
      </c>
      <c r="C720" s="8">
        <v>1</v>
      </c>
      <c r="D720" s="9" t="s">
        <v>29</v>
      </c>
      <c r="E720" s="9">
        <v>2</v>
      </c>
      <c r="F720" s="9" t="s">
        <v>799</v>
      </c>
      <c r="G720"/>
      <c r="H720"/>
    </row>
    <row r="721" spans="1:8" s="13" customFormat="1" ht="14.25" customHeight="1" x14ac:dyDescent="0.2">
      <c r="A721" s="8" t="s">
        <v>119</v>
      </c>
      <c r="B721" s="8" t="s">
        <v>120</v>
      </c>
      <c r="C721" s="8">
        <v>1</v>
      </c>
      <c r="D721" s="9" t="s">
        <v>29</v>
      </c>
      <c r="E721" s="9">
        <v>3</v>
      </c>
      <c r="F721" s="9" t="s">
        <v>800</v>
      </c>
      <c r="G721"/>
      <c r="H721"/>
    </row>
    <row r="722" spans="1:8" s="13" customFormat="1" ht="14.25" customHeight="1" x14ac:dyDescent="0.2">
      <c r="A722" s="8" t="s">
        <v>119</v>
      </c>
      <c r="B722" s="8" t="s">
        <v>120</v>
      </c>
      <c r="C722" s="8">
        <v>1</v>
      </c>
      <c r="D722" s="9" t="s">
        <v>29</v>
      </c>
      <c r="E722" s="9">
        <v>4</v>
      </c>
      <c r="F722" s="9" t="s">
        <v>801</v>
      </c>
      <c r="G722"/>
      <c r="H722"/>
    </row>
    <row r="723" spans="1:8" s="13" customFormat="1" ht="14.25" customHeight="1" x14ac:dyDescent="0.2">
      <c r="A723" s="8"/>
      <c r="B723" s="8"/>
      <c r="C723" s="8"/>
      <c r="D723" s="8"/>
      <c r="E723" s="8"/>
      <c r="F723" s="8"/>
      <c r="G723"/>
      <c r="H723"/>
    </row>
    <row r="724" spans="1:8" s="13" customFormat="1" ht="14.25" customHeight="1" x14ac:dyDescent="0.2">
      <c r="A724" s="8" t="s">
        <v>119</v>
      </c>
      <c r="B724" s="8" t="s">
        <v>121</v>
      </c>
      <c r="C724" s="8">
        <v>1.5</v>
      </c>
      <c r="D724" s="8">
        <v>0</v>
      </c>
      <c r="E724" s="8"/>
      <c r="F724" s="8"/>
      <c r="G724"/>
      <c r="H724"/>
    </row>
    <row r="725" spans="1:8" s="13" customFormat="1" ht="14.25" customHeight="1" x14ac:dyDescent="0.2">
      <c r="A725" s="8" t="s">
        <v>119</v>
      </c>
      <c r="B725" s="8" t="s">
        <v>121</v>
      </c>
      <c r="C725" s="8">
        <v>1</v>
      </c>
      <c r="D725" s="9" t="s">
        <v>29</v>
      </c>
      <c r="E725" s="9">
        <v>1</v>
      </c>
      <c r="F725" s="9" t="s">
        <v>802</v>
      </c>
      <c r="G725"/>
      <c r="H725"/>
    </row>
    <row r="726" spans="1:8" s="13" customFormat="1" ht="14.25" customHeight="1" x14ac:dyDescent="0.2">
      <c r="A726" s="8" t="s">
        <v>119</v>
      </c>
      <c r="B726" s="8" t="s">
        <v>121</v>
      </c>
      <c r="C726" s="8">
        <v>1</v>
      </c>
      <c r="D726" s="9" t="s">
        <v>29</v>
      </c>
      <c r="E726" s="9">
        <v>2</v>
      </c>
      <c r="F726" s="9" t="s">
        <v>803</v>
      </c>
      <c r="G726"/>
      <c r="H726"/>
    </row>
    <row r="727" spans="1:8" s="13" customFormat="1" ht="14.25" customHeight="1" x14ac:dyDescent="0.2">
      <c r="A727" s="8" t="s">
        <v>119</v>
      </c>
      <c r="B727" s="8" t="s">
        <v>121</v>
      </c>
      <c r="C727" s="8">
        <v>1</v>
      </c>
      <c r="D727" s="9" t="s">
        <v>31</v>
      </c>
      <c r="E727" s="9">
        <v>3</v>
      </c>
      <c r="F727" s="9" t="s">
        <v>804</v>
      </c>
      <c r="G727"/>
      <c r="H727"/>
    </row>
    <row r="728" spans="1:8" s="13" customFormat="1" ht="14.25" customHeight="1" x14ac:dyDescent="0.2">
      <c r="A728" s="8"/>
      <c r="B728" s="8"/>
      <c r="C728" s="8"/>
      <c r="D728" s="8"/>
      <c r="E728" s="8"/>
      <c r="F728" s="8"/>
      <c r="G728"/>
      <c r="H728"/>
    </row>
    <row r="729" spans="1:8" s="13" customFormat="1" ht="14.25" customHeight="1" x14ac:dyDescent="0.2">
      <c r="A729" s="8" t="s">
        <v>119</v>
      </c>
      <c r="B729" s="8" t="s">
        <v>122</v>
      </c>
      <c r="C729" s="8">
        <v>0</v>
      </c>
      <c r="D729" s="8">
        <v>2</v>
      </c>
      <c r="E729" s="8"/>
      <c r="F729" s="8"/>
      <c r="G729"/>
      <c r="H729"/>
    </row>
    <row r="730" spans="1:8" s="13" customFormat="1" ht="14.25" customHeight="1" x14ac:dyDescent="0.2">
      <c r="A730" s="8" t="s">
        <v>119</v>
      </c>
      <c r="B730" s="8" t="s">
        <v>122</v>
      </c>
      <c r="C730" s="8">
        <v>2</v>
      </c>
      <c r="D730" s="9" t="s">
        <v>29</v>
      </c>
      <c r="E730" s="9">
        <v>1</v>
      </c>
      <c r="F730" s="9" t="s">
        <v>805</v>
      </c>
      <c r="G730"/>
      <c r="H730"/>
    </row>
    <row r="731" spans="1:8" s="13" customFormat="1" ht="14.25" customHeight="1" x14ac:dyDescent="0.2">
      <c r="A731" s="8" t="s">
        <v>119</v>
      </c>
      <c r="B731" s="8" t="s">
        <v>122</v>
      </c>
      <c r="C731" s="8">
        <v>2</v>
      </c>
      <c r="D731" s="9" t="s">
        <v>29</v>
      </c>
      <c r="E731" s="9">
        <v>2</v>
      </c>
      <c r="F731" s="9" t="s">
        <v>806</v>
      </c>
      <c r="G731"/>
      <c r="H731"/>
    </row>
    <row r="732" spans="1:8" s="13" customFormat="1" ht="14.25" customHeight="1" x14ac:dyDescent="0.2">
      <c r="A732" s="8" t="s">
        <v>119</v>
      </c>
      <c r="B732" s="8" t="s">
        <v>122</v>
      </c>
      <c r="C732" s="8">
        <v>2</v>
      </c>
      <c r="D732" s="9" t="s">
        <v>31</v>
      </c>
      <c r="E732" s="9">
        <v>3</v>
      </c>
      <c r="F732" s="9" t="s">
        <v>807</v>
      </c>
      <c r="G732"/>
      <c r="H732"/>
    </row>
    <row r="733" spans="1:8" s="13" customFormat="1" ht="14.25" customHeight="1" x14ac:dyDescent="0.2">
      <c r="A733" s="8"/>
      <c r="B733" s="8"/>
      <c r="C733" s="8"/>
      <c r="D733" s="8"/>
      <c r="E733" s="8"/>
      <c r="F733" s="8"/>
      <c r="G733"/>
      <c r="H733"/>
    </row>
    <row r="734" spans="1:8" s="13" customFormat="1" ht="14.25" customHeight="1" x14ac:dyDescent="0.2">
      <c r="A734" s="8" t="s">
        <v>119</v>
      </c>
      <c r="B734" s="8" t="s">
        <v>123</v>
      </c>
      <c r="C734" s="8">
        <v>0</v>
      </c>
      <c r="D734" s="8">
        <v>1.5</v>
      </c>
      <c r="E734" s="8"/>
      <c r="F734" s="8"/>
      <c r="G734"/>
      <c r="H734"/>
    </row>
    <row r="735" spans="1:8" s="13" customFormat="1" ht="14.25" customHeight="1" x14ac:dyDescent="0.2">
      <c r="A735" s="8" t="s">
        <v>119</v>
      </c>
      <c r="B735" s="8" t="s">
        <v>123</v>
      </c>
      <c r="C735" s="8">
        <v>2</v>
      </c>
      <c r="D735" s="9" t="s">
        <v>29</v>
      </c>
      <c r="E735" s="9">
        <v>1</v>
      </c>
      <c r="F735" s="9" t="s">
        <v>808</v>
      </c>
      <c r="G735"/>
      <c r="H735"/>
    </row>
    <row r="736" spans="1:8" s="13" customFormat="1" ht="14.25" customHeight="1" x14ac:dyDescent="0.2">
      <c r="A736" s="8" t="s">
        <v>119</v>
      </c>
      <c r="B736" s="8" t="s">
        <v>123</v>
      </c>
      <c r="C736" s="8">
        <v>2</v>
      </c>
      <c r="D736" s="9" t="s">
        <v>29</v>
      </c>
      <c r="E736" s="9">
        <v>2</v>
      </c>
      <c r="F736" s="9" t="s">
        <v>809</v>
      </c>
      <c r="G736"/>
      <c r="H736"/>
    </row>
    <row r="737" spans="1:8" s="13" customFormat="1" ht="14.25" customHeight="1" x14ac:dyDescent="0.2">
      <c r="A737" s="8" t="s">
        <v>119</v>
      </c>
      <c r="B737" s="8" t="s">
        <v>123</v>
      </c>
      <c r="C737" s="8">
        <v>2</v>
      </c>
      <c r="D737" s="9" t="s">
        <v>29</v>
      </c>
      <c r="E737" s="9">
        <v>3</v>
      </c>
      <c r="F737" s="9" t="s">
        <v>810</v>
      </c>
      <c r="G737"/>
      <c r="H737"/>
    </row>
    <row r="738" spans="1:8" s="13" customFormat="1" ht="14.25" customHeight="1" x14ac:dyDescent="0.2">
      <c r="A738" s="8"/>
      <c r="B738" s="8"/>
      <c r="C738" s="8"/>
      <c r="D738" s="8"/>
      <c r="E738" s="8"/>
      <c r="F738" s="8"/>
      <c r="G738"/>
      <c r="H738"/>
    </row>
    <row r="739" spans="1:8" s="13" customFormat="1" ht="14.25" customHeight="1" x14ac:dyDescent="0.2">
      <c r="A739" s="8" t="s">
        <v>119</v>
      </c>
      <c r="B739" s="8" t="s">
        <v>124</v>
      </c>
      <c r="C739" s="8">
        <v>0</v>
      </c>
      <c r="D739" s="8">
        <v>1.5</v>
      </c>
      <c r="E739" s="8"/>
      <c r="F739" s="8"/>
      <c r="G739"/>
      <c r="H739"/>
    </row>
    <row r="740" spans="1:8" s="13" customFormat="1" ht="14.25" customHeight="1" x14ac:dyDescent="0.2">
      <c r="A740" s="8" t="s">
        <v>119</v>
      </c>
      <c r="B740" s="8" t="s">
        <v>124</v>
      </c>
      <c r="C740" s="8">
        <v>2</v>
      </c>
      <c r="D740" s="9" t="s">
        <v>29</v>
      </c>
      <c r="E740" s="9">
        <v>1</v>
      </c>
      <c r="F740" s="9" t="s">
        <v>811</v>
      </c>
      <c r="G740"/>
      <c r="H740"/>
    </row>
    <row r="741" spans="1:8" s="13" customFormat="1" ht="14.25" customHeight="1" x14ac:dyDescent="0.2">
      <c r="A741" s="8" t="s">
        <v>119</v>
      </c>
      <c r="B741" s="8" t="s">
        <v>124</v>
      </c>
      <c r="C741" s="8">
        <v>2</v>
      </c>
      <c r="D741" s="9" t="s">
        <v>29</v>
      </c>
      <c r="E741" s="9">
        <v>2</v>
      </c>
      <c r="F741" s="9" t="s">
        <v>812</v>
      </c>
      <c r="G741" s="14">
        <v>41505</v>
      </c>
      <c r="H741" s="13" t="s">
        <v>450</v>
      </c>
    </row>
    <row r="742" spans="1:8" s="13" customFormat="1" ht="14.25" customHeight="1" x14ac:dyDescent="0.2">
      <c r="A742" s="8" t="s">
        <v>119</v>
      </c>
      <c r="B742" s="8" t="s">
        <v>124</v>
      </c>
      <c r="C742" s="8">
        <v>2</v>
      </c>
      <c r="D742" s="9" t="s">
        <v>29</v>
      </c>
      <c r="E742" s="9">
        <v>3</v>
      </c>
      <c r="F742" s="9" t="s">
        <v>813</v>
      </c>
      <c r="G742" s="14">
        <v>41505</v>
      </c>
      <c r="H742" s="13" t="s">
        <v>450</v>
      </c>
    </row>
    <row r="743" spans="1:8" s="13" customFormat="1" ht="14.25" customHeight="1" x14ac:dyDescent="0.2">
      <c r="A743" s="8" t="s">
        <v>119</v>
      </c>
      <c r="B743" s="8" t="s">
        <v>124</v>
      </c>
      <c r="C743" s="8">
        <v>2</v>
      </c>
      <c r="D743" s="9" t="s">
        <v>29</v>
      </c>
      <c r="E743" s="9">
        <v>4</v>
      </c>
      <c r="F743" s="9" t="s">
        <v>814</v>
      </c>
      <c r="G743" s="14">
        <v>41505</v>
      </c>
      <c r="H743" s="13" t="s">
        <v>450</v>
      </c>
    </row>
    <row r="744" spans="1:8" s="13" customFormat="1" ht="14.25" customHeight="1" x14ac:dyDescent="0.2">
      <c r="A744" s="8"/>
      <c r="B744" s="8"/>
      <c r="C744" s="8"/>
      <c r="D744" s="8"/>
      <c r="E744" s="8"/>
      <c r="F744" s="8"/>
      <c r="G744"/>
      <c r="H744"/>
    </row>
    <row r="745" spans="1:8" s="13" customFormat="1" ht="14.25" customHeight="1" x14ac:dyDescent="0.2">
      <c r="A745" s="8" t="s">
        <v>119</v>
      </c>
      <c r="B745" s="8" t="s">
        <v>125</v>
      </c>
      <c r="C745" s="8">
        <v>0</v>
      </c>
      <c r="D745" s="8">
        <v>1</v>
      </c>
      <c r="E745" s="8"/>
      <c r="F745" s="8"/>
      <c r="G745"/>
      <c r="H745"/>
    </row>
    <row r="746" spans="1:8" s="13" customFormat="1" ht="14.25" customHeight="1" x14ac:dyDescent="0.2">
      <c r="A746" s="8" t="s">
        <v>119</v>
      </c>
      <c r="B746" s="8" t="s">
        <v>125</v>
      </c>
      <c r="C746" s="8">
        <v>2</v>
      </c>
      <c r="D746" s="9" t="s">
        <v>29</v>
      </c>
      <c r="E746" s="9">
        <v>1</v>
      </c>
      <c r="F746" s="9" t="s">
        <v>815</v>
      </c>
      <c r="G746"/>
      <c r="H746"/>
    </row>
    <row r="747" spans="1:8" s="13" customFormat="1" ht="14.25" customHeight="1" x14ac:dyDescent="0.2">
      <c r="A747" s="8" t="s">
        <v>119</v>
      </c>
      <c r="B747" s="8" t="s">
        <v>125</v>
      </c>
      <c r="C747" s="8">
        <v>2</v>
      </c>
      <c r="D747" s="9" t="s">
        <v>29</v>
      </c>
      <c r="E747" s="9">
        <v>2</v>
      </c>
      <c r="F747" s="9" t="s">
        <v>816</v>
      </c>
      <c r="G747"/>
      <c r="H747"/>
    </row>
    <row r="748" spans="1:8" s="13" customFormat="1" ht="14.25" customHeight="1" x14ac:dyDescent="0.2">
      <c r="A748" s="8" t="s">
        <v>119</v>
      </c>
      <c r="B748" s="8" t="s">
        <v>125</v>
      </c>
      <c r="C748" s="8">
        <v>2</v>
      </c>
      <c r="D748" s="9" t="s">
        <v>30</v>
      </c>
      <c r="E748" s="9">
        <v>3</v>
      </c>
      <c r="F748" s="9" t="s">
        <v>817</v>
      </c>
      <c r="G748"/>
      <c r="H748"/>
    </row>
    <row r="749" spans="1:8" s="13" customFormat="1" ht="14.25" customHeight="1" x14ac:dyDescent="0.2">
      <c r="A749" s="8" t="s">
        <v>119</v>
      </c>
      <c r="B749" s="8" t="s">
        <v>125</v>
      </c>
      <c r="C749" s="8">
        <v>2</v>
      </c>
      <c r="D749" s="9" t="s">
        <v>30</v>
      </c>
      <c r="E749" s="9">
        <v>4</v>
      </c>
      <c r="F749" s="9" t="s">
        <v>818</v>
      </c>
      <c r="G749"/>
      <c r="H749"/>
    </row>
    <row r="750" spans="1:8" s="13" customFormat="1" ht="14.25" customHeight="1" x14ac:dyDescent="0.2">
      <c r="A750" s="8"/>
      <c r="B750" s="8"/>
      <c r="C750" s="8"/>
      <c r="D750" s="8"/>
      <c r="E750" s="8"/>
      <c r="F750" s="8"/>
      <c r="G750"/>
      <c r="H750"/>
    </row>
    <row r="751" spans="1:8" s="13" customFormat="1" ht="14.25" customHeight="1" x14ac:dyDescent="0.2">
      <c r="A751" s="8" t="s">
        <v>119</v>
      </c>
      <c r="B751" s="8" t="s">
        <v>126</v>
      </c>
      <c r="C751" s="8">
        <v>0</v>
      </c>
      <c r="D751" s="8">
        <v>1</v>
      </c>
      <c r="E751" s="8"/>
      <c r="F751" s="8"/>
      <c r="G751"/>
      <c r="H751"/>
    </row>
    <row r="752" spans="1:8" s="13" customFormat="1" ht="14.25" customHeight="1" x14ac:dyDescent="0.2">
      <c r="A752" s="8" t="s">
        <v>119</v>
      </c>
      <c r="B752" s="8" t="s">
        <v>126</v>
      </c>
      <c r="C752" s="8">
        <v>2</v>
      </c>
      <c r="D752" s="9" t="s">
        <v>29</v>
      </c>
      <c r="E752" s="9">
        <v>1</v>
      </c>
      <c r="F752" s="9" t="s">
        <v>819</v>
      </c>
      <c r="G752"/>
      <c r="H752"/>
    </row>
    <row r="753" spans="1:8" s="13" customFormat="1" ht="14.25" customHeight="1" x14ac:dyDescent="0.2">
      <c r="A753" s="8" t="s">
        <v>119</v>
      </c>
      <c r="B753" s="8" t="s">
        <v>126</v>
      </c>
      <c r="C753" s="8">
        <v>2</v>
      </c>
      <c r="D753" s="9" t="s">
        <v>29</v>
      </c>
      <c r="E753" s="9">
        <v>2</v>
      </c>
      <c r="F753" s="9" t="s">
        <v>820</v>
      </c>
      <c r="G753"/>
      <c r="H753"/>
    </row>
    <row r="754" spans="1:8" s="13" customFormat="1" ht="14.25" customHeight="1" x14ac:dyDescent="0.2">
      <c r="A754" s="8"/>
      <c r="B754" s="8"/>
      <c r="C754" s="8"/>
      <c r="D754" s="8"/>
      <c r="E754" s="8"/>
      <c r="F754" s="8"/>
      <c r="G754"/>
      <c r="H754"/>
    </row>
    <row r="755" spans="1:8" s="13" customFormat="1" ht="14.25" customHeight="1" x14ac:dyDescent="0.2">
      <c r="A755" s="8" t="s">
        <v>119</v>
      </c>
      <c r="B755" s="8" t="s">
        <v>127</v>
      </c>
      <c r="C755" s="8">
        <v>0</v>
      </c>
      <c r="D755" s="8">
        <v>0</v>
      </c>
      <c r="E755" s="8"/>
      <c r="F755" s="8"/>
      <c r="G755"/>
      <c r="H755"/>
    </row>
    <row r="756" spans="1:8" s="13" customFormat="1" ht="14.25" customHeight="1" x14ac:dyDescent="0.2">
      <c r="A756" s="8" t="s">
        <v>119</v>
      </c>
      <c r="B756" s="8" t="s">
        <v>127</v>
      </c>
      <c r="C756" s="8">
        <v>3</v>
      </c>
      <c r="D756" s="9" t="s">
        <v>29</v>
      </c>
      <c r="E756" s="9">
        <v>1</v>
      </c>
      <c r="F756" s="9" t="s">
        <v>821</v>
      </c>
      <c r="G756"/>
      <c r="H756"/>
    </row>
    <row r="757" spans="1:8" s="13" customFormat="1" ht="14.25" customHeight="1" x14ac:dyDescent="0.2">
      <c r="A757" s="8" t="s">
        <v>119</v>
      </c>
      <c r="B757" s="8" t="s">
        <v>127</v>
      </c>
      <c r="C757" s="8">
        <v>3</v>
      </c>
      <c r="D757" s="9" t="s">
        <v>29</v>
      </c>
      <c r="E757" s="9">
        <v>2</v>
      </c>
      <c r="F757" s="9" t="s">
        <v>822</v>
      </c>
      <c r="G757"/>
      <c r="H757"/>
    </row>
    <row r="758" spans="1:8" s="13" customFormat="1" ht="14.25" customHeight="1" x14ac:dyDescent="0.2">
      <c r="A758" s="8" t="s">
        <v>119</v>
      </c>
      <c r="B758" s="8" t="s">
        <v>127</v>
      </c>
      <c r="C758" s="8">
        <v>3</v>
      </c>
      <c r="D758" s="9" t="s">
        <v>31</v>
      </c>
      <c r="E758" s="9">
        <v>3</v>
      </c>
      <c r="F758" s="9" t="s">
        <v>823</v>
      </c>
      <c r="G758"/>
      <c r="H758"/>
    </row>
    <row r="759" spans="1:8" s="13" customFormat="1" ht="14.25" customHeight="1" x14ac:dyDescent="0.2">
      <c r="A759" s="8" t="s">
        <v>119</v>
      </c>
      <c r="B759" s="8" t="s">
        <v>127</v>
      </c>
      <c r="C759" s="8">
        <v>3</v>
      </c>
      <c r="D759" s="9" t="s">
        <v>31</v>
      </c>
      <c r="E759" s="9">
        <v>4</v>
      </c>
      <c r="F759" s="9" t="s">
        <v>824</v>
      </c>
      <c r="G759"/>
      <c r="H759"/>
    </row>
    <row r="760" spans="1:8" s="13" customFormat="1" ht="14.25" customHeight="1" x14ac:dyDescent="0.2">
      <c r="A760" s="8" t="s">
        <v>119</v>
      </c>
      <c r="B760" s="8" t="s">
        <v>127</v>
      </c>
      <c r="C760" s="8">
        <v>3</v>
      </c>
      <c r="D760" s="9" t="s">
        <v>30</v>
      </c>
      <c r="E760" s="9">
        <v>5</v>
      </c>
      <c r="F760" s="9" t="s">
        <v>825</v>
      </c>
      <c r="G760"/>
      <c r="H760"/>
    </row>
    <row r="761" spans="1:8" s="13" customFormat="1" ht="14.25" customHeight="1" x14ac:dyDescent="0.2">
      <c r="A761" s="8"/>
      <c r="B761" s="8"/>
      <c r="C761" s="8"/>
      <c r="D761" s="8"/>
      <c r="E761" s="8"/>
      <c r="F761" s="8"/>
      <c r="G761"/>
      <c r="H761"/>
    </row>
    <row r="762" spans="1:8" s="13" customFormat="1" ht="14.25" customHeight="1" x14ac:dyDescent="0.2">
      <c r="A762" s="8" t="s">
        <v>128</v>
      </c>
      <c r="B762" s="8" t="s">
        <v>129</v>
      </c>
      <c r="C762" s="8">
        <v>2</v>
      </c>
      <c r="D762" s="8">
        <v>0</v>
      </c>
      <c r="E762" s="8"/>
      <c r="F762" s="8"/>
      <c r="G762"/>
      <c r="H762"/>
    </row>
    <row r="763" spans="1:8" ht="14.25" customHeight="1" x14ac:dyDescent="0.2">
      <c r="A763" s="8" t="s">
        <v>128</v>
      </c>
      <c r="B763" s="8" t="s">
        <v>129</v>
      </c>
      <c r="C763" s="8">
        <v>1</v>
      </c>
      <c r="D763" s="9" t="s">
        <v>29</v>
      </c>
      <c r="E763" s="9">
        <v>1</v>
      </c>
      <c r="F763" s="9" t="s">
        <v>826</v>
      </c>
    </row>
    <row r="764" spans="1:8" ht="14.25" customHeight="1" x14ac:dyDescent="0.2">
      <c r="A764" s="8" t="s">
        <v>128</v>
      </c>
      <c r="B764" s="8" t="s">
        <v>129</v>
      </c>
      <c r="C764" s="8">
        <v>1</v>
      </c>
      <c r="D764" s="9" t="s">
        <v>31</v>
      </c>
      <c r="E764" s="9">
        <v>2</v>
      </c>
      <c r="F764" s="9" t="s">
        <v>827</v>
      </c>
    </row>
    <row r="765" spans="1:8" ht="14.25" customHeight="1" x14ac:dyDescent="0.2">
      <c r="A765" s="8" t="s">
        <v>128</v>
      </c>
      <c r="B765" s="8" t="s">
        <v>129</v>
      </c>
      <c r="C765" s="8">
        <v>1</v>
      </c>
      <c r="D765" s="9" t="s">
        <v>29</v>
      </c>
      <c r="E765" s="9">
        <v>3</v>
      </c>
      <c r="F765" s="9" t="s">
        <v>828</v>
      </c>
    </row>
    <row r="766" spans="1:8" ht="14.25" customHeight="1" x14ac:dyDescent="0.2">
      <c r="A766" s="8" t="s">
        <v>128</v>
      </c>
      <c r="B766" s="8" t="s">
        <v>129</v>
      </c>
      <c r="C766" s="8">
        <v>1</v>
      </c>
      <c r="D766" s="9" t="s">
        <v>29</v>
      </c>
      <c r="E766" s="9">
        <v>4</v>
      </c>
      <c r="F766" s="9" t="s">
        <v>829</v>
      </c>
    </row>
    <row r="767" spans="1:8" ht="14.25" customHeight="1" x14ac:dyDescent="0.2">
      <c r="A767" s="8" t="s">
        <v>128</v>
      </c>
      <c r="B767" s="8" t="s">
        <v>129</v>
      </c>
      <c r="C767" s="8">
        <v>1</v>
      </c>
      <c r="D767" s="9" t="s">
        <v>29</v>
      </c>
      <c r="E767" s="9">
        <v>5</v>
      </c>
      <c r="F767" s="9" t="s">
        <v>830</v>
      </c>
    </row>
    <row r="768" spans="1:8" ht="14.25" customHeight="1" x14ac:dyDescent="0.2">
      <c r="A768" s="8"/>
      <c r="B768" s="8"/>
      <c r="C768" s="8"/>
      <c r="D768" s="8"/>
      <c r="E768" s="8"/>
      <c r="F768" s="8"/>
    </row>
    <row r="769" spans="1:8" ht="14.25" customHeight="1" x14ac:dyDescent="0.2">
      <c r="A769" s="8" t="s">
        <v>128</v>
      </c>
      <c r="B769" s="8" t="s">
        <v>130</v>
      </c>
      <c r="C769" s="8">
        <v>2</v>
      </c>
      <c r="D769" s="8">
        <v>0</v>
      </c>
      <c r="E769" s="8"/>
      <c r="F769" s="8"/>
    </row>
    <row r="770" spans="1:8" ht="14.25" customHeight="1" x14ac:dyDescent="0.2">
      <c r="A770" s="8" t="s">
        <v>128</v>
      </c>
      <c r="B770" s="8" t="s">
        <v>130</v>
      </c>
      <c r="C770" s="8">
        <v>1</v>
      </c>
      <c r="D770" s="9" t="s">
        <v>29</v>
      </c>
      <c r="E770" s="9">
        <v>1</v>
      </c>
      <c r="F770" s="9" t="s">
        <v>831</v>
      </c>
    </row>
    <row r="771" spans="1:8" ht="14.25" customHeight="1" x14ac:dyDescent="0.2">
      <c r="A771" s="8" t="s">
        <v>128</v>
      </c>
      <c r="B771" s="8" t="s">
        <v>130</v>
      </c>
      <c r="C771" s="8">
        <v>1</v>
      </c>
      <c r="D771" s="9" t="s">
        <v>29</v>
      </c>
      <c r="E771" s="9">
        <v>2</v>
      </c>
      <c r="F771" s="9" t="s">
        <v>832</v>
      </c>
    </row>
    <row r="772" spans="1:8" ht="14.25" customHeight="1" x14ac:dyDescent="0.2">
      <c r="A772" s="8" t="s">
        <v>128</v>
      </c>
      <c r="B772" s="8" t="s">
        <v>130</v>
      </c>
      <c r="C772" s="8">
        <v>1</v>
      </c>
      <c r="D772" s="9" t="s">
        <v>30</v>
      </c>
      <c r="E772" s="9">
        <v>3</v>
      </c>
      <c r="F772" s="9" t="s">
        <v>833</v>
      </c>
      <c r="G772" s="14">
        <v>41505</v>
      </c>
      <c r="H772" s="13" t="s">
        <v>450</v>
      </c>
    </row>
    <row r="773" spans="1:8" ht="14.25" customHeight="1" x14ac:dyDescent="0.2">
      <c r="A773" s="8" t="s">
        <v>128</v>
      </c>
      <c r="B773" s="8" t="s">
        <v>130</v>
      </c>
      <c r="C773" s="8">
        <v>1</v>
      </c>
      <c r="D773" s="9" t="s">
        <v>29</v>
      </c>
      <c r="E773" s="9">
        <v>4</v>
      </c>
      <c r="F773" s="9" t="s">
        <v>834</v>
      </c>
    </row>
    <row r="774" spans="1:8" ht="14.25" customHeight="1" x14ac:dyDescent="0.2">
      <c r="A774" s="8" t="s">
        <v>128</v>
      </c>
      <c r="B774" s="8" t="s">
        <v>130</v>
      </c>
      <c r="C774" s="8">
        <v>1</v>
      </c>
      <c r="D774" s="9" t="s">
        <v>31</v>
      </c>
      <c r="E774" s="9">
        <v>5</v>
      </c>
      <c r="F774" s="9" t="s">
        <v>835</v>
      </c>
    </row>
    <row r="775" spans="1:8" ht="14.25" customHeight="1" x14ac:dyDescent="0.2">
      <c r="A775" s="8" t="s">
        <v>128</v>
      </c>
      <c r="B775" s="8" t="s">
        <v>130</v>
      </c>
      <c r="C775" s="8">
        <v>1</v>
      </c>
      <c r="D775" s="9" t="s">
        <v>29</v>
      </c>
      <c r="E775" s="9">
        <v>6</v>
      </c>
      <c r="F775" s="9" t="s">
        <v>836</v>
      </c>
    </row>
    <row r="776" spans="1:8" ht="14.25" customHeight="1" x14ac:dyDescent="0.2">
      <c r="A776" s="8" t="s">
        <v>128</v>
      </c>
      <c r="B776" s="8" t="s">
        <v>130</v>
      </c>
      <c r="C776" s="8">
        <v>1</v>
      </c>
      <c r="D776" s="9" t="s">
        <v>29</v>
      </c>
      <c r="E776" s="9">
        <v>7</v>
      </c>
      <c r="F776" s="9" t="s">
        <v>837</v>
      </c>
    </row>
    <row r="777" spans="1:8" ht="14.25" customHeight="1" x14ac:dyDescent="0.2">
      <c r="A777" s="8"/>
      <c r="B777" s="8"/>
      <c r="C777" s="8"/>
      <c r="D777" s="8"/>
      <c r="E777" s="8"/>
      <c r="F777" s="8"/>
    </row>
    <row r="778" spans="1:8" ht="14.25" customHeight="1" x14ac:dyDescent="0.2">
      <c r="A778" s="8" t="s">
        <v>128</v>
      </c>
      <c r="B778" s="8" t="s">
        <v>131</v>
      </c>
      <c r="C778" s="8">
        <v>0</v>
      </c>
      <c r="D778" s="8">
        <v>3</v>
      </c>
      <c r="E778" s="8"/>
      <c r="F778" s="8"/>
    </row>
    <row r="779" spans="1:8" ht="14.25" customHeight="1" x14ac:dyDescent="0.2">
      <c r="A779" s="8" t="s">
        <v>128</v>
      </c>
      <c r="B779" s="8" t="s">
        <v>131</v>
      </c>
      <c r="C779" s="8">
        <v>2</v>
      </c>
      <c r="D779" s="9" t="s">
        <v>29</v>
      </c>
      <c r="E779" s="9">
        <v>1</v>
      </c>
      <c r="F779" s="9" t="s">
        <v>838</v>
      </c>
    </row>
    <row r="780" spans="1:8" ht="14.25" customHeight="1" x14ac:dyDescent="0.2">
      <c r="A780" s="8" t="s">
        <v>128</v>
      </c>
      <c r="B780" s="8" t="s">
        <v>131</v>
      </c>
      <c r="C780" s="8">
        <v>2</v>
      </c>
      <c r="D780" s="9" t="s">
        <v>31</v>
      </c>
      <c r="E780" s="9">
        <v>2</v>
      </c>
      <c r="F780" s="9" t="s">
        <v>839</v>
      </c>
    </row>
    <row r="781" spans="1:8" ht="14.25" customHeight="1" x14ac:dyDescent="0.2">
      <c r="A781" s="8" t="s">
        <v>128</v>
      </c>
      <c r="B781" s="8" t="s">
        <v>131</v>
      </c>
      <c r="C781" s="8">
        <v>2</v>
      </c>
      <c r="D781" s="9" t="s">
        <v>29</v>
      </c>
      <c r="E781" s="9">
        <v>3</v>
      </c>
      <c r="F781" s="9" t="s">
        <v>840</v>
      </c>
    </row>
    <row r="782" spans="1:8" ht="14.25" customHeight="1" x14ac:dyDescent="0.2">
      <c r="A782" s="8" t="s">
        <v>128</v>
      </c>
      <c r="B782" s="8" t="s">
        <v>131</v>
      </c>
      <c r="C782" s="8">
        <v>2</v>
      </c>
      <c r="D782" s="9" t="s">
        <v>29</v>
      </c>
      <c r="E782" s="9">
        <v>4</v>
      </c>
      <c r="F782" s="9" t="s">
        <v>841</v>
      </c>
    </row>
    <row r="783" spans="1:8" ht="14.25" customHeight="1" x14ac:dyDescent="0.2">
      <c r="A783" s="8" t="s">
        <v>128</v>
      </c>
      <c r="B783" s="8" t="s">
        <v>131</v>
      </c>
      <c r="C783" s="8">
        <v>2</v>
      </c>
      <c r="D783" s="9" t="s">
        <v>29</v>
      </c>
      <c r="E783" s="9">
        <v>5</v>
      </c>
      <c r="F783" s="9" t="s">
        <v>842</v>
      </c>
    </row>
    <row r="784" spans="1:8" ht="14.25" customHeight="1" x14ac:dyDescent="0.2">
      <c r="A784" s="8" t="s">
        <v>128</v>
      </c>
      <c r="B784" s="8" t="s">
        <v>131</v>
      </c>
      <c r="C784" s="8">
        <v>2</v>
      </c>
      <c r="D784" s="9" t="s">
        <v>29</v>
      </c>
      <c r="E784" s="9">
        <v>6</v>
      </c>
      <c r="F784" s="9" t="s">
        <v>843</v>
      </c>
    </row>
    <row r="785" spans="1:6" ht="14.25" customHeight="1" x14ac:dyDescent="0.2">
      <c r="A785" s="8" t="s">
        <v>128</v>
      </c>
      <c r="B785" s="8" t="s">
        <v>131</v>
      </c>
      <c r="C785" s="8">
        <v>2</v>
      </c>
      <c r="D785" s="9" t="s">
        <v>31</v>
      </c>
      <c r="E785" s="9">
        <v>7</v>
      </c>
      <c r="F785" s="9" t="s">
        <v>844</v>
      </c>
    </row>
    <row r="786" spans="1:6" ht="14.25" customHeight="1" x14ac:dyDescent="0.2">
      <c r="A786" s="8"/>
      <c r="B786" s="8"/>
      <c r="C786" s="8"/>
      <c r="D786" s="8"/>
      <c r="E786" s="8"/>
      <c r="F786" s="8"/>
    </row>
    <row r="787" spans="1:6" ht="14.25" customHeight="1" x14ac:dyDescent="0.2">
      <c r="A787" s="8" t="s">
        <v>128</v>
      </c>
      <c r="B787" s="8" t="s">
        <v>132</v>
      </c>
      <c r="C787" s="8">
        <v>0</v>
      </c>
      <c r="D787" s="8">
        <v>3</v>
      </c>
      <c r="E787" s="8"/>
      <c r="F787" s="8"/>
    </row>
    <row r="788" spans="1:6" ht="14.25" customHeight="1" x14ac:dyDescent="0.2">
      <c r="A788" s="8" t="s">
        <v>128</v>
      </c>
      <c r="B788" s="8" t="s">
        <v>132</v>
      </c>
      <c r="C788" s="8">
        <v>2</v>
      </c>
      <c r="D788" s="9" t="s">
        <v>31</v>
      </c>
      <c r="E788" s="9">
        <v>1</v>
      </c>
      <c r="F788" s="9" t="s">
        <v>845</v>
      </c>
    </row>
    <row r="789" spans="1:6" ht="14.25" customHeight="1" x14ac:dyDescent="0.2">
      <c r="A789" s="8" t="s">
        <v>128</v>
      </c>
      <c r="B789" s="8" t="s">
        <v>132</v>
      </c>
      <c r="C789" s="8">
        <v>2</v>
      </c>
      <c r="D789" s="9" t="s">
        <v>29</v>
      </c>
      <c r="E789" s="9">
        <v>2</v>
      </c>
      <c r="F789" s="9" t="s">
        <v>846</v>
      </c>
    </row>
    <row r="790" spans="1:6" ht="14.25" customHeight="1" x14ac:dyDescent="0.2">
      <c r="A790" s="8" t="s">
        <v>128</v>
      </c>
      <c r="B790" s="8" t="s">
        <v>132</v>
      </c>
      <c r="C790" s="8">
        <v>2</v>
      </c>
      <c r="D790" s="9" t="s">
        <v>29</v>
      </c>
      <c r="E790" s="9">
        <v>3</v>
      </c>
      <c r="F790" s="9" t="s">
        <v>847</v>
      </c>
    </row>
    <row r="791" spans="1:6" ht="14.25" customHeight="1" x14ac:dyDescent="0.2">
      <c r="A791" s="8" t="s">
        <v>128</v>
      </c>
      <c r="B791" s="8" t="s">
        <v>132</v>
      </c>
      <c r="C791" s="8">
        <v>2</v>
      </c>
      <c r="D791" s="9" t="s">
        <v>31</v>
      </c>
      <c r="E791" s="9">
        <v>4</v>
      </c>
      <c r="F791" s="9" t="s">
        <v>848</v>
      </c>
    </row>
    <row r="792" spans="1:6" ht="14.25" customHeight="1" x14ac:dyDescent="0.2">
      <c r="A792" s="8" t="s">
        <v>128</v>
      </c>
      <c r="B792" s="8" t="s">
        <v>132</v>
      </c>
      <c r="C792" s="8">
        <v>2</v>
      </c>
      <c r="D792" s="9" t="s">
        <v>31</v>
      </c>
      <c r="E792" s="9">
        <v>5</v>
      </c>
      <c r="F792" s="9" t="s">
        <v>849</v>
      </c>
    </row>
    <row r="793" spans="1:6" ht="14.25" customHeight="1" x14ac:dyDescent="0.2">
      <c r="A793" s="8" t="s">
        <v>128</v>
      </c>
      <c r="B793" s="8" t="s">
        <v>132</v>
      </c>
      <c r="C793" s="8">
        <v>2</v>
      </c>
      <c r="D793" s="9" t="s">
        <v>29</v>
      </c>
      <c r="E793" s="9">
        <v>6</v>
      </c>
      <c r="F793" s="9" t="s">
        <v>850</v>
      </c>
    </row>
    <row r="794" spans="1:6" ht="14.25" customHeight="1" x14ac:dyDescent="0.2">
      <c r="A794" s="8" t="s">
        <v>128</v>
      </c>
      <c r="B794" s="8" t="s">
        <v>132</v>
      </c>
      <c r="C794" s="8">
        <v>2</v>
      </c>
      <c r="D794" s="9" t="s">
        <v>31</v>
      </c>
      <c r="E794" s="9">
        <v>7</v>
      </c>
      <c r="F794" s="9" t="s">
        <v>851</v>
      </c>
    </row>
    <row r="795" spans="1:6" ht="14.25" customHeight="1" x14ac:dyDescent="0.2">
      <c r="A795" s="8"/>
      <c r="B795" s="8"/>
      <c r="C795" s="8"/>
      <c r="D795" s="8"/>
      <c r="E795" s="8"/>
      <c r="F795" s="8"/>
    </row>
    <row r="796" spans="1:6" ht="14.25" customHeight="1" x14ac:dyDescent="0.2">
      <c r="A796" s="8" t="s">
        <v>128</v>
      </c>
      <c r="B796" s="8" t="s">
        <v>133</v>
      </c>
      <c r="C796" s="8">
        <v>0</v>
      </c>
      <c r="D796" s="8">
        <v>3</v>
      </c>
      <c r="E796" s="8"/>
      <c r="F796" s="8"/>
    </row>
    <row r="797" spans="1:6" ht="14.25" customHeight="1" x14ac:dyDescent="0.2">
      <c r="A797" s="8" t="s">
        <v>128</v>
      </c>
      <c r="B797" s="8" t="s">
        <v>133</v>
      </c>
      <c r="C797" s="8">
        <v>2</v>
      </c>
      <c r="D797" s="9" t="s">
        <v>29</v>
      </c>
      <c r="E797" s="9">
        <v>1</v>
      </c>
      <c r="F797" s="9" t="s">
        <v>852</v>
      </c>
    </row>
    <row r="798" spans="1:6" ht="14.25" customHeight="1" x14ac:dyDescent="0.2">
      <c r="A798" s="8" t="s">
        <v>128</v>
      </c>
      <c r="B798" s="8" t="s">
        <v>133</v>
      </c>
      <c r="C798" s="8">
        <v>2</v>
      </c>
      <c r="D798" s="9" t="s">
        <v>29</v>
      </c>
      <c r="E798" s="9">
        <v>2</v>
      </c>
      <c r="F798" s="9" t="s">
        <v>853</v>
      </c>
    </row>
    <row r="799" spans="1:6" ht="14.25" customHeight="1" x14ac:dyDescent="0.2">
      <c r="A799" s="8" t="s">
        <v>128</v>
      </c>
      <c r="B799" s="8" t="s">
        <v>133</v>
      </c>
      <c r="C799" s="8">
        <v>2</v>
      </c>
      <c r="D799" s="9" t="s">
        <v>30</v>
      </c>
      <c r="E799" s="9">
        <v>3</v>
      </c>
      <c r="F799" s="9" t="s">
        <v>854</v>
      </c>
    </row>
    <row r="800" spans="1:6" ht="14.25" customHeight="1" x14ac:dyDescent="0.2">
      <c r="A800" s="8" t="s">
        <v>128</v>
      </c>
      <c r="B800" s="8" t="s">
        <v>133</v>
      </c>
      <c r="C800" s="8">
        <v>2</v>
      </c>
      <c r="D800" s="9" t="s">
        <v>30</v>
      </c>
      <c r="E800" s="9">
        <v>4</v>
      </c>
      <c r="F800" s="9" t="s">
        <v>855</v>
      </c>
    </row>
    <row r="801" spans="1:9" ht="14.25" customHeight="1" x14ac:dyDescent="0.2">
      <c r="A801" s="8" t="s">
        <v>128</v>
      </c>
      <c r="B801" s="8" t="s">
        <v>133</v>
      </c>
      <c r="C801" s="8">
        <v>2</v>
      </c>
      <c r="D801" s="9" t="s">
        <v>29</v>
      </c>
      <c r="E801" s="9">
        <v>5</v>
      </c>
      <c r="F801" s="9" t="s">
        <v>856</v>
      </c>
    </row>
    <row r="802" spans="1:9" ht="14.25" customHeight="1" x14ac:dyDescent="0.2">
      <c r="A802" s="8" t="s">
        <v>128</v>
      </c>
      <c r="B802" s="8" t="s">
        <v>133</v>
      </c>
      <c r="C802" s="8">
        <v>2</v>
      </c>
      <c r="D802" s="9" t="s">
        <v>29</v>
      </c>
      <c r="E802" s="9">
        <v>6</v>
      </c>
      <c r="F802" s="9" t="s">
        <v>857</v>
      </c>
    </row>
    <row r="803" spans="1:9" ht="14.25" customHeight="1" x14ac:dyDescent="0.2">
      <c r="A803" s="8"/>
      <c r="B803" s="8"/>
      <c r="C803" s="8"/>
      <c r="D803" s="8"/>
      <c r="E803" s="8"/>
      <c r="F803" s="8"/>
    </row>
    <row r="804" spans="1:9" ht="14.25" customHeight="1" x14ac:dyDescent="0.2">
      <c r="A804" s="8" t="s">
        <v>128</v>
      </c>
      <c r="B804" s="8" t="s">
        <v>134</v>
      </c>
      <c r="C804" s="8">
        <v>0</v>
      </c>
      <c r="D804" s="8">
        <v>2</v>
      </c>
      <c r="E804" s="8"/>
      <c r="F804" s="8"/>
      <c r="G804" s="14"/>
      <c r="H804" s="13"/>
    </row>
    <row r="805" spans="1:9" ht="14.25" customHeight="1" x14ac:dyDescent="0.2">
      <c r="A805" s="8" t="s">
        <v>128</v>
      </c>
      <c r="B805" s="8" t="s">
        <v>134</v>
      </c>
      <c r="C805" s="8">
        <v>2</v>
      </c>
      <c r="D805" s="9" t="s">
        <v>30</v>
      </c>
      <c r="E805" s="9">
        <v>1</v>
      </c>
      <c r="F805" s="9" t="s">
        <v>858</v>
      </c>
      <c r="G805" s="14">
        <v>41505</v>
      </c>
      <c r="H805" s="13" t="s">
        <v>450</v>
      </c>
      <c r="I805" s="8"/>
    </row>
    <row r="806" spans="1:9" ht="14.25" customHeight="1" x14ac:dyDescent="0.2">
      <c r="A806" s="8" t="s">
        <v>128</v>
      </c>
      <c r="B806" s="8" t="s">
        <v>134</v>
      </c>
      <c r="C806" s="8">
        <v>2</v>
      </c>
      <c r="D806" s="9" t="s">
        <v>29</v>
      </c>
      <c r="E806" s="9">
        <v>2</v>
      </c>
      <c r="F806" s="9" t="s">
        <v>859</v>
      </c>
      <c r="G806" s="14">
        <v>41505</v>
      </c>
      <c r="H806" s="13" t="s">
        <v>450</v>
      </c>
      <c r="I806" s="8"/>
    </row>
    <row r="807" spans="1:9" ht="14.25" customHeight="1" x14ac:dyDescent="0.2">
      <c r="A807" s="8" t="s">
        <v>128</v>
      </c>
      <c r="B807" s="8" t="s">
        <v>134</v>
      </c>
      <c r="C807" s="8">
        <v>2</v>
      </c>
      <c r="D807" s="9" t="s">
        <v>29</v>
      </c>
      <c r="E807" s="9">
        <v>3</v>
      </c>
      <c r="F807" s="9" t="s">
        <v>860</v>
      </c>
      <c r="G807" s="14">
        <v>41505</v>
      </c>
      <c r="H807" s="13" t="s">
        <v>450</v>
      </c>
      <c r="I807" s="8"/>
    </row>
    <row r="808" spans="1:9" ht="14.25" customHeight="1" x14ac:dyDescent="0.2">
      <c r="A808" s="8" t="s">
        <v>128</v>
      </c>
      <c r="B808" s="8" t="s">
        <v>134</v>
      </c>
      <c r="C808" s="8">
        <v>2</v>
      </c>
      <c r="D808" s="9" t="s">
        <v>31</v>
      </c>
      <c r="E808" s="9">
        <v>4</v>
      </c>
      <c r="F808" s="9" t="s">
        <v>861</v>
      </c>
      <c r="G808" s="14">
        <v>41505</v>
      </c>
      <c r="H808" s="13" t="s">
        <v>450</v>
      </c>
      <c r="I808" s="8"/>
    </row>
    <row r="809" spans="1:9" ht="14.25" customHeight="1" x14ac:dyDescent="0.2">
      <c r="A809" s="8"/>
      <c r="B809" s="8"/>
      <c r="C809" s="8"/>
      <c r="D809" s="8"/>
      <c r="E809" s="8"/>
      <c r="F809" s="8"/>
      <c r="H809" s="8"/>
      <c r="I809" s="8"/>
    </row>
    <row r="810" spans="1:9" ht="14.25" customHeight="1" x14ac:dyDescent="0.2">
      <c r="A810" s="8" t="s">
        <v>128</v>
      </c>
      <c r="B810" s="8" t="s">
        <v>135</v>
      </c>
      <c r="C810" s="8">
        <v>0</v>
      </c>
      <c r="D810" s="8">
        <v>0</v>
      </c>
      <c r="E810" s="8"/>
      <c r="F810" s="8"/>
      <c r="H810" s="8"/>
      <c r="I810" s="8"/>
    </row>
    <row r="811" spans="1:9" ht="14.25" customHeight="1" x14ac:dyDescent="0.2">
      <c r="A811" s="8" t="s">
        <v>128</v>
      </c>
      <c r="B811" s="8" t="s">
        <v>135</v>
      </c>
      <c r="C811" s="8">
        <v>3</v>
      </c>
      <c r="D811" s="9" t="s">
        <v>29</v>
      </c>
      <c r="E811" s="9">
        <v>1</v>
      </c>
      <c r="F811" s="9" t="s">
        <v>862</v>
      </c>
    </row>
    <row r="812" spans="1:9" ht="14.25" customHeight="1" x14ac:dyDescent="0.2">
      <c r="A812" s="8" t="s">
        <v>128</v>
      </c>
      <c r="B812" s="8" t="s">
        <v>135</v>
      </c>
      <c r="C812" s="8">
        <v>3</v>
      </c>
      <c r="D812" s="9" t="s">
        <v>29</v>
      </c>
      <c r="E812" s="9">
        <v>2</v>
      </c>
      <c r="F812" s="9" t="s">
        <v>863</v>
      </c>
    </row>
    <row r="813" spans="1:9" ht="14.25" customHeight="1" x14ac:dyDescent="0.2">
      <c r="A813" s="8" t="s">
        <v>128</v>
      </c>
      <c r="B813" s="8" t="s">
        <v>135</v>
      </c>
      <c r="C813" s="8">
        <v>3</v>
      </c>
      <c r="D813" s="9" t="s">
        <v>30</v>
      </c>
      <c r="E813" s="9">
        <v>3</v>
      </c>
      <c r="F813" s="9" t="s">
        <v>864</v>
      </c>
    </row>
    <row r="814" spans="1:9" ht="14.25" customHeight="1" x14ac:dyDescent="0.2">
      <c r="A814" s="8" t="s">
        <v>128</v>
      </c>
      <c r="B814" s="8" t="s">
        <v>135</v>
      </c>
      <c r="C814" s="8">
        <v>3</v>
      </c>
      <c r="D814" s="9" t="s">
        <v>31</v>
      </c>
      <c r="E814" s="9">
        <v>4</v>
      </c>
      <c r="F814" s="9" t="s">
        <v>865</v>
      </c>
    </row>
    <row r="815" spans="1:9" ht="14.25" customHeight="1" x14ac:dyDescent="0.2">
      <c r="A815" s="8"/>
      <c r="B815" s="8"/>
      <c r="C815" s="8"/>
      <c r="D815" s="8"/>
      <c r="E815" s="8"/>
      <c r="F815" s="8"/>
    </row>
    <row r="816" spans="1:9" ht="14.25" customHeight="1" x14ac:dyDescent="0.2">
      <c r="A816" s="8" t="s">
        <v>128</v>
      </c>
      <c r="B816" s="8" t="s">
        <v>136</v>
      </c>
      <c r="C816" s="8">
        <v>0</v>
      </c>
      <c r="D816" s="8">
        <v>0</v>
      </c>
      <c r="E816" s="8"/>
      <c r="F816" s="8"/>
    </row>
    <row r="817" spans="1:8" ht="14.25" customHeight="1" x14ac:dyDescent="0.2">
      <c r="A817" s="8" t="s">
        <v>128</v>
      </c>
      <c r="B817" s="8" t="s">
        <v>136</v>
      </c>
      <c r="C817" s="8">
        <v>3</v>
      </c>
      <c r="D817" s="9" t="s">
        <v>29</v>
      </c>
      <c r="E817" s="9">
        <v>1</v>
      </c>
      <c r="F817" s="9" t="s">
        <v>866</v>
      </c>
    </row>
    <row r="818" spans="1:8" ht="14.25" customHeight="1" x14ac:dyDescent="0.2">
      <c r="A818" s="8" t="s">
        <v>128</v>
      </c>
      <c r="B818" s="8" t="s">
        <v>136</v>
      </c>
      <c r="C818" s="8">
        <v>3</v>
      </c>
      <c r="D818" s="9" t="s">
        <v>31</v>
      </c>
      <c r="E818" s="9">
        <v>2</v>
      </c>
      <c r="F818" s="9" t="s">
        <v>867</v>
      </c>
    </row>
    <row r="819" spans="1:8" ht="14.25" customHeight="1" x14ac:dyDescent="0.2">
      <c r="A819" s="8" t="s">
        <v>128</v>
      </c>
      <c r="B819" s="8" t="s">
        <v>136</v>
      </c>
      <c r="C819" s="8">
        <v>3</v>
      </c>
      <c r="D819" s="9" t="s">
        <v>29</v>
      </c>
      <c r="E819" s="9">
        <v>3</v>
      </c>
      <c r="F819" s="9" t="s">
        <v>868</v>
      </c>
    </row>
    <row r="820" spans="1:8" ht="14.25" customHeight="1" x14ac:dyDescent="0.2">
      <c r="A820" s="8" t="s">
        <v>128</v>
      </c>
      <c r="B820" s="8" t="s">
        <v>136</v>
      </c>
      <c r="C820" s="8">
        <v>3</v>
      </c>
      <c r="D820" s="9" t="s">
        <v>31</v>
      </c>
      <c r="E820" s="9">
        <v>4</v>
      </c>
      <c r="F820" s="9" t="s">
        <v>869</v>
      </c>
    </row>
    <row r="821" spans="1:8" ht="14.25" customHeight="1" x14ac:dyDescent="0.2">
      <c r="A821" s="8" t="s">
        <v>128</v>
      </c>
      <c r="B821" s="8" t="s">
        <v>136</v>
      </c>
      <c r="C821" s="8">
        <v>3</v>
      </c>
      <c r="D821" s="9" t="s">
        <v>31</v>
      </c>
      <c r="E821" s="9">
        <v>5</v>
      </c>
      <c r="F821" s="9" t="s">
        <v>870</v>
      </c>
    </row>
    <row r="822" spans="1:8" ht="14.25" customHeight="1" x14ac:dyDescent="0.2">
      <c r="A822" s="8" t="s">
        <v>128</v>
      </c>
      <c r="B822" s="8" t="s">
        <v>136</v>
      </c>
      <c r="C822" s="8">
        <v>3</v>
      </c>
      <c r="D822" s="9" t="s">
        <v>29</v>
      </c>
      <c r="E822" s="9">
        <v>6</v>
      </c>
      <c r="F822" s="9" t="s">
        <v>871</v>
      </c>
    </row>
    <row r="823" spans="1:8" ht="14.25" customHeight="1" x14ac:dyDescent="0.2">
      <c r="A823" s="8" t="s">
        <v>128</v>
      </c>
      <c r="B823" s="8" t="s">
        <v>136</v>
      </c>
      <c r="C823" s="8">
        <v>3</v>
      </c>
      <c r="D823" s="9" t="s">
        <v>31</v>
      </c>
      <c r="E823" s="9">
        <v>7</v>
      </c>
      <c r="F823" s="9" t="s">
        <v>872</v>
      </c>
    </row>
    <row r="824" spans="1:8" ht="14.25" customHeight="1" x14ac:dyDescent="0.2">
      <c r="A824" s="8"/>
      <c r="B824" s="8"/>
      <c r="C824" s="8"/>
      <c r="D824" s="8"/>
      <c r="E824" s="8"/>
      <c r="F824" s="8"/>
    </row>
    <row r="825" spans="1:8" ht="14.25" customHeight="1" x14ac:dyDescent="0.2">
      <c r="A825" s="8" t="s">
        <v>128</v>
      </c>
      <c r="B825" s="8" t="s">
        <v>137</v>
      </c>
      <c r="C825" s="8">
        <v>0</v>
      </c>
      <c r="D825" s="8">
        <v>0</v>
      </c>
      <c r="E825" s="8"/>
      <c r="F825" s="8"/>
    </row>
    <row r="826" spans="1:8" ht="14.25" customHeight="1" x14ac:dyDescent="0.2">
      <c r="A826" s="8" t="s">
        <v>128</v>
      </c>
      <c r="B826" s="8" t="s">
        <v>137</v>
      </c>
      <c r="C826" s="8">
        <v>3</v>
      </c>
      <c r="D826" s="9" t="s">
        <v>29</v>
      </c>
      <c r="E826" s="9">
        <v>1</v>
      </c>
      <c r="F826" s="9" t="s">
        <v>873</v>
      </c>
      <c r="G826" s="14">
        <v>41505</v>
      </c>
      <c r="H826" s="13" t="s">
        <v>450</v>
      </c>
    </row>
    <row r="827" spans="1:8" ht="14.25" customHeight="1" x14ac:dyDescent="0.2">
      <c r="A827" s="8" t="s">
        <v>128</v>
      </c>
      <c r="B827" s="8" t="s">
        <v>137</v>
      </c>
      <c r="C827" s="8">
        <v>3</v>
      </c>
      <c r="D827" s="9" t="s">
        <v>31</v>
      </c>
      <c r="E827" s="9">
        <v>2</v>
      </c>
      <c r="F827" s="9" t="s">
        <v>874</v>
      </c>
    </row>
    <row r="828" spans="1:8" ht="14.25" customHeight="1" x14ac:dyDescent="0.2">
      <c r="A828" s="8" t="s">
        <v>128</v>
      </c>
      <c r="B828" s="8" t="s">
        <v>137</v>
      </c>
      <c r="C828" s="8">
        <v>3</v>
      </c>
      <c r="D828" s="9" t="s">
        <v>29</v>
      </c>
      <c r="E828" s="9">
        <v>3</v>
      </c>
      <c r="F828" s="9" t="s">
        <v>875</v>
      </c>
    </row>
    <row r="829" spans="1:8" ht="14.25" customHeight="1" x14ac:dyDescent="0.2">
      <c r="A829" s="8" t="s">
        <v>128</v>
      </c>
      <c r="B829" s="8" t="s">
        <v>137</v>
      </c>
      <c r="C829" s="8">
        <v>3</v>
      </c>
      <c r="D829" s="9" t="s">
        <v>29</v>
      </c>
      <c r="E829" s="9">
        <v>4</v>
      </c>
      <c r="F829" s="9" t="s">
        <v>876</v>
      </c>
    </row>
    <row r="830" spans="1:8" ht="14.25" customHeight="1" x14ac:dyDescent="0.2">
      <c r="A830" s="8"/>
      <c r="B830" s="8"/>
      <c r="C830" s="8"/>
      <c r="D830" s="8"/>
      <c r="E830" s="8"/>
      <c r="F830" s="8"/>
    </row>
    <row r="831" spans="1:8" ht="14.25" customHeight="1" x14ac:dyDescent="0.2">
      <c r="A831" s="8" t="s">
        <v>128</v>
      </c>
      <c r="B831" s="8" t="s">
        <v>138</v>
      </c>
      <c r="C831" s="8">
        <v>0</v>
      </c>
      <c r="D831" s="8">
        <v>0</v>
      </c>
      <c r="E831" s="8"/>
      <c r="F831" s="8"/>
    </row>
    <row r="832" spans="1:8" ht="14.25" customHeight="1" x14ac:dyDescent="0.2">
      <c r="A832" s="8" t="s">
        <v>128</v>
      </c>
      <c r="B832" s="8" t="s">
        <v>138</v>
      </c>
      <c r="C832" s="8">
        <v>3</v>
      </c>
      <c r="D832" s="9" t="s">
        <v>29</v>
      </c>
      <c r="E832" s="9">
        <v>1</v>
      </c>
      <c r="F832" s="9" t="s">
        <v>877</v>
      </c>
    </row>
    <row r="833" spans="1:6" ht="14.25" customHeight="1" x14ac:dyDescent="0.2">
      <c r="A833" s="8" t="s">
        <v>128</v>
      </c>
      <c r="B833" s="8" t="s">
        <v>138</v>
      </c>
      <c r="C833" s="8">
        <v>3</v>
      </c>
      <c r="D833" s="9" t="s">
        <v>29</v>
      </c>
      <c r="E833" s="9">
        <v>2</v>
      </c>
      <c r="F833" s="9" t="s">
        <v>878</v>
      </c>
    </row>
    <row r="834" spans="1:6" ht="14.25" customHeight="1" x14ac:dyDescent="0.2">
      <c r="A834" s="8" t="s">
        <v>128</v>
      </c>
      <c r="B834" s="8" t="s">
        <v>138</v>
      </c>
      <c r="C834" s="8">
        <v>3</v>
      </c>
      <c r="D834" s="9" t="s">
        <v>29</v>
      </c>
      <c r="E834" s="9">
        <v>3</v>
      </c>
      <c r="F834" s="9" t="s">
        <v>879</v>
      </c>
    </row>
    <row r="835" spans="1:6" ht="14.25" customHeight="1" x14ac:dyDescent="0.2">
      <c r="A835" s="8"/>
      <c r="B835" s="8"/>
      <c r="C835" s="8"/>
      <c r="D835" s="8"/>
      <c r="E835" s="8"/>
      <c r="F835" s="8"/>
    </row>
    <row r="836" spans="1:6" ht="14.25" customHeight="1" x14ac:dyDescent="0.2">
      <c r="A836" s="8" t="s">
        <v>128</v>
      </c>
      <c r="B836" s="8" t="s">
        <v>139</v>
      </c>
      <c r="C836" s="8">
        <v>0</v>
      </c>
      <c r="D836" s="8">
        <v>0</v>
      </c>
      <c r="E836" s="8"/>
      <c r="F836" s="8"/>
    </row>
    <row r="837" spans="1:6" ht="14.25" customHeight="1" x14ac:dyDescent="0.2">
      <c r="A837" s="8" t="s">
        <v>128</v>
      </c>
      <c r="B837" s="8" t="s">
        <v>139</v>
      </c>
      <c r="C837" s="8">
        <v>3</v>
      </c>
      <c r="D837" s="9" t="s">
        <v>29</v>
      </c>
      <c r="E837" s="9">
        <v>1</v>
      </c>
      <c r="F837" s="9" t="s">
        <v>880</v>
      </c>
    </row>
    <row r="838" spans="1:6" ht="14.25" customHeight="1" x14ac:dyDescent="0.2">
      <c r="A838" s="8" t="s">
        <v>128</v>
      </c>
      <c r="B838" s="8" t="s">
        <v>139</v>
      </c>
      <c r="C838" s="8">
        <v>3</v>
      </c>
      <c r="D838" s="9" t="s">
        <v>29</v>
      </c>
      <c r="E838" s="9">
        <v>2</v>
      </c>
      <c r="F838" s="9" t="s">
        <v>881</v>
      </c>
    </row>
    <row r="839" spans="1:6" ht="14.25" customHeight="1" x14ac:dyDescent="0.2">
      <c r="A839" s="8" t="s">
        <v>128</v>
      </c>
      <c r="B839" s="8" t="s">
        <v>139</v>
      </c>
      <c r="C839" s="8">
        <v>3</v>
      </c>
      <c r="D839" s="9" t="s">
        <v>29</v>
      </c>
      <c r="E839" s="9">
        <v>3</v>
      </c>
      <c r="F839" s="9" t="s">
        <v>882</v>
      </c>
    </row>
    <row r="840" spans="1:6" ht="14.25" customHeight="1" x14ac:dyDescent="0.2">
      <c r="A840" s="8"/>
      <c r="B840" s="8"/>
      <c r="C840" s="8"/>
      <c r="D840" s="8"/>
      <c r="E840" s="8"/>
      <c r="F840" s="8"/>
    </row>
    <row r="841" spans="1:6" ht="14.25" customHeight="1" x14ac:dyDescent="0.2">
      <c r="A841" s="8" t="s">
        <v>128</v>
      </c>
      <c r="B841" s="8" t="s">
        <v>140</v>
      </c>
      <c r="C841" s="8">
        <v>0</v>
      </c>
      <c r="D841" s="8">
        <v>0</v>
      </c>
      <c r="E841" s="8"/>
      <c r="F841" s="8"/>
    </row>
    <row r="842" spans="1:6" ht="14.25" customHeight="1" x14ac:dyDescent="0.2">
      <c r="A842" s="8" t="s">
        <v>128</v>
      </c>
      <c r="B842" s="8" t="s">
        <v>140</v>
      </c>
      <c r="C842" s="8">
        <v>3</v>
      </c>
      <c r="D842" s="9" t="s">
        <v>29</v>
      </c>
      <c r="E842" s="9">
        <v>1</v>
      </c>
      <c r="F842" s="9" t="s">
        <v>883</v>
      </c>
    </row>
    <row r="843" spans="1:6" ht="14.25" customHeight="1" x14ac:dyDescent="0.2">
      <c r="A843" s="8" t="s">
        <v>128</v>
      </c>
      <c r="B843" s="8" t="s">
        <v>140</v>
      </c>
      <c r="C843" s="8">
        <v>3</v>
      </c>
      <c r="D843" s="9" t="s">
        <v>29</v>
      </c>
      <c r="E843" s="9">
        <v>2</v>
      </c>
      <c r="F843" s="9" t="s">
        <v>884</v>
      </c>
    </row>
    <row r="844" spans="1:6" ht="14.25" customHeight="1" x14ac:dyDescent="0.2">
      <c r="A844" s="8"/>
      <c r="B844" s="8"/>
      <c r="C844" s="8"/>
      <c r="D844" s="8"/>
      <c r="E844" s="8"/>
      <c r="F844" s="8"/>
    </row>
    <row r="845" spans="1:6" ht="14.25" customHeight="1" x14ac:dyDescent="0.2">
      <c r="A845" s="8" t="s">
        <v>141</v>
      </c>
      <c r="B845" s="8" t="s">
        <v>120</v>
      </c>
      <c r="C845" s="8">
        <v>0</v>
      </c>
      <c r="D845" s="8">
        <v>0</v>
      </c>
      <c r="E845" s="8"/>
      <c r="F845" s="8"/>
    </row>
    <row r="846" spans="1:6" ht="14.25" customHeight="1" x14ac:dyDescent="0.2">
      <c r="A846" s="8" t="s">
        <v>141</v>
      </c>
      <c r="B846" s="8" t="s">
        <v>120</v>
      </c>
      <c r="C846" s="8">
        <v>3</v>
      </c>
      <c r="D846" s="9" t="s">
        <v>29</v>
      </c>
      <c r="E846" s="9">
        <v>1</v>
      </c>
      <c r="F846" s="9" t="s">
        <v>885</v>
      </c>
    </row>
    <row r="847" spans="1:6" ht="14.25" customHeight="1" x14ac:dyDescent="0.2">
      <c r="A847" s="8" t="s">
        <v>141</v>
      </c>
      <c r="B847" s="8" t="s">
        <v>120</v>
      </c>
      <c r="C847" s="8">
        <v>3</v>
      </c>
      <c r="D847" s="9" t="s">
        <v>29</v>
      </c>
      <c r="E847" s="9">
        <v>2</v>
      </c>
      <c r="F847" s="9" t="s">
        <v>886</v>
      </c>
    </row>
    <row r="848" spans="1:6" ht="14.25" customHeight="1" x14ac:dyDescent="0.2">
      <c r="A848" s="8" t="s">
        <v>141</v>
      </c>
      <c r="B848" s="8" t="s">
        <v>120</v>
      </c>
      <c r="C848" s="8">
        <v>3</v>
      </c>
      <c r="D848" s="9" t="s">
        <v>31</v>
      </c>
      <c r="E848" s="9">
        <v>3</v>
      </c>
      <c r="F848" s="9" t="s">
        <v>887</v>
      </c>
    </row>
    <row r="849" spans="1:8" ht="14.25" customHeight="1" x14ac:dyDescent="0.2">
      <c r="A849" s="8" t="s">
        <v>141</v>
      </c>
      <c r="B849" s="8" t="s">
        <v>120</v>
      </c>
      <c r="C849" s="8">
        <v>3</v>
      </c>
      <c r="D849" s="9" t="s">
        <v>29</v>
      </c>
      <c r="E849" s="9">
        <v>4</v>
      </c>
      <c r="F849" s="9" t="s">
        <v>888</v>
      </c>
    </row>
    <row r="850" spans="1:8" ht="14.25" customHeight="1" x14ac:dyDescent="0.2">
      <c r="A850" s="8"/>
      <c r="B850" s="8"/>
      <c r="C850" s="8"/>
      <c r="D850" s="8"/>
      <c r="E850" s="8"/>
      <c r="F850" s="8"/>
    </row>
    <row r="851" spans="1:8" ht="14.25" customHeight="1" x14ac:dyDescent="0.2">
      <c r="A851" s="8" t="s">
        <v>141</v>
      </c>
      <c r="B851" s="8" t="s">
        <v>142</v>
      </c>
      <c r="C851" s="8">
        <v>0</v>
      </c>
      <c r="D851" s="8">
        <v>0</v>
      </c>
      <c r="E851" s="8"/>
      <c r="F851" s="8"/>
    </row>
    <row r="852" spans="1:8" ht="14.25" customHeight="1" x14ac:dyDescent="0.2">
      <c r="A852" s="8" t="s">
        <v>141</v>
      </c>
      <c r="B852" s="8" t="s">
        <v>142</v>
      </c>
      <c r="C852" s="8">
        <v>3</v>
      </c>
      <c r="D852" s="9" t="s">
        <v>31</v>
      </c>
      <c r="E852" s="9">
        <v>1</v>
      </c>
      <c r="F852" s="9" t="s">
        <v>889</v>
      </c>
    </row>
    <row r="853" spans="1:8" ht="14.25" customHeight="1" x14ac:dyDescent="0.2">
      <c r="A853" s="8" t="s">
        <v>141</v>
      </c>
      <c r="B853" s="8" t="s">
        <v>142</v>
      </c>
      <c r="C853" s="8">
        <v>3</v>
      </c>
      <c r="D853" s="9" t="s">
        <v>29</v>
      </c>
      <c r="E853" s="9">
        <v>2</v>
      </c>
      <c r="F853" s="9" t="s">
        <v>890</v>
      </c>
    </row>
    <row r="854" spans="1:8" ht="14.25" customHeight="1" x14ac:dyDescent="0.2">
      <c r="A854" s="8" t="s">
        <v>141</v>
      </c>
      <c r="B854" s="8" t="s">
        <v>142</v>
      </c>
      <c r="C854" s="8">
        <v>3</v>
      </c>
      <c r="D854" s="9" t="s">
        <v>30</v>
      </c>
      <c r="E854" s="9">
        <v>3</v>
      </c>
      <c r="F854" s="9" t="s">
        <v>891</v>
      </c>
    </row>
    <row r="855" spans="1:8" ht="14.25" customHeight="1" x14ac:dyDescent="0.2">
      <c r="A855" s="8" t="s">
        <v>141</v>
      </c>
      <c r="B855" s="8" t="s">
        <v>142</v>
      </c>
      <c r="C855" s="8">
        <v>3</v>
      </c>
      <c r="D855" s="9" t="s">
        <v>29</v>
      </c>
      <c r="E855" s="9">
        <v>4</v>
      </c>
      <c r="F855" s="9" t="s">
        <v>892</v>
      </c>
    </row>
    <row r="856" spans="1:8" ht="14.25" customHeight="1" x14ac:dyDescent="0.2">
      <c r="A856" s="8" t="s">
        <v>141</v>
      </c>
      <c r="B856" s="8" t="s">
        <v>142</v>
      </c>
      <c r="C856" s="8">
        <v>3</v>
      </c>
      <c r="D856" s="9" t="s">
        <v>29</v>
      </c>
      <c r="E856" s="9">
        <v>5</v>
      </c>
      <c r="F856" s="9" t="s">
        <v>893</v>
      </c>
      <c r="G856" s="14">
        <v>41505</v>
      </c>
      <c r="H856" s="13" t="s">
        <v>894</v>
      </c>
    </row>
    <row r="857" spans="1:8" ht="14.25" customHeight="1" x14ac:dyDescent="0.2">
      <c r="A857" s="8" t="s">
        <v>141</v>
      </c>
      <c r="B857" s="8" t="s">
        <v>142</v>
      </c>
      <c r="C857" s="8">
        <v>3</v>
      </c>
      <c r="D857" s="9" t="s">
        <v>30</v>
      </c>
      <c r="E857" s="9">
        <v>6</v>
      </c>
      <c r="F857" s="9" t="s">
        <v>895</v>
      </c>
      <c r="G857" s="14">
        <v>41505</v>
      </c>
      <c r="H857" s="13" t="s">
        <v>894</v>
      </c>
    </row>
    <row r="858" spans="1:8" ht="14.25" customHeight="1" x14ac:dyDescent="0.2">
      <c r="A858" s="8"/>
      <c r="B858" s="8"/>
      <c r="C858" s="8"/>
      <c r="D858" s="8"/>
      <c r="E858" s="8"/>
      <c r="F858" s="8"/>
    </row>
    <row r="859" spans="1:8" ht="14.25" customHeight="1" x14ac:dyDescent="0.2">
      <c r="A859" s="8" t="s">
        <v>141</v>
      </c>
      <c r="B859" s="8" t="s">
        <v>143</v>
      </c>
      <c r="C859" s="8">
        <v>0</v>
      </c>
      <c r="D859" s="8">
        <v>0</v>
      </c>
      <c r="E859" s="8"/>
      <c r="F859" s="8"/>
    </row>
    <row r="860" spans="1:8" ht="14.25" customHeight="1" x14ac:dyDescent="0.2">
      <c r="A860" s="8" t="s">
        <v>141</v>
      </c>
      <c r="B860" s="8" t="s">
        <v>143</v>
      </c>
      <c r="C860" s="8">
        <v>3</v>
      </c>
      <c r="D860" s="9" t="s">
        <v>31</v>
      </c>
      <c r="E860" s="9">
        <v>1</v>
      </c>
      <c r="F860" s="9" t="s">
        <v>896</v>
      </c>
    </row>
    <row r="861" spans="1:8" ht="14.25" customHeight="1" x14ac:dyDescent="0.2">
      <c r="A861" s="8" t="s">
        <v>141</v>
      </c>
      <c r="B861" s="8" t="s">
        <v>143</v>
      </c>
      <c r="C861" s="8">
        <v>3</v>
      </c>
      <c r="D861" s="9" t="s">
        <v>29</v>
      </c>
      <c r="E861" s="9">
        <v>2</v>
      </c>
      <c r="F861" s="9" t="s">
        <v>897</v>
      </c>
    </row>
    <row r="862" spans="1:8" ht="14.25" customHeight="1" x14ac:dyDescent="0.2">
      <c r="A862" s="8" t="s">
        <v>141</v>
      </c>
      <c r="B862" s="8" t="s">
        <v>143</v>
      </c>
      <c r="C862" s="8">
        <v>3</v>
      </c>
      <c r="D862" s="9" t="s">
        <v>29</v>
      </c>
      <c r="E862" s="9">
        <v>3</v>
      </c>
      <c r="F862" s="9" t="s">
        <v>898</v>
      </c>
    </row>
    <row r="863" spans="1:8" ht="14.25" customHeight="1" x14ac:dyDescent="0.2">
      <c r="A863" s="8" t="s">
        <v>141</v>
      </c>
      <c r="B863" s="8" t="s">
        <v>143</v>
      </c>
      <c r="C863" s="8">
        <v>3</v>
      </c>
      <c r="D863" s="9" t="s">
        <v>30</v>
      </c>
      <c r="E863" s="9">
        <v>4</v>
      </c>
      <c r="F863" s="9" t="s">
        <v>899</v>
      </c>
    </row>
    <row r="864" spans="1:8" ht="14.25" customHeight="1" x14ac:dyDescent="0.2">
      <c r="A864" s="8"/>
      <c r="B864" s="8"/>
      <c r="C864" s="8"/>
      <c r="D864" s="8"/>
      <c r="E864" s="8"/>
      <c r="F864" s="8"/>
    </row>
    <row r="865" spans="1:6" ht="14.25" customHeight="1" x14ac:dyDescent="0.2">
      <c r="A865" s="8" t="s">
        <v>141</v>
      </c>
      <c r="B865" s="8" t="s">
        <v>144</v>
      </c>
      <c r="C865" s="8">
        <v>0</v>
      </c>
      <c r="D865" s="8">
        <v>0</v>
      </c>
      <c r="E865" s="8"/>
      <c r="F865" s="8"/>
    </row>
    <row r="866" spans="1:6" ht="14.25" customHeight="1" x14ac:dyDescent="0.2">
      <c r="A866" s="8" t="s">
        <v>141</v>
      </c>
      <c r="B866" s="8" t="s">
        <v>144</v>
      </c>
      <c r="C866" s="8">
        <v>3</v>
      </c>
      <c r="D866" s="9" t="s">
        <v>31</v>
      </c>
      <c r="E866" s="9">
        <v>1</v>
      </c>
      <c r="F866" s="9" t="s">
        <v>900</v>
      </c>
    </row>
    <row r="867" spans="1:6" ht="14.25" customHeight="1" x14ac:dyDescent="0.2">
      <c r="A867" s="8" t="s">
        <v>141</v>
      </c>
      <c r="B867" s="8" t="s">
        <v>144</v>
      </c>
      <c r="C867" s="8">
        <v>3</v>
      </c>
      <c r="D867" s="9" t="s">
        <v>30</v>
      </c>
      <c r="E867" s="9">
        <v>2</v>
      </c>
      <c r="F867" s="9" t="s">
        <v>901</v>
      </c>
    </row>
    <row r="868" spans="1:6" ht="14.25" customHeight="1" x14ac:dyDescent="0.2">
      <c r="A868" s="8" t="s">
        <v>141</v>
      </c>
      <c r="B868" s="8" t="s">
        <v>144</v>
      </c>
      <c r="C868" s="8">
        <v>3</v>
      </c>
      <c r="D868" s="9" t="s">
        <v>29</v>
      </c>
      <c r="E868" s="9">
        <v>3</v>
      </c>
      <c r="F868" s="9" t="s">
        <v>902</v>
      </c>
    </row>
    <row r="869" spans="1:6" ht="14.25" customHeight="1" x14ac:dyDescent="0.2">
      <c r="A869" s="8"/>
      <c r="B869" s="8"/>
      <c r="C869" s="8"/>
      <c r="D869" s="8"/>
      <c r="E869" s="8"/>
      <c r="F869" s="8"/>
    </row>
    <row r="870" spans="1:6" ht="14.25" customHeight="1" x14ac:dyDescent="0.2">
      <c r="A870" s="8" t="s">
        <v>141</v>
      </c>
      <c r="B870" s="8" t="s">
        <v>145</v>
      </c>
      <c r="C870" s="8">
        <v>0</v>
      </c>
      <c r="D870" s="8">
        <v>0</v>
      </c>
      <c r="E870" s="8"/>
      <c r="F870" s="8"/>
    </row>
    <row r="871" spans="1:6" ht="14.25" customHeight="1" x14ac:dyDescent="0.2">
      <c r="A871" s="8" t="s">
        <v>141</v>
      </c>
      <c r="B871" s="8" t="s">
        <v>145</v>
      </c>
      <c r="C871" s="8">
        <v>3</v>
      </c>
      <c r="D871" s="9" t="s">
        <v>31</v>
      </c>
      <c r="E871" s="9">
        <v>1</v>
      </c>
      <c r="F871" s="9" t="s">
        <v>903</v>
      </c>
    </row>
    <row r="872" spans="1:6" ht="14.25" customHeight="1" x14ac:dyDescent="0.2">
      <c r="A872" s="8" t="s">
        <v>141</v>
      </c>
      <c r="B872" s="8" t="s">
        <v>145</v>
      </c>
      <c r="C872" s="8">
        <v>3</v>
      </c>
      <c r="D872" s="9" t="s">
        <v>29</v>
      </c>
      <c r="E872" s="9">
        <v>2</v>
      </c>
      <c r="F872" s="9" t="s">
        <v>904</v>
      </c>
    </row>
    <row r="873" spans="1:6" ht="14.25" customHeight="1" x14ac:dyDescent="0.2">
      <c r="A873" s="8" t="s">
        <v>141</v>
      </c>
      <c r="B873" s="8" t="s">
        <v>145</v>
      </c>
      <c r="C873" s="8">
        <v>3</v>
      </c>
      <c r="D873" s="9" t="s">
        <v>30</v>
      </c>
      <c r="E873" s="9">
        <v>3</v>
      </c>
      <c r="F873" s="9" t="s">
        <v>905</v>
      </c>
    </row>
    <row r="874" spans="1:6" ht="14.25" customHeight="1" x14ac:dyDescent="0.2">
      <c r="A874" s="8"/>
      <c r="B874" s="8"/>
      <c r="C874" s="8"/>
      <c r="D874" s="8"/>
      <c r="E874" s="8"/>
      <c r="F874" s="8"/>
    </row>
    <row r="875" spans="1:6" s="13" customFormat="1" ht="14.25" customHeight="1" x14ac:dyDescent="0.2">
      <c r="A875" s="8" t="s">
        <v>146</v>
      </c>
      <c r="B875" s="8" t="s">
        <v>147</v>
      </c>
      <c r="C875" s="8">
        <v>2</v>
      </c>
      <c r="D875" s="8">
        <v>0</v>
      </c>
      <c r="E875" s="8"/>
      <c r="F875" s="8"/>
    </row>
    <row r="876" spans="1:6" s="13" customFormat="1" ht="14.25" customHeight="1" x14ac:dyDescent="0.2">
      <c r="A876" s="8" t="s">
        <v>146</v>
      </c>
      <c r="B876" s="8" t="s">
        <v>147</v>
      </c>
      <c r="C876" s="8">
        <v>1</v>
      </c>
      <c r="D876" s="9" t="s">
        <v>29</v>
      </c>
      <c r="E876" s="9">
        <v>1</v>
      </c>
      <c r="F876" s="9" t="s">
        <v>906</v>
      </c>
    </row>
    <row r="877" spans="1:6" s="13" customFormat="1" ht="14.25" customHeight="1" x14ac:dyDescent="0.2">
      <c r="A877" s="8" t="s">
        <v>146</v>
      </c>
      <c r="B877" s="8" t="s">
        <v>147</v>
      </c>
      <c r="C877" s="8">
        <v>1</v>
      </c>
      <c r="D877" s="9" t="s">
        <v>29</v>
      </c>
      <c r="E877" s="9">
        <v>2</v>
      </c>
      <c r="F877" s="9" t="s">
        <v>907</v>
      </c>
    </row>
    <row r="878" spans="1:6" s="13" customFormat="1" ht="14.25" customHeight="1" x14ac:dyDescent="0.2">
      <c r="A878" s="8" t="s">
        <v>146</v>
      </c>
      <c r="B878" s="8" t="s">
        <v>147</v>
      </c>
      <c r="C878" s="8">
        <v>1</v>
      </c>
      <c r="D878" s="9" t="s">
        <v>29</v>
      </c>
      <c r="E878" s="9">
        <v>3</v>
      </c>
      <c r="F878" s="9" t="s">
        <v>908</v>
      </c>
    </row>
    <row r="879" spans="1:6" s="13" customFormat="1" ht="14.25" customHeight="1" x14ac:dyDescent="0.2">
      <c r="A879" s="8"/>
      <c r="B879" s="8"/>
      <c r="C879" s="8"/>
      <c r="D879" s="8"/>
      <c r="E879" s="8"/>
      <c r="F879" s="8"/>
    </row>
    <row r="880" spans="1:6" s="13" customFormat="1" ht="14.25" customHeight="1" x14ac:dyDescent="0.2">
      <c r="A880" s="8" t="s">
        <v>146</v>
      </c>
      <c r="B880" s="8" t="s">
        <v>148</v>
      </c>
      <c r="C880" s="8">
        <v>1</v>
      </c>
      <c r="D880" s="8">
        <v>2</v>
      </c>
      <c r="E880" s="8"/>
      <c r="F880" s="8"/>
    </row>
    <row r="881" spans="1:8" s="13" customFormat="1" ht="14.25" customHeight="1" x14ac:dyDescent="0.2">
      <c r="A881" s="8" t="s">
        <v>146</v>
      </c>
      <c r="B881" s="8" t="s">
        <v>148</v>
      </c>
      <c r="C881" s="8">
        <v>1</v>
      </c>
      <c r="D881" s="9" t="s">
        <v>31</v>
      </c>
      <c r="E881" s="9">
        <v>1</v>
      </c>
      <c r="F881" s="9" t="s">
        <v>909</v>
      </c>
    </row>
    <row r="882" spans="1:8" s="13" customFormat="1" ht="14.25" customHeight="1" x14ac:dyDescent="0.2">
      <c r="A882" s="8" t="s">
        <v>146</v>
      </c>
      <c r="B882" s="8" t="s">
        <v>148</v>
      </c>
      <c r="C882" s="8">
        <v>2</v>
      </c>
      <c r="D882" s="9" t="s">
        <v>29</v>
      </c>
      <c r="E882" s="9">
        <v>2</v>
      </c>
      <c r="F882" s="9" t="s">
        <v>910</v>
      </c>
      <c r="G882" s="14">
        <v>41505</v>
      </c>
      <c r="H882" s="13" t="s">
        <v>450</v>
      </c>
    </row>
    <row r="883" spans="1:8" s="13" customFormat="1" ht="14.25" customHeight="1" x14ac:dyDescent="0.2">
      <c r="A883" s="8" t="s">
        <v>146</v>
      </c>
      <c r="B883" s="8" t="s">
        <v>148</v>
      </c>
      <c r="C883" s="8">
        <v>2</v>
      </c>
      <c r="D883" s="9" t="s">
        <v>31</v>
      </c>
      <c r="E883" s="9">
        <v>3</v>
      </c>
      <c r="F883" s="9" t="s">
        <v>911</v>
      </c>
      <c r="G883"/>
      <c r="H883"/>
    </row>
    <row r="884" spans="1:8" s="13" customFormat="1" ht="14.25" customHeight="1" x14ac:dyDescent="0.2">
      <c r="A884" s="8" t="s">
        <v>146</v>
      </c>
      <c r="B884" s="8" t="s">
        <v>148</v>
      </c>
      <c r="C884" s="8">
        <v>2</v>
      </c>
      <c r="D884" s="9" t="s">
        <v>31</v>
      </c>
      <c r="E884" s="9">
        <v>4</v>
      </c>
      <c r="F884" s="9" t="s">
        <v>912</v>
      </c>
      <c r="G884" s="14">
        <v>41505</v>
      </c>
      <c r="H884" s="13" t="s">
        <v>450</v>
      </c>
    </row>
    <row r="885" spans="1:8" s="13" customFormat="1" ht="14.25" customHeight="1" x14ac:dyDescent="0.2">
      <c r="A885" s="8" t="s">
        <v>146</v>
      </c>
      <c r="B885" s="8" t="s">
        <v>148</v>
      </c>
      <c r="C885" s="8">
        <v>2</v>
      </c>
      <c r="D885" s="9" t="s">
        <v>31</v>
      </c>
      <c r="E885" s="9">
        <v>5</v>
      </c>
      <c r="F885" s="9" t="s">
        <v>913</v>
      </c>
      <c r="G885" s="14">
        <v>41505</v>
      </c>
      <c r="H885" s="13" t="s">
        <v>450</v>
      </c>
    </row>
    <row r="886" spans="1:8" s="13" customFormat="1" ht="14.25" customHeight="1" x14ac:dyDescent="0.2">
      <c r="A886" s="8" t="s">
        <v>146</v>
      </c>
      <c r="B886" s="8" t="s">
        <v>148</v>
      </c>
      <c r="C886" s="8">
        <v>2</v>
      </c>
      <c r="D886" s="9" t="s">
        <v>31</v>
      </c>
      <c r="E886" s="9">
        <v>6</v>
      </c>
      <c r="F886" s="9" t="s">
        <v>914</v>
      </c>
      <c r="G886" s="14">
        <v>41505</v>
      </c>
      <c r="H886" s="13" t="s">
        <v>246</v>
      </c>
    </row>
    <row r="887" spans="1:8" s="13" customFormat="1" ht="14.25" customHeight="1" x14ac:dyDescent="0.2">
      <c r="A887" s="8"/>
      <c r="B887" s="8"/>
      <c r="C887" s="8"/>
      <c r="D887" s="8"/>
      <c r="E887" s="8"/>
      <c r="F887" s="8"/>
      <c r="G887"/>
      <c r="H887"/>
    </row>
    <row r="888" spans="1:8" s="13" customFormat="1" ht="14.25" customHeight="1" x14ac:dyDescent="0.2">
      <c r="A888" s="8" t="s">
        <v>146</v>
      </c>
      <c r="B888" s="8" t="s">
        <v>149</v>
      </c>
      <c r="C888" s="8">
        <v>1</v>
      </c>
      <c r="D888" s="8">
        <v>3</v>
      </c>
      <c r="E888" s="8"/>
      <c r="F888" s="8"/>
      <c r="G888"/>
      <c r="H888"/>
    </row>
    <row r="889" spans="1:8" s="13" customFormat="1" ht="14.25" customHeight="1" x14ac:dyDescent="0.2">
      <c r="A889" s="8" t="s">
        <v>146</v>
      </c>
      <c r="B889" s="8" t="s">
        <v>149</v>
      </c>
      <c r="C889" s="8">
        <v>1</v>
      </c>
      <c r="D889" s="9" t="s">
        <v>31</v>
      </c>
      <c r="E889" s="9">
        <v>1</v>
      </c>
      <c r="F889" s="9" t="s">
        <v>915</v>
      </c>
      <c r="G889"/>
      <c r="H889"/>
    </row>
    <row r="890" spans="1:8" s="13" customFormat="1" ht="14.25" customHeight="1" x14ac:dyDescent="0.2">
      <c r="A890" s="8" t="s">
        <v>146</v>
      </c>
      <c r="B890" s="8" t="s">
        <v>149</v>
      </c>
      <c r="C890" s="8">
        <v>2</v>
      </c>
      <c r="D890" s="9" t="s">
        <v>29</v>
      </c>
      <c r="E890" s="9">
        <v>2</v>
      </c>
      <c r="F890" s="9" t="s">
        <v>916</v>
      </c>
      <c r="G890"/>
      <c r="H890"/>
    </row>
    <row r="891" spans="1:8" s="13" customFormat="1" ht="14.25" customHeight="1" x14ac:dyDescent="0.2">
      <c r="A891" s="8" t="s">
        <v>146</v>
      </c>
      <c r="B891" s="8" t="s">
        <v>149</v>
      </c>
      <c r="C891" s="8">
        <v>2</v>
      </c>
      <c r="D891" s="9" t="s">
        <v>31</v>
      </c>
      <c r="E891" s="9">
        <v>3</v>
      </c>
      <c r="F891" s="9" t="s">
        <v>917</v>
      </c>
      <c r="G891"/>
      <c r="H891"/>
    </row>
    <row r="892" spans="1:8" s="13" customFormat="1" ht="14.25" customHeight="1" x14ac:dyDescent="0.2">
      <c r="A892" s="8" t="s">
        <v>146</v>
      </c>
      <c r="B892" s="8" t="s">
        <v>149</v>
      </c>
      <c r="C892" s="8">
        <v>2</v>
      </c>
      <c r="D892" s="9" t="s">
        <v>29</v>
      </c>
      <c r="E892" s="9">
        <v>4</v>
      </c>
      <c r="F892" s="9" t="s">
        <v>918</v>
      </c>
      <c r="G892"/>
      <c r="H892"/>
    </row>
    <row r="893" spans="1:8" s="13" customFormat="1" ht="14.25" customHeight="1" x14ac:dyDescent="0.2">
      <c r="A893" s="8" t="s">
        <v>146</v>
      </c>
      <c r="B893" s="8" t="s">
        <v>149</v>
      </c>
      <c r="C893" s="8">
        <v>2</v>
      </c>
      <c r="D893" s="9" t="s">
        <v>31</v>
      </c>
      <c r="E893" s="9">
        <v>5</v>
      </c>
      <c r="F893" s="9" t="s">
        <v>919</v>
      </c>
      <c r="G893"/>
      <c r="H893"/>
    </row>
    <row r="894" spans="1:8" s="13" customFormat="1" ht="14.25" customHeight="1" x14ac:dyDescent="0.2">
      <c r="A894" s="8" t="s">
        <v>146</v>
      </c>
      <c r="B894" s="8" t="s">
        <v>149</v>
      </c>
      <c r="C894" s="8">
        <v>2</v>
      </c>
      <c r="D894" s="9" t="s">
        <v>31</v>
      </c>
      <c r="E894" s="9">
        <v>6</v>
      </c>
      <c r="F894" s="9" t="s">
        <v>920</v>
      </c>
      <c r="G894"/>
      <c r="H894"/>
    </row>
    <row r="895" spans="1:8" s="13" customFormat="1" ht="14.25" customHeight="1" x14ac:dyDescent="0.2">
      <c r="A895" s="8" t="s">
        <v>146</v>
      </c>
      <c r="B895" s="8" t="s">
        <v>149</v>
      </c>
      <c r="C895" s="8">
        <v>2</v>
      </c>
      <c r="D895" s="9" t="s">
        <v>29</v>
      </c>
      <c r="E895" s="9">
        <v>7</v>
      </c>
      <c r="F895" s="9" t="s">
        <v>921</v>
      </c>
      <c r="G895"/>
      <c r="H895"/>
    </row>
    <row r="896" spans="1:8" s="13" customFormat="1" ht="14.25" customHeight="1" x14ac:dyDescent="0.2">
      <c r="A896" s="8" t="s">
        <v>146</v>
      </c>
      <c r="B896" s="8" t="s">
        <v>149</v>
      </c>
      <c r="C896" s="8">
        <v>2</v>
      </c>
      <c r="D896" s="9" t="s">
        <v>31</v>
      </c>
      <c r="E896" s="9">
        <v>8</v>
      </c>
      <c r="F896" s="9" t="s">
        <v>922</v>
      </c>
      <c r="G896"/>
      <c r="H896"/>
    </row>
    <row r="897" spans="1:8" s="13" customFormat="1" ht="14.25" customHeight="1" x14ac:dyDescent="0.2">
      <c r="A897" s="8" t="s">
        <v>146</v>
      </c>
      <c r="B897" s="8" t="s">
        <v>149</v>
      </c>
      <c r="C897" s="8">
        <v>2</v>
      </c>
      <c r="D897" s="9" t="s">
        <v>29</v>
      </c>
      <c r="E897" s="9">
        <v>9</v>
      </c>
      <c r="F897" s="9" t="s">
        <v>923</v>
      </c>
      <c r="G897"/>
      <c r="H897"/>
    </row>
    <row r="898" spans="1:8" s="13" customFormat="1" ht="14.25" customHeight="1" x14ac:dyDescent="0.2">
      <c r="A898" s="8" t="s">
        <v>146</v>
      </c>
      <c r="B898" s="8" t="s">
        <v>149</v>
      </c>
      <c r="C898" s="8">
        <v>2</v>
      </c>
      <c r="D898" s="9" t="s">
        <v>29</v>
      </c>
      <c r="E898" s="9">
        <v>10</v>
      </c>
      <c r="F898" s="9" t="s">
        <v>924</v>
      </c>
      <c r="G898"/>
      <c r="H898"/>
    </row>
    <row r="899" spans="1:8" s="13" customFormat="1" ht="14.25" customHeight="1" x14ac:dyDescent="0.2">
      <c r="A899" s="8" t="s">
        <v>146</v>
      </c>
      <c r="B899" s="8" t="s">
        <v>149</v>
      </c>
      <c r="C899" s="8">
        <v>2</v>
      </c>
      <c r="D899" s="9" t="s">
        <v>29</v>
      </c>
      <c r="E899" s="9">
        <v>11</v>
      </c>
      <c r="F899" s="9" t="s">
        <v>925</v>
      </c>
      <c r="G899"/>
      <c r="H899"/>
    </row>
    <row r="900" spans="1:8" s="13" customFormat="1" ht="14.25" customHeight="1" x14ac:dyDescent="0.2">
      <c r="A900" s="8" t="s">
        <v>146</v>
      </c>
      <c r="B900" s="8" t="s">
        <v>149</v>
      </c>
      <c r="C900" s="8">
        <v>3</v>
      </c>
      <c r="D900" s="9" t="s">
        <v>31</v>
      </c>
      <c r="E900" s="9">
        <v>12</v>
      </c>
      <c r="F900" s="9" t="s">
        <v>926</v>
      </c>
      <c r="G900"/>
      <c r="H900"/>
    </row>
    <row r="901" spans="1:8" s="13" customFormat="1" ht="14.25" customHeight="1" x14ac:dyDescent="0.2">
      <c r="A901" s="8"/>
      <c r="B901" s="8"/>
      <c r="C901" s="8"/>
      <c r="D901" s="8"/>
      <c r="E901" s="8"/>
      <c r="F901" s="8"/>
      <c r="G901"/>
      <c r="H901"/>
    </row>
    <row r="902" spans="1:8" s="13" customFormat="1" ht="14.25" customHeight="1" x14ac:dyDescent="0.2">
      <c r="A902" s="8" t="s">
        <v>146</v>
      </c>
      <c r="B902" s="8" t="s">
        <v>150</v>
      </c>
      <c r="C902" s="8">
        <v>0</v>
      </c>
      <c r="D902" s="8">
        <v>3</v>
      </c>
      <c r="E902" s="8"/>
      <c r="F902" s="8"/>
      <c r="G902"/>
      <c r="H902"/>
    </row>
    <row r="903" spans="1:8" s="13" customFormat="1" ht="14.25" customHeight="1" x14ac:dyDescent="0.2">
      <c r="A903" s="8" t="s">
        <v>146</v>
      </c>
      <c r="B903" s="8" t="s">
        <v>150</v>
      </c>
      <c r="C903" s="8">
        <v>2</v>
      </c>
      <c r="D903" s="9" t="s">
        <v>29</v>
      </c>
      <c r="E903" s="9">
        <v>1</v>
      </c>
      <c r="F903" s="9" t="s">
        <v>927</v>
      </c>
      <c r="G903"/>
      <c r="H903"/>
    </row>
    <row r="904" spans="1:8" s="13" customFormat="1" ht="14.25" customHeight="1" x14ac:dyDescent="0.2">
      <c r="A904" s="8" t="s">
        <v>146</v>
      </c>
      <c r="B904" s="8" t="s">
        <v>150</v>
      </c>
      <c r="C904" s="8">
        <v>2</v>
      </c>
      <c r="D904" s="9" t="s">
        <v>31</v>
      </c>
      <c r="E904" s="9">
        <v>2</v>
      </c>
      <c r="F904" s="9" t="s">
        <v>928</v>
      </c>
      <c r="G904"/>
      <c r="H904"/>
    </row>
    <row r="905" spans="1:8" s="13" customFormat="1" ht="14.25" customHeight="1" x14ac:dyDescent="0.2">
      <c r="A905" s="8" t="s">
        <v>146</v>
      </c>
      <c r="B905" s="8" t="s">
        <v>150</v>
      </c>
      <c r="C905" s="8">
        <v>2</v>
      </c>
      <c r="D905" s="9" t="s">
        <v>29</v>
      </c>
      <c r="E905" s="9">
        <v>3</v>
      </c>
      <c r="F905" s="9" t="s">
        <v>929</v>
      </c>
      <c r="G905"/>
      <c r="H905"/>
    </row>
    <row r="906" spans="1:8" s="13" customFormat="1" ht="14.25" customHeight="1" x14ac:dyDescent="0.2">
      <c r="A906" s="8" t="s">
        <v>146</v>
      </c>
      <c r="B906" s="8" t="s">
        <v>150</v>
      </c>
      <c r="C906" s="8">
        <v>2</v>
      </c>
      <c r="D906" s="9" t="s">
        <v>31</v>
      </c>
      <c r="E906" s="9">
        <v>4</v>
      </c>
      <c r="F906" s="9" t="s">
        <v>930</v>
      </c>
      <c r="G906"/>
      <c r="H906"/>
    </row>
    <row r="907" spans="1:8" s="13" customFormat="1" ht="14.25" customHeight="1" x14ac:dyDescent="0.2">
      <c r="A907" s="8" t="s">
        <v>146</v>
      </c>
      <c r="B907" s="8" t="s">
        <v>150</v>
      </c>
      <c r="C907" s="8">
        <v>2</v>
      </c>
      <c r="D907" s="9" t="s">
        <v>29</v>
      </c>
      <c r="E907" s="9">
        <v>5</v>
      </c>
      <c r="F907" s="9" t="s">
        <v>931</v>
      </c>
      <c r="G907"/>
      <c r="H907"/>
    </row>
    <row r="908" spans="1:8" s="13" customFormat="1" ht="14.25" customHeight="1" x14ac:dyDescent="0.2">
      <c r="A908" s="8" t="s">
        <v>146</v>
      </c>
      <c r="B908" s="8" t="s">
        <v>150</v>
      </c>
      <c r="C908" s="8">
        <v>2</v>
      </c>
      <c r="D908" s="9" t="s">
        <v>31</v>
      </c>
      <c r="E908" s="9">
        <v>6</v>
      </c>
      <c r="F908" s="9" t="s">
        <v>932</v>
      </c>
      <c r="G908"/>
      <c r="H908"/>
    </row>
    <row r="909" spans="1:8" s="13" customFormat="1" ht="14.25" customHeight="1" x14ac:dyDescent="0.2">
      <c r="A909" s="8" t="s">
        <v>146</v>
      </c>
      <c r="B909" s="8" t="s">
        <v>150</v>
      </c>
      <c r="C909" s="8">
        <v>2</v>
      </c>
      <c r="D909" s="9" t="s">
        <v>31</v>
      </c>
      <c r="E909" s="9">
        <v>7</v>
      </c>
      <c r="F909" s="9" t="s">
        <v>933</v>
      </c>
      <c r="G909"/>
      <c r="H909"/>
    </row>
    <row r="910" spans="1:8" s="13" customFormat="1" ht="14.25" customHeight="1" x14ac:dyDescent="0.2">
      <c r="A910" s="8" t="s">
        <v>146</v>
      </c>
      <c r="B910" s="8" t="s">
        <v>150</v>
      </c>
      <c r="C910" s="8">
        <v>3</v>
      </c>
      <c r="D910" s="9" t="s">
        <v>29</v>
      </c>
      <c r="E910" s="9">
        <v>8</v>
      </c>
      <c r="F910" s="9" t="s">
        <v>934</v>
      </c>
      <c r="G910"/>
      <c r="H910"/>
    </row>
    <row r="911" spans="1:8" s="13" customFormat="1" ht="14.25" customHeight="1" x14ac:dyDescent="0.2">
      <c r="A911" s="8" t="s">
        <v>146</v>
      </c>
      <c r="B911" s="8" t="s">
        <v>150</v>
      </c>
      <c r="C911" s="8">
        <v>3</v>
      </c>
      <c r="D911" s="9" t="s">
        <v>29</v>
      </c>
      <c r="E911" s="9">
        <v>9</v>
      </c>
      <c r="F911" s="9" t="s">
        <v>935</v>
      </c>
      <c r="G911"/>
      <c r="H911"/>
    </row>
    <row r="912" spans="1:8" s="13" customFormat="1" ht="14.25" customHeight="1" x14ac:dyDescent="0.2">
      <c r="A912" s="8" t="s">
        <v>146</v>
      </c>
      <c r="B912" s="8" t="s">
        <v>150</v>
      </c>
      <c r="C912" s="8">
        <v>3</v>
      </c>
      <c r="D912" s="9" t="s">
        <v>31</v>
      </c>
      <c r="E912" s="9">
        <v>10</v>
      </c>
      <c r="F912" s="9" t="s">
        <v>936</v>
      </c>
      <c r="G912" s="14">
        <v>41505</v>
      </c>
      <c r="H912" s="13" t="s">
        <v>246</v>
      </c>
    </row>
    <row r="913" spans="1:8" s="13" customFormat="1" ht="14.25" customHeight="1" x14ac:dyDescent="0.2">
      <c r="A913" s="8" t="s">
        <v>146</v>
      </c>
      <c r="B913" s="8" t="s">
        <v>150</v>
      </c>
      <c r="C913" s="8">
        <v>3</v>
      </c>
      <c r="D913" s="9" t="s">
        <v>29</v>
      </c>
      <c r="E913" s="9">
        <v>11</v>
      </c>
      <c r="F913" s="9" t="s">
        <v>937</v>
      </c>
      <c r="G913" s="14"/>
      <c r="H913"/>
    </row>
    <row r="914" spans="1:8" s="13" customFormat="1" ht="14.25" customHeight="1" x14ac:dyDescent="0.2">
      <c r="A914" s="8"/>
      <c r="B914" s="8"/>
      <c r="C914" s="8"/>
      <c r="D914" s="8"/>
      <c r="E914" s="8"/>
      <c r="F914" s="8"/>
      <c r="G914"/>
      <c r="H914"/>
    </row>
    <row r="915" spans="1:8" s="13" customFormat="1" ht="14.25" customHeight="1" x14ac:dyDescent="0.2">
      <c r="A915" s="8" t="s">
        <v>146</v>
      </c>
      <c r="B915" s="8" t="s">
        <v>151</v>
      </c>
      <c r="C915" s="8">
        <v>1</v>
      </c>
      <c r="D915" s="8">
        <v>2</v>
      </c>
      <c r="E915" s="8"/>
      <c r="F915" s="8"/>
      <c r="G915"/>
      <c r="H915"/>
    </row>
    <row r="916" spans="1:8" s="13" customFormat="1" ht="14.25" customHeight="1" x14ac:dyDescent="0.2">
      <c r="A916" s="8" t="s">
        <v>146</v>
      </c>
      <c r="B916" s="8" t="s">
        <v>151</v>
      </c>
      <c r="C916" s="8">
        <v>1</v>
      </c>
      <c r="D916" s="9" t="s">
        <v>29</v>
      </c>
      <c r="E916" s="9">
        <v>1</v>
      </c>
      <c r="F916" s="9" t="s">
        <v>938</v>
      </c>
      <c r="G916"/>
      <c r="H916"/>
    </row>
    <row r="917" spans="1:8" s="13" customFormat="1" ht="14.25" customHeight="1" x14ac:dyDescent="0.2">
      <c r="A917" s="8" t="s">
        <v>146</v>
      </c>
      <c r="B917" s="8" t="s">
        <v>151</v>
      </c>
      <c r="C917" s="8">
        <v>2</v>
      </c>
      <c r="D917" s="9" t="s">
        <v>29</v>
      </c>
      <c r="E917" s="9">
        <v>2</v>
      </c>
      <c r="F917" s="9" t="s">
        <v>939</v>
      </c>
      <c r="G917"/>
      <c r="H917"/>
    </row>
    <row r="918" spans="1:8" s="13" customFormat="1" ht="14.25" customHeight="1" x14ac:dyDescent="0.2">
      <c r="A918" s="8" t="s">
        <v>146</v>
      </c>
      <c r="B918" s="8" t="s">
        <v>151</v>
      </c>
      <c r="C918" s="8">
        <v>2</v>
      </c>
      <c r="D918" s="9" t="s">
        <v>29</v>
      </c>
      <c r="E918" s="9">
        <v>3</v>
      </c>
      <c r="F918" s="9" t="s">
        <v>940</v>
      </c>
      <c r="G918"/>
      <c r="H918"/>
    </row>
    <row r="919" spans="1:8" s="13" customFormat="1" ht="14.25" customHeight="1" x14ac:dyDescent="0.2">
      <c r="A919" s="8" t="s">
        <v>146</v>
      </c>
      <c r="B919" s="8" t="s">
        <v>151</v>
      </c>
      <c r="C919" s="8">
        <v>3</v>
      </c>
      <c r="D919" s="9" t="s">
        <v>29</v>
      </c>
      <c r="E919" s="9">
        <v>4</v>
      </c>
      <c r="F919" s="9" t="s">
        <v>941</v>
      </c>
      <c r="G919" s="14">
        <v>41505</v>
      </c>
      <c r="H919" s="13" t="s">
        <v>246</v>
      </c>
    </row>
    <row r="920" spans="1:8" s="13" customFormat="1" ht="14.25" customHeight="1" x14ac:dyDescent="0.2">
      <c r="A920" s="8" t="s">
        <v>146</v>
      </c>
      <c r="B920" s="8" t="s">
        <v>151</v>
      </c>
      <c r="C920" s="8">
        <v>3</v>
      </c>
      <c r="D920" s="9" t="s">
        <v>29</v>
      </c>
      <c r="E920" s="9">
        <v>5</v>
      </c>
      <c r="F920" s="9" t="s">
        <v>942</v>
      </c>
      <c r="G920"/>
      <c r="H920"/>
    </row>
    <row r="921" spans="1:8" s="13" customFormat="1" ht="14.25" customHeight="1" x14ac:dyDescent="0.2">
      <c r="A921" s="8" t="s">
        <v>146</v>
      </c>
      <c r="B921" s="8" t="s">
        <v>151</v>
      </c>
      <c r="C921" s="8">
        <v>3</v>
      </c>
      <c r="D921" s="9" t="s">
        <v>29</v>
      </c>
      <c r="E921" s="9">
        <v>6</v>
      </c>
      <c r="F921" s="9" t="s">
        <v>943</v>
      </c>
      <c r="G921"/>
      <c r="H921"/>
    </row>
    <row r="922" spans="1:8" s="13" customFormat="1" ht="14.25" customHeight="1" x14ac:dyDescent="0.2">
      <c r="A922" s="8" t="s">
        <v>146</v>
      </c>
      <c r="B922" s="8" t="s">
        <v>151</v>
      </c>
      <c r="C922" s="8">
        <v>3</v>
      </c>
      <c r="D922" s="9" t="s">
        <v>29</v>
      </c>
      <c r="E922" s="9">
        <v>7</v>
      </c>
      <c r="F922" s="9" t="s">
        <v>944</v>
      </c>
      <c r="G922" s="14">
        <v>41505</v>
      </c>
      <c r="H922" s="13" t="s">
        <v>251</v>
      </c>
    </row>
    <row r="923" spans="1:8" s="13" customFormat="1" ht="14.25" customHeight="1" x14ac:dyDescent="0.2">
      <c r="A923" s="8" t="s">
        <v>146</v>
      </c>
      <c r="B923" s="8" t="s">
        <v>151</v>
      </c>
      <c r="C923" s="8">
        <v>3</v>
      </c>
      <c r="D923" s="9" t="s">
        <v>29</v>
      </c>
      <c r="E923" s="9">
        <v>8</v>
      </c>
      <c r="F923" s="9" t="s">
        <v>945</v>
      </c>
      <c r="G923" s="14">
        <v>41505</v>
      </c>
      <c r="H923" s="13" t="s">
        <v>251</v>
      </c>
    </row>
    <row r="924" spans="1:8" s="13" customFormat="1" ht="14.25" customHeight="1" x14ac:dyDescent="0.2">
      <c r="A924" s="8"/>
      <c r="B924" s="8"/>
      <c r="C924" s="8"/>
      <c r="D924" s="8"/>
      <c r="E924" s="8"/>
      <c r="F924" s="21"/>
      <c r="G924"/>
      <c r="H924"/>
    </row>
    <row r="925" spans="1:8" s="13" customFormat="1" ht="14.25" customHeight="1" x14ac:dyDescent="0.2">
      <c r="A925" s="8" t="s">
        <v>146</v>
      </c>
      <c r="B925" s="8" t="s">
        <v>152</v>
      </c>
      <c r="C925" s="8">
        <v>0</v>
      </c>
      <c r="D925" s="8">
        <v>0</v>
      </c>
      <c r="E925" s="8"/>
      <c r="F925" s="21"/>
      <c r="G925"/>
      <c r="H925"/>
    </row>
    <row r="926" spans="1:8" s="13" customFormat="1" ht="14.25" customHeight="1" x14ac:dyDescent="0.2">
      <c r="A926" s="8" t="s">
        <v>146</v>
      </c>
      <c r="B926" s="8" t="s">
        <v>152</v>
      </c>
      <c r="C926" s="8">
        <v>3</v>
      </c>
      <c r="D926" s="9" t="s">
        <v>31</v>
      </c>
      <c r="E926" s="9">
        <v>1</v>
      </c>
      <c r="F926" s="9" t="s">
        <v>946</v>
      </c>
      <c r="G926"/>
      <c r="H926"/>
    </row>
    <row r="927" spans="1:8" s="13" customFormat="1" ht="14.25" customHeight="1" x14ac:dyDescent="0.2">
      <c r="A927" s="8" t="s">
        <v>146</v>
      </c>
      <c r="B927" s="8" t="s">
        <v>152</v>
      </c>
      <c r="C927" s="8">
        <v>3</v>
      </c>
      <c r="D927" s="9" t="s">
        <v>31</v>
      </c>
      <c r="E927" s="9">
        <v>2</v>
      </c>
      <c r="F927" s="9" t="s">
        <v>947</v>
      </c>
      <c r="G927"/>
      <c r="H927"/>
    </row>
    <row r="928" spans="1:8" s="13" customFormat="1" ht="14.25" customHeight="1" x14ac:dyDescent="0.2">
      <c r="A928" s="8" t="s">
        <v>146</v>
      </c>
      <c r="B928" s="8" t="s">
        <v>152</v>
      </c>
      <c r="C928" s="8">
        <v>3</v>
      </c>
      <c r="D928" s="9" t="s">
        <v>29</v>
      </c>
      <c r="E928" s="9">
        <v>3</v>
      </c>
      <c r="F928" s="9" t="s">
        <v>948</v>
      </c>
      <c r="G928"/>
      <c r="H928"/>
    </row>
    <row r="929" spans="1:8" s="13" customFormat="1" ht="14.25" customHeight="1" x14ac:dyDescent="0.2">
      <c r="A929" s="8" t="s">
        <v>146</v>
      </c>
      <c r="B929" s="8" t="s">
        <v>152</v>
      </c>
      <c r="C929" s="8">
        <v>3</v>
      </c>
      <c r="D929" s="9" t="s">
        <v>31</v>
      </c>
      <c r="E929" s="9">
        <v>4</v>
      </c>
      <c r="F929" s="9" t="s">
        <v>949</v>
      </c>
      <c r="G929"/>
      <c r="H929"/>
    </row>
    <row r="930" spans="1:8" s="13" customFormat="1" ht="14.25" customHeight="1" x14ac:dyDescent="0.2">
      <c r="A930" s="8" t="s">
        <v>146</v>
      </c>
      <c r="B930" s="8" t="s">
        <v>152</v>
      </c>
      <c r="C930" s="8">
        <v>3</v>
      </c>
      <c r="D930" s="9" t="s">
        <v>29</v>
      </c>
      <c r="E930" s="9">
        <v>5</v>
      </c>
      <c r="F930" s="9" t="s">
        <v>950</v>
      </c>
      <c r="G930"/>
      <c r="H930"/>
    </row>
    <row r="931" spans="1:8" s="13" customFormat="1" ht="14.25" customHeight="1" x14ac:dyDescent="0.2">
      <c r="A931" s="8" t="s">
        <v>146</v>
      </c>
      <c r="B931" s="8" t="s">
        <v>152</v>
      </c>
      <c r="C931" s="8">
        <v>3</v>
      </c>
      <c r="D931" s="9" t="s">
        <v>29</v>
      </c>
      <c r="E931" s="9">
        <v>6</v>
      </c>
      <c r="F931" s="9" t="s">
        <v>951</v>
      </c>
      <c r="G931"/>
      <c r="H931"/>
    </row>
    <row r="932" spans="1:8" s="13" customFormat="1" ht="14.25" customHeight="1" x14ac:dyDescent="0.2">
      <c r="A932" s="8" t="s">
        <v>146</v>
      </c>
      <c r="B932" s="8" t="s">
        <v>152</v>
      </c>
      <c r="C932" s="8">
        <v>3</v>
      </c>
      <c r="D932" s="9" t="s">
        <v>29</v>
      </c>
      <c r="E932" s="9">
        <v>7</v>
      </c>
      <c r="F932" s="9" t="s">
        <v>952</v>
      </c>
      <c r="G932"/>
      <c r="H932"/>
    </row>
    <row r="933" spans="1:8" s="13" customFormat="1" ht="14.25" customHeight="1" x14ac:dyDescent="0.2">
      <c r="A933" s="8"/>
      <c r="B933" s="8"/>
      <c r="C933" s="8"/>
      <c r="D933" s="8"/>
      <c r="E933" s="8"/>
      <c r="F933" s="8"/>
      <c r="G933"/>
      <c r="H933"/>
    </row>
    <row r="934" spans="1:8" s="13" customFormat="1" ht="14.25" customHeight="1" x14ac:dyDescent="0.2">
      <c r="A934" s="8" t="s">
        <v>146</v>
      </c>
      <c r="B934" s="8" t="s">
        <v>153</v>
      </c>
      <c r="C934" s="8">
        <v>0</v>
      </c>
      <c r="D934" s="8">
        <v>0</v>
      </c>
      <c r="E934" s="8"/>
      <c r="F934" s="8"/>
      <c r="G934"/>
      <c r="H934"/>
    </row>
    <row r="935" spans="1:8" s="13" customFormat="1" ht="14.25" customHeight="1" x14ac:dyDescent="0.2">
      <c r="A935" s="8" t="s">
        <v>146</v>
      </c>
      <c r="B935" s="8" t="s">
        <v>153</v>
      </c>
      <c r="C935" s="8">
        <v>3</v>
      </c>
      <c r="D935" s="9" t="s">
        <v>29</v>
      </c>
      <c r="E935" s="9">
        <v>1</v>
      </c>
      <c r="F935" s="9" t="s">
        <v>953</v>
      </c>
      <c r="G935"/>
      <c r="H935"/>
    </row>
    <row r="936" spans="1:8" s="13" customFormat="1" ht="14.25" customHeight="1" x14ac:dyDescent="0.2">
      <c r="A936" s="8" t="s">
        <v>146</v>
      </c>
      <c r="B936" s="8" t="s">
        <v>153</v>
      </c>
      <c r="C936" s="8">
        <v>3</v>
      </c>
      <c r="D936" s="9" t="s">
        <v>29</v>
      </c>
      <c r="E936" s="9">
        <v>2</v>
      </c>
      <c r="F936" s="9" t="s">
        <v>954</v>
      </c>
      <c r="G936" s="14">
        <v>41505</v>
      </c>
      <c r="H936" s="13" t="s">
        <v>469</v>
      </c>
    </row>
    <row r="937" spans="1:8" s="13" customFormat="1" ht="14.25" customHeight="1" x14ac:dyDescent="0.2">
      <c r="A937" s="8" t="s">
        <v>146</v>
      </c>
      <c r="B937" s="8" t="s">
        <v>153</v>
      </c>
      <c r="C937" s="8">
        <v>3</v>
      </c>
      <c r="D937" s="9" t="s">
        <v>31</v>
      </c>
      <c r="E937" s="9">
        <v>3</v>
      </c>
      <c r="F937" s="9" t="s">
        <v>955</v>
      </c>
      <c r="G937"/>
      <c r="H937"/>
    </row>
    <row r="938" spans="1:8" s="13" customFormat="1" ht="14.25" customHeight="1" x14ac:dyDescent="0.2">
      <c r="A938" s="8" t="s">
        <v>146</v>
      </c>
      <c r="B938" s="8" t="s">
        <v>153</v>
      </c>
      <c r="C938" s="8">
        <v>3</v>
      </c>
      <c r="D938" s="9" t="s">
        <v>31</v>
      </c>
      <c r="E938" s="9">
        <v>4</v>
      </c>
      <c r="F938" s="9" t="s">
        <v>956</v>
      </c>
      <c r="G938"/>
      <c r="H938"/>
    </row>
    <row r="939" spans="1:8" s="13" customFormat="1" ht="14.25" customHeight="1" x14ac:dyDescent="0.2">
      <c r="A939" s="8" t="s">
        <v>146</v>
      </c>
      <c r="B939" s="8" t="s">
        <v>153</v>
      </c>
      <c r="C939" s="8">
        <v>3</v>
      </c>
      <c r="D939" s="9" t="s">
        <v>29</v>
      </c>
      <c r="E939" s="9">
        <v>5</v>
      </c>
      <c r="F939" s="9" t="s">
        <v>957</v>
      </c>
      <c r="G939"/>
      <c r="H939"/>
    </row>
    <row r="940" spans="1:8" s="13" customFormat="1" ht="14.25" customHeight="1" x14ac:dyDescent="0.2">
      <c r="A940" s="8" t="s">
        <v>146</v>
      </c>
      <c r="B940" s="8" t="s">
        <v>153</v>
      </c>
      <c r="C940" s="8">
        <v>3</v>
      </c>
      <c r="D940" s="9" t="s">
        <v>31</v>
      </c>
      <c r="E940" s="9">
        <v>6</v>
      </c>
      <c r="F940" s="9" t="s">
        <v>958</v>
      </c>
      <c r="G940"/>
      <c r="H940"/>
    </row>
    <row r="941" spans="1:8" s="13" customFormat="1" ht="14.25" customHeight="1" x14ac:dyDescent="0.2">
      <c r="A941" s="8" t="s">
        <v>146</v>
      </c>
      <c r="B941" s="8" t="s">
        <v>153</v>
      </c>
      <c r="C941" s="8">
        <v>3</v>
      </c>
      <c r="D941" s="9" t="s">
        <v>29</v>
      </c>
      <c r="E941" s="9">
        <v>7</v>
      </c>
      <c r="F941" s="9" t="s">
        <v>959</v>
      </c>
      <c r="G941"/>
      <c r="H941"/>
    </row>
    <row r="942" spans="1:8" s="13" customFormat="1" ht="14.25" customHeight="1" x14ac:dyDescent="0.2">
      <c r="A942" s="8" t="s">
        <v>146</v>
      </c>
      <c r="B942" s="8" t="s">
        <v>153</v>
      </c>
      <c r="C942" s="8">
        <v>3</v>
      </c>
      <c r="D942" s="9" t="s">
        <v>29</v>
      </c>
      <c r="E942" s="9">
        <v>8</v>
      </c>
      <c r="F942" s="9" t="s">
        <v>960</v>
      </c>
      <c r="G942"/>
      <c r="H942"/>
    </row>
    <row r="943" spans="1:8" s="13" customFormat="1" ht="14.25" customHeight="1" x14ac:dyDescent="0.2">
      <c r="A943" s="8" t="s">
        <v>146</v>
      </c>
      <c r="B943" s="8" t="s">
        <v>153</v>
      </c>
      <c r="C943" s="8">
        <v>3</v>
      </c>
      <c r="D943" s="9" t="s">
        <v>31</v>
      </c>
      <c r="E943" s="9">
        <v>9</v>
      </c>
      <c r="F943" s="9" t="s">
        <v>961</v>
      </c>
      <c r="G943"/>
      <c r="H943"/>
    </row>
    <row r="944" spans="1:8" s="13" customFormat="1" ht="14.25" customHeight="1" x14ac:dyDescent="0.2">
      <c r="A944" s="8"/>
      <c r="B944" s="8"/>
      <c r="C944" s="8"/>
      <c r="D944" s="8"/>
      <c r="E944" s="8"/>
      <c r="F944" s="8"/>
      <c r="G944"/>
      <c r="H944"/>
    </row>
    <row r="945" spans="1:8" s="13" customFormat="1" ht="14.25" customHeight="1" x14ac:dyDescent="0.2">
      <c r="A945" s="8" t="s">
        <v>146</v>
      </c>
      <c r="B945" s="8" t="s">
        <v>154</v>
      </c>
      <c r="C945" s="8">
        <v>0</v>
      </c>
      <c r="D945" s="8">
        <v>0</v>
      </c>
      <c r="E945" s="8"/>
      <c r="F945" s="8"/>
      <c r="G945"/>
      <c r="H945"/>
    </row>
    <row r="946" spans="1:8" s="13" customFormat="1" ht="14.25" customHeight="1" x14ac:dyDescent="0.2">
      <c r="A946" s="8" t="s">
        <v>146</v>
      </c>
      <c r="B946" s="8" t="s">
        <v>154</v>
      </c>
      <c r="C946" s="8">
        <v>3</v>
      </c>
      <c r="D946" s="9" t="s">
        <v>29</v>
      </c>
      <c r="E946" s="9">
        <v>1</v>
      </c>
      <c r="F946" s="9" t="s">
        <v>962</v>
      </c>
      <c r="G946"/>
      <c r="H946"/>
    </row>
    <row r="947" spans="1:8" s="13" customFormat="1" ht="14.25" customHeight="1" x14ac:dyDescent="0.2">
      <c r="A947" s="8" t="s">
        <v>146</v>
      </c>
      <c r="B947" s="8" t="s">
        <v>154</v>
      </c>
      <c r="C947" s="8">
        <v>3</v>
      </c>
      <c r="D947" s="9" t="s">
        <v>29</v>
      </c>
      <c r="E947" s="9">
        <v>2</v>
      </c>
      <c r="F947" s="9" t="s">
        <v>963</v>
      </c>
      <c r="G947"/>
      <c r="H947"/>
    </row>
    <row r="948" spans="1:8" s="13" customFormat="1" ht="14.25" customHeight="1" x14ac:dyDescent="0.2">
      <c r="A948" s="8" t="s">
        <v>146</v>
      </c>
      <c r="B948" s="8" t="s">
        <v>154</v>
      </c>
      <c r="C948" s="8">
        <v>3</v>
      </c>
      <c r="D948" s="9" t="s">
        <v>29</v>
      </c>
      <c r="E948" s="9">
        <v>3</v>
      </c>
      <c r="F948" s="9" t="s">
        <v>964</v>
      </c>
      <c r="G948"/>
      <c r="H948"/>
    </row>
    <row r="949" spans="1:8" s="13" customFormat="1" ht="14.25" customHeight="1" x14ac:dyDescent="0.2">
      <c r="A949" s="8" t="s">
        <v>146</v>
      </c>
      <c r="B949" s="8" t="s">
        <v>154</v>
      </c>
      <c r="C949" s="8">
        <v>3</v>
      </c>
      <c r="D949" s="9" t="s">
        <v>31</v>
      </c>
      <c r="E949" s="9">
        <v>4</v>
      </c>
      <c r="F949" s="9" t="s">
        <v>965</v>
      </c>
      <c r="G949"/>
      <c r="H949"/>
    </row>
    <row r="950" spans="1:8" s="13" customFormat="1" ht="14.25" customHeight="1" x14ac:dyDescent="0.2">
      <c r="A950" s="8" t="s">
        <v>146</v>
      </c>
      <c r="B950" s="8" t="s">
        <v>154</v>
      </c>
      <c r="C950" s="8">
        <v>3</v>
      </c>
      <c r="D950" s="9" t="s">
        <v>31</v>
      </c>
      <c r="E950" s="9">
        <v>5</v>
      </c>
      <c r="F950" s="9" t="s">
        <v>966</v>
      </c>
      <c r="G950"/>
      <c r="H950"/>
    </row>
    <row r="951" spans="1:8" s="13" customFormat="1" ht="14.25" customHeight="1" x14ac:dyDescent="0.2">
      <c r="A951" s="8"/>
      <c r="B951" s="8"/>
      <c r="C951" s="8"/>
      <c r="D951" s="8"/>
      <c r="E951" s="8"/>
      <c r="F951" s="8"/>
      <c r="G951"/>
      <c r="H951"/>
    </row>
    <row r="952" spans="1:8" s="13" customFormat="1" ht="14.25" customHeight="1" x14ac:dyDescent="0.2">
      <c r="A952" s="8" t="s">
        <v>146</v>
      </c>
      <c r="B952" s="8" t="s">
        <v>155</v>
      </c>
      <c r="C952" s="8">
        <v>0</v>
      </c>
      <c r="D952" s="8">
        <v>0</v>
      </c>
      <c r="E952" s="8"/>
      <c r="F952" s="8"/>
      <c r="G952"/>
      <c r="H952"/>
    </row>
    <row r="953" spans="1:8" s="13" customFormat="1" ht="14.25" customHeight="1" x14ac:dyDescent="0.2">
      <c r="A953" s="8" t="s">
        <v>146</v>
      </c>
      <c r="B953" s="8" t="s">
        <v>155</v>
      </c>
      <c r="C953" s="8">
        <v>3</v>
      </c>
      <c r="D953" s="9" t="s">
        <v>31</v>
      </c>
      <c r="E953" s="9">
        <v>1</v>
      </c>
      <c r="F953" s="9" t="s">
        <v>967</v>
      </c>
      <c r="G953"/>
      <c r="H953"/>
    </row>
    <row r="954" spans="1:8" s="13" customFormat="1" ht="14.25" customHeight="1" x14ac:dyDescent="0.2">
      <c r="A954" s="8" t="s">
        <v>146</v>
      </c>
      <c r="B954" s="8" t="s">
        <v>155</v>
      </c>
      <c r="C954" s="8">
        <v>3</v>
      </c>
      <c r="D954" s="9" t="s">
        <v>29</v>
      </c>
      <c r="E954" s="9">
        <v>2</v>
      </c>
      <c r="F954" s="9" t="s">
        <v>968</v>
      </c>
      <c r="G954"/>
      <c r="H954"/>
    </row>
    <row r="955" spans="1:8" s="13" customFormat="1" ht="14.25" customHeight="1" x14ac:dyDescent="0.2">
      <c r="A955" s="8" t="s">
        <v>146</v>
      </c>
      <c r="B955" s="8" t="s">
        <v>155</v>
      </c>
      <c r="C955" s="8">
        <v>3</v>
      </c>
      <c r="D955" s="9" t="s">
        <v>31</v>
      </c>
      <c r="E955" s="9">
        <v>3</v>
      </c>
      <c r="F955" s="9" t="s">
        <v>969</v>
      </c>
      <c r="G955"/>
      <c r="H955"/>
    </row>
    <row r="956" spans="1:8" s="13" customFormat="1" ht="14.25" customHeight="1" x14ac:dyDescent="0.2">
      <c r="A956" s="8" t="s">
        <v>146</v>
      </c>
      <c r="B956" s="8" t="s">
        <v>155</v>
      </c>
      <c r="C956" s="8">
        <v>3</v>
      </c>
      <c r="D956" s="9" t="s">
        <v>31</v>
      </c>
      <c r="E956" s="9">
        <v>4</v>
      </c>
      <c r="F956" s="9" t="s">
        <v>970</v>
      </c>
      <c r="G956"/>
      <c r="H956"/>
    </row>
    <row r="957" spans="1:8" s="13" customFormat="1" ht="14.25" customHeight="1" x14ac:dyDescent="0.2">
      <c r="A957" s="8" t="s">
        <v>146</v>
      </c>
      <c r="B957" s="8" t="s">
        <v>155</v>
      </c>
      <c r="C957" s="8">
        <v>3</v>
      </c>
      <c r="D957" s="9" t="s">
        <v>31</v>
      </c>
      <c r="E957" s="9">
        <v>5</v>
      </c>
      <c r="F957" s="9" t="s">
        <v>971</v>
      </c>
      <c r="G957"/>
      <c r="H957"/>
    </row>
    <row r="958" spans="1:8" s="13" customFormat="1" ht="14.25" customHeight="1" x14ac:dyDescent="0.2">
      <c r="A958" s="8" t="s">
        <v>146</v>
      </c>
      <c r="B958" s="8" t="s">
        <v>155</v>
      </c>
      <c r="C958" s="8">
        <v>3</v>
      </c>
      <c r="D958" s="9" t="s">
        <v>31</v>
      </c>
      <c r="E958" s="9">
        <v>6</v>
      </c>
      <c r="F958" s="9" t="s">
        <v>972</v>
      </c>
      <c r="G958"/>
      <c r="H958"/>
    </row>
    <row r="959" spans="1:8" s="13" customFormat="1" ht="14.25" customHeight="1" x14ac:dyDescent="0.2">
      <c r="A959" s="8"/>
      <c r="B959" s="8"/>
      <c r="C959" s="8"/>
      <c r="D959" s="8"/>
      <c r="E959" s="8"/>
      <c r="F959" s="8"/>
      <c r="G959"/>
      <c r="H959"/>
    </row>
    <row r="960" spans="1:8" s="13" customFormat="1" ht="14.25" customHeight="1" x14ac:dyDescent="0.2">
      <c r="A960" s="8" t="s">
        <v>156</v>
      </c>
      <c r="B960" s="8" t="s">
        <v>157</v>
      </c>
      <c r="C960" s="8">
        <v>4</v>
      </c>
      <c r="D960" s="8">
        <v>6</v>
      </c>
      <c r="E960" s="8"/>
      <c r="F960" s="8"/>
      <c r="G960"/>
      <c r="H960"/>
    </row>
    <row r="961" spans="1:8" s="13" customFormat="1" ht="14.25" customHeight="1" x14ac:dyDescent="0.2">
      <c r="A961" s="8" t="s">
        <v>156</v>
      </c>
      <c r="B961" s="8" t="s">
        <v>157</v>
      </c>
      <c r="C961" s="8">
        <v>1</v>
      </c>
      <c r="D961" s="9" t="s">
        <v>31</v>
      </c>
      <c r="E961" s="9">
        <v>1</v>
      </c>
      <c r="F961" s="9" t="s">
        <v>973</v>
      </c>
      <c r="G961" s="14">
        <v>41505</v>
      </c>
      <c r="H961" s="13" t="s">
        <v>450</v>
      </c>
    </row>
    <row r="962" spans="1:8" s="13" customFormat="1" ht="14.25" customHeight="1" x14ac:dyDescent="0.2">
      <c r="A962" s="8" t="s">
        <v>156</v>
      </c>
      <c r="B962" s="8" t="s">
        <v>157</v>
      </c>
      <c r="C962" s="8">
        <v>1</v>
      </c>
      <c r="D962" s="9" t="s">
        <v>31</v>
      </c>
      <c r="E962" s="9">
        <v>2</v>
      </c>
      <c r="F962" s="9" t="s">
        <v>974</v>
      </c>
      <c r="G962"/>
      <c r="H962"/>
    </row>
    <row r="963" spans="1:8" s="13" customFormat="1" ht="14.25" customHeight="1" x14ac:dyDescent="0.2">
      <c r="A963" s="8" t="s">
        <v>156</v>
      </c>
      <c r="B963" s="8" t="s">
        <v>157</v>
      </c>
      <c r="C963" s="8">
        <v>1</v>
      </c>
      <c r="D963" s="9" t="s">
        <v>31</v>
      </c>
      <c r="E963" s="9">
        <v>3</v>
      </c>
      <c r="F963" s="9" t="s">
        <v>975</v>
      </c>
      <c r="G963" s="14">
        <v>41505</v>
      </c>
      <c r="H963" s="13" t="s">
        <v>450</v>
      </c>
    </row>
    <row r="964" spans="1:8" s="13" customFormat="1" ht="14.25" customHeight="1" x14ac:dyDescent="0.2">
      <c r="A964" s="8" t="s">
        <v>156</v>
      </c>
      <c r="B964" s="8" t="s">
        <v>157</v>
      </c>
      <c r="C964" s="8">
        <v>2</v>
      </c>
      <c r="D964" s="9" t="s">
        <v>30</v>
      </c>
      <c r="E964" s="9">
        <v>4</v>
      </c>
      <c r="F964" s="9" t="s">
        <v>976</v>
      </c>
      <c r="G964" s="14">
        <v>41505</v>
      </c>
      <c r="H964" s="13" t="s">
        <v>450</v>
      </c>
    </row>
    <row r="965" spans="1:8" s="13" customFormat="1" ht="14.25" customHeight="1" x14ac:dyDescent="0.2">
      <c r="A965" s="8" t="s">
        <v>156</v>
      </c>
      <c r="B965" s="8" t="s">
        <v>157</v>
      </c>
      <c r="C965" s="8">
        <v>2</v>
      </c>
      <c r="D965" s="9" t="s">
        <v>29</v>
      </c>
      <c r="E965" s="9">
        <v>5</v>
      </c>
      <c r="F965" s="9" t="s">
        <v>977</v>
      </c>
      <c r="G965" s="14">
        <v>41505</v>
      </c>
      <c r="H965" s="13" t="s">
        <v>450</v>
      </c>
    </row>
    <row r="966" spans="1:8" s="13" customFormat="1" ht="14.25" customHeight="1" x14ac:dyDescent="0.2">
      <c r="A966" s="8" t="s">
        <v>156</v>
      </c>
      <c r="B966" s="8" t="s">
        <v>157</v>
      </c>
      <c r="C966" s="8">
        <v>2</v>
      </c>
      <c r="D966" s="9" t="s">
        <v>31</v>
      </c>
      <c r="E966" s="9">
        <v>6</v>
      </c>
      <c r="F966" s="9" t="s">
        <v>978</v>
      </c>
      <c r="G966" s="14">
        <v>41505</v>
      </c>
      <c r="H966" s="13" t="s">
        <v>450</v>
      </c>
    </row>
    <row r="967" spans="1:8" s="13" customFormat="1" ht="14.25" customHeight="1" x14ac:dyDescent="0.2">
      <c r="A967" s="8" t="s">
        <v>156</v>
      </c>
      <c r="B967" s="8" t="s">
        <v>157</v>
      </c>
      <c r="C967" s="8">
        <v>2</v>
      </c>
      <c r="D967" s="9" t="s">
        <v>31</v>
      </c>
      <c r="E967" s="9">
        <v>7</v>
      </c>
      <c r="F967" s="9" t="s">
        <v>979</v>
      </c>
      <c r="G967" s="14">
        <v>41505</v>
      </c>
      <c r="H967" s="13" t="s">
        <v>450</v>
      </c>
    </row>
    <row r="968" spans="1:8" s="13" customFormat="1" ht="14.25" customHeight="1" x14ac:dyDescent="0.2">
      <c r="A968" s="8"/>
      <c r="B968" s="8"/>
      <c r="C968" s="8"/>
      <c r="D968" s="9"/>
      <c r="E968" s="9"/>
      <c r="F968" s="9"/>
      <c r="G968"/>
      <c r="H968"/>
    </row>
    <row r="969" spans="1:8" s="13" customFormat="1" ht="14.25" customHeight="1" x14ac:dyDescent="0.2">
      <c r="A969" s="8" t="s">
        <v>156</v>
      </c>
      <c r="B969" s="8" t="s">
        <v>158</v>
      </c>
      <c r="C969" s="8">
        <v>3</v>
      </c>
      <c r="D969" s="8">
        <v>4</v>
      </c>
      <c r="E969" s="8"/>
      <c r="F969" s="8"/>
      <c r="G969"/>
      <c r="H969"/>
    </row>
    <row r="970" spans="1:8" s="13" customFormat="1" ht="14.25" customHeight="1" x14ac:dyDescent="0.2">
      <c r="A970" s="8" t="s">
        <v>156</v>
      </c>
      <c r="B970" s="8" t="s">
        <v>158</v>
      </c>
      <c r="C970" s="8">
        <v>1</v>
      </c>
      <c r="D970" s="9" t="s">
        <v>31</v>
      </c>
      <c r="E970" s="9">
        <v>1</v>
      </c>
      <c r="F970" s="9" t="s">
        <v>980</v>
      </c>
      <c r="G970" s="14">
        <v>41505</v>
      </c>
      <c r="H970" s="13" t="s">
        <v>450</v>
      </c>
    </row>
    <row r="971" spans="1:8" s="13" customFormat="1" ht="14.25" customHeight="1" x14ac:dyDescent="0.2">
      <c r="A971" s="8" t="s">
        <v>156</v>
      </c>
      <c r="B971" s="8" t="s">
        <v>158</v>
      </c>
      <c r="C971" s="8">
        <v>1</v>
      </c>
      <c r="D971" s="9" t="s">
        <v>31</v>
      </c>
      <c r="E971" s="9">
        <v>2</v>
      </c>
      <c r="F971" s="9" t="s">
        <v>981</v>
      </c>
      <c r="G971"/>
      <c r="H971"/>
    </row>
    <row r="972" spans="1:8" s="13" customFormat="1" ht="14.25" customHeight="1" x14ac:dyDescent="0.2">
      <c r="A972" s="8" t="s">
        <v>156</v>
      </c>
      <c r="B972" s="8" t="s">
        <v>158</v>
      </c>
      <c r="C972" s="8">
        <v>1</v>
      </c>
      <c r="D972" s="9" t="s">
        <v>30</v>
      </c>
      <c r="E972" s="9">
        <v>3</v>
      </c>
      <c r="F972" s="9" t="s">
        <v>976</v>
      </c>
      <c r="G972" s="14">
        <v>41505</v>
      </c>
      <c r="H972" s="13" t="s">
        <v>450</v>
      </c>
    </row>
    <row r="973" spans="1:8" s="13" customFormat="1" ht="14.25" customHeight="1" x14ac:dyDescent="0.2">
      <c r="A973" s="8" t="s">
        <v>156</v>
      </c>
      <c r="B973" s="8" t="s">
        <v>158</v>
      </c>
      <c r="C973" s="8">
        <v>2</v>
      </c>
      <c r="D973" s="9" t="s">
        <v>31</v>
      </c>
      <c r="E973" s="9">
        <v>4</v>
      </c>
      <c r="F973" s="9" t="s">
        <v>982</v>
      </c>
      <c r="G973"/>
      <c r="H973"/>
    </row>
    <row r="974" spans="1:8" s="13" customFormat="1" ht="14.25" customHeight="1" x14ac:dyDescent="0.2">
      <c r="A974" s="8" t="s">
        <v>156</v>
      </c>
      <c r="B974" s="8" t="s">
        <v>158</v>
      </c>
      <c r="C974" s="8">
        <v>2</v>
      </c>
      <c r="D974" s="9" t="s">
        <v>31</v>
      </c>
      <c r="E974" s="9">
        <v>5</v>
      </c>
      <c r="F974" s="9" t="s">
        <v>983</v>
      </c>
      <c r="G974"/>
      <c r="H974"/>
    </row>
    <row r="975" spans="1:8" s="13" customFormat="1" ht="14.25" customHeight="1" x14ac:dyDescent="0.2">
      <c r="A975" s="8" t="s">
        <v>156</v>
      </c>
      <c r="B975" s="8" t="s">
        <v>158</v>
      </c>
      <c r="C975" s="8">
        <v>2</v>
      </c>
      <c r="D975" s="9" t="s">
        <v>31</v>
      </c>
      <c r="E975" s="9">
        <v>6</v>
      </c>
      <c r="F975" s="9" t="s">
        <v>979</v>
      </c>
      <c r="G975"/>
      <c r="H975"/>
    </row>
    <row r="976" spans="1:8" s="13" customFormat="1" ht="14.25" customHeight="1" x14ac:dyDescent="0.2">
      <c r="A976" s="8"/>
      <c r="B976" s="8"/>
      <c r="C976" s="8"/>
      <c r="D976" s="9"/>
      <c r="E976" s="9"/>
      <c r="F976" s="9"/>
      <c r="G976"/>
      <c r="H976"/>
    </row>
    <row r="977" spans="1:8" s="13" customFormat="1" ht="14.25" customHeight="1" x14ac:dyDescent="0.2">
      <c r="A977" s="8" t="s">
        <v>156</v>
      </c>
      <c r="B977" s="8" t="s">
        <v>159</v>
      </c>
      <c r="C977" s="8">
        <v>0</v>
      </c>
      <c r="D977" s="8">
        <v>2</v>
      </c>
      <c r="E977" s="8"/>
      <c r="F977" s="8"/>
      <c r="G977"/>
      <c r="H977"/>
    </row>
    <row r="978" spans="1:8" s="13" customFormat="1" ht="14.25" customHeight="1" x14ac:dyDescent="0.2">
      <c r="A978" s="8" t="s">
        <v>156</v>
      </c>
      <c r="B978" s="8" t="s">
        <v>159</v>
      </c>
      <c r="C978" s="8">
        <v>2</v>
      </c>
      <c r="D978" s="9" t="s">
        <v>31</v>
      </c>
      <c r="E978" s="9">
        <v>1</v>
      </c>
      <c r="F978" s="9" t="s">
        <v>984</v>
      </c>
      <c r="G978"/>
      <c r="H978"/>
    </row>
    <row r="979" spans="1:8" s="13" customFormat="1" ht="14.25" customHeight="1" x14ac:dyDescent="0.2">
      <c r="A979" s="8" t="s">
        <v>156</v>
      </c>
      <c r="B979" s="8" t="s">
        <v>159</v>
      </c>
      <c r="C979" s="8">
        <v>2</v>
      </c>
      <c r="D979" s="9" t="s">
        <v>29</v>
      </c>
      <c r="E979" s="9">
        <v>2</v>
      </c>
      <c r="F979" s="9" t="s">
        <v>985</v>
      </c>
      <c r="G979" s="14">
        <v>41505</v>
      </c>
      <c r="H979" s="13" t="s">
        <v>251</v>
      </c>
    </row>
    <row r="980" spans="1:8" s="13" customFormat="1" ht="14.25" customHeight="1" x14ac:dyDescent="0.2">
      <c r="A980" s="8" t="s">
        <v>156</v>
      </c>
      <c r="B980" s="8" t="s">
        <v>159</v>
      </c>
      <c r="C980" s="8">
        <v>2</v>
      </c>
      <c r="D980" s="9" t="s">
        <v>29</v>
      </c>
      <c r="E980" s="9">
        <v>3</v>
      </c>
      <c r="F980" s="9" t="s">
        <v>986</v>
      </c>
      <c r="G980" s="14">
        <v>41505</v>
      </c>
      <c r="H980" s="13" t="s">
        <v>450</v>
      </c>
    </row>
    <row r="981" spans="1:8" s="13" customFormat="1" ht="14.25" customHeight="1" x14ac:dyDescent="0.2">
      <c r="A981" s="8"/>
      <c r="B981" s="8"/>
      <c r="C981" s="8"/>
      <c r="D981" s="8"/>
      <c r="E981" s="8"/>
      <c r="F981" s="8"/>
      <c r="G981"/>
      <c r="H981"/>
    </row>
    <row r="982" spans="1:8" s="13" customFormat="1" ht="14.25" customHeight="1" x14ac:dyDescent="0.2">
      <c r="A982" s="8" t="s">
        <v>156</v>
      </c>
      <c r="B982" s="8" t="s">
        <v>160</v>
      </c>
      <c r="C982" s="8">
        <v>1</v>
      </c>
      <c r="D982" s="8">
        <v>4</v>
      </c>
      <c r="E982" s="8"/>
      <c r="F982" s="8"/>
      <c r="G982"/>
      <c r="H982"/>
    </row>
    <row r="983" spans="1:8" s="13" customFormat="1" ht="14.25" customHeight="1" x14ac:dyDescent="0.2">
      <c r="A983" s="8" t="s">
        <v>156</v>
      </c>
      <c r="B983" s="8" t="s">
        <v>160</v>
      </c>
      <c r="C983" s="8">
        <v>1</v>
      </c>
      <c r="D983" s="9" t="s">
        <v>29</v>
      </c>
      <c r="E983" s="9">
        <v>1</v>
      </c>
      <c r="F983" s="9" t="s">
        <v>987</v>
      </c>
      <c r="G983" s="14">
        <v>41505</v>
      </c>
      <c r="H983" s="13" t="s">
        <v>450</v>
      </c>
    </row>
    <row r="984" spans="1:8" s="13" customFormat="1" ht="14.25" customHeight="1" x14ac:dyDescent="0.2">
      <c r="A984" s="8" t="s">
        <v>156</v>
      </c>
      <c r="B984" s="8" t="s">
        <v>160</v>
      </c>
      <c r="C984" s="8">
        <v>1</v>
      </c>
      <c r="D984" s="9" t="s">
        <v>29</v>
      </c>
      <c r="E984" s="9">
        <v>2</v>
      </c>
      <c r="F984" s="9" t="s">
        <v>988</v>
      </c>
      <c r="G984" s="14">
        <v>41505</v>
      </c>
      <c r="H984" s="13" t="s">
        <v>251</v>
      </c>
    </row>
    <row r="985" spans="1:8" s="13" customFormat="1" ht="14.25" customHeight="1" x14ac:dyDescent="0.2">
      <c r="A985" s="8" t="s">
        <v>156</v>
      </c>
      <c r="B985" s="8" t="s">
        <v>160</v>
      </c>
      <c r="C985" s="8">
        <v>1</v>
      </c>
      <c r="D985" s="9" t="s">
        <v>29</v>
      </c>
      <c r="E985" s="9">
        <v>3</v>
      </c>
      <c r="F985" s="9" t="s">
        <v>989</v>
      </c>
      <c r="G985" s="14">
        <v>41505</v>
      </c>
      <c r="H985" s="13" t="s">
        <v>251</v>
      </c>
    </row>
    <row r="986" spans="1:8" s="13" customFormat="1" ht="14.25" customHeight="1" x14ac:dyDescent="0.2">
      <c r="A986" s="8" t="s">
        <v>156</v>
      </c>
      <c r="B986" s="8" t="s">
        <v>160</v>
      </c>
      <c r="C986" s="8">
        <v>1</v>
      </c>
      <c r="D986" s="9" t="s">
        <v>31</v>
      </c>
      <c r="E986" s="9">
        <v>4</v>
      </c>
      <c r="F986" s="9" t="s">
        <v>990</v>
      </c>
      <c r="G986" s="14">
        <v>41505</v>
      </c>
      <c r="H986" s="13" t="s">
        <v>251</v>
      </c>
    </row>
    <row r="987" spans="1:8" s="13" customFormat="1" ht="14.25" customHeight="1" x14ac:dyDescent="0.2">
      <c r="A987" s="8" t="s">
        <v>156</v>
      </c>
      <c r="B987" s="8" t="s">
        <v>160</v>
      </c>
      <c r="C987" s="8">
        <v>1</v>
      </c>
      <c r="D987" s="9" t="s">
        <v>29</v>
      </c>
      <c r="E987" s="9">
        <v>5</v>
      </c>
      <c r="F987" s="9" t="s">
        <v>991</v>
      </c>
      <c r="G987" s="14">
        <v>41505</v>
      </c>
      <c r="H987" s="13" t="s">
        <v>251</v>
      </c>
    </row>
    <row r="988" spans="1:8" s="13" customFormat="1" ht="14.25" customHeight="1" x14ac:dyDescent="0.2">
      <c r="A988" s="8" t="s">
        <v>156</v>
      </c>
      <c r="B988" s="8" t="s">
        <v>160</v>
      </c>
      <c r="C988" s="8">
        <v>1</v>
      </c>
      <c r="D988" s="9" t="s">
        <v>31</v>
      </c>
      <c r="E988" s="9">
        <v>6</v>
      </c>
      <c r="F988" s="9" t="s">
        <v>992</v>
      </c>
      <c r="G988" s="14">
        <v>41505</v>
      </c>
      <c r="H988" s="13" t="s">
        <v>251</v>
      </c>
    </row>
    <row r="989" spans="1:8" s="13" customFormat="1" ht="14.25" customHeight="1" x14ac:dyDescent="0.2">
      <c r="A989" s="8" t="s">
        <v>156</v>
      </c>
      <c r="B989" s="8" t="s">
        <v>160</v>
      </c>
      <c r="C989" s="8">
        <v>2</v>
      </c>
      <c r="D989" s="9" t="s">
        <v>29</v>
      </c>
      <c r="E989" s="9">
        <v>7</v>
      </c>
      <c r="F989" s="9" t="s">
        <v>993</v>
      </c>
      <c r="G989" s="14">
        <v>41505</v>
      </c>
      <c r="H989" s="13" t="s">
        <v>251</v>
      </c>
    </row>
    <row r="990" spans="1:8" s="13" customFormat="1" ht="14.25" customHeight="1" x14ac:dyDescent="0.2">
      <c r="A990" s="8" t="s">
        <v>156</v>
      </c>
      <c r="B990" s="8" t="s">
        <v>160</v>
      </c>
      <c r="C990" s="8">
        <v>2</v>
      </c>
      <c r="D990" s="9" t="s">
        <v>31</v>
      </c>
      <c r="E990" s="9">
        <v>8</v>
      </c>
      <c r="F990" s="9" t="s">
        <v>994</v>
      </c>
      <c r="G990" s="14">
        <v>41505</v>
      </c>
      <c r="H990" s="13" t="s">
        <v>251</v>
      </c>
    </row>
    <row r="991" spans="1:8" s="13" customFormat="1" ht="14.25" customHeight="1" x14ac:dyDescent="0.2">
      <c r="A991" s="8" t="s">
        <v>156</v>
      </c>
      <c r="B991" s="8" t="s">
        <v>160</v>
      </c>
      <c r="C991" s="8">
        <v>2</v>
      </c>
      <c r="D991" s="9" t="s">
        <v>29</v>
      </c>
      <c r="E991" s="9">
        <v>9</v>
      </c>
      <c r="F991" s="9" t="s">
        <v>995</v>
      </c>
      <c r="G991" s="14">
        <v>41505</v>
      </c>
      <c r="H991" s="13" t="s">
        <v>251</v>
      </c>
    </row>
    <row r="992" spans="1:8" s="13" customFormat="1" ht="14.25" customHeight="1" x14ac:dyDescent="0.2">
      <c r="A992" s="8" t="s">
        <v>156</v>
      </c>
      <c r="B992" s="8" t="s">
        <v>160</v>
      </c>
      <c r="C992" s="8">
        <v>2</v>
      </c>
      <c r="D992" s="9" t="s">
        <v>31</v>
      </c>
      <c r="E992" s="9">
        <v>10</v>
      </c>
      <c r="F992" s="9" t="s">
        <v>996</v>
      </c>
      <c r="G992"/>
      <c r="H992"/>
    </row>
    <row r="993" spans="1:8" s="13" customFormat="1" ht="14.25" customHeight="1" x14ac:dyDescent="0.2">
      <c r="A993" s="8" t="s">
        <v>156</v>
      </c>
      <c r="B993" s="8" t="s">
        <v>160</v>
      </c>
      <c r="C993" s="8">
        <v>2</v>
      </c>
      <c r="D993" s="9" t="s">
        <v>29</v>
      </c>
      <c r="E993" s="9">
        <v>11</v>
      </c>
      <c r="F993" s="9" t="s">
        <v>997</v>
      </c>
      <c r="G993" s="14">
        <v>41505</v>
      </c>
      <c r="H993" s="13" t="s">
        <v>251</v>
      </c>
    </row>
    <row r="994" spans="1:8" s="13" customFormat="1" ht="14.25" customHeight="1" x14ac:dyDescent="0.2">
      <c r="A994" s="8" t="s">
        <v>156</v>
      </c>
      <c r="B994" s="8" t="s">
        <v>160</v>
      </c>
      <c r="C994" s="8">
        <v>2</v>
      </c>
      <c r="D994" s="9" t="s">
        <v>29</v>
      </c>
      <c r="E994" s="9">
        <v>12</v>
      </c>
      <c r="F994" s="9" t="s">
        <v>998</v>
      </c>
      <c r="G994"/>
      <c r="H994"/>
    </row>
    <row r="995" spans="1:8" s="13" customFormat="1" ht="14.25" customHeight="1" x14ac:dyDescent="0.2">
      <c r="A995" s="8"/>
      <c r="B995" s="8"/>
      <c r="C995" s="8"/>
      <c r="D995" s="8"/>
      <c r="E995" s="8"/>
      <c r="F995" s="8"/>
      <c r="G995"/>
      <c r="H995"/>
    </row>
    <row r="996" spans="1:8" s="13" customFormat="1" ht="14.25" customHeight="1" x14ac:dyDescent="0.2">
      <c r="A996" s="8" t="s">
        <v>156</v>
      </c>
      <c r="B996" s="8" t="s">
        <v>161</v>
      </c>
      <c r="C996" s="8">
        <v>0</v>
      </c>
      <c r="D996" s="8">
        <v>1</v>
      </c>
      <c r="E996" s="8"/>
      <c r="F996" s="8"/>
      <c r="G996"/>
      <c r="H996"/>
    </row>
    <row r="997" spans="1:8" s="13" customFormat="1" ht="14.25" customHeight="1" x14ac:dyDescent="0.2">
      <c r="A997" s="8" t="s">
        <v>156</v>
      </c>
      <c r="B997" s="8" t="s">
        <v>161</v>
      </c>
      <c r="C997" s="8">
        <v>2</v>
      </c>
      <c r="D997" s="9" t="s">
        <v>29</v>
      </c>
      <c r="E997" s="9">
        <v>1</v>
      </c>
      <c r="F997" s="9" t="s">
        <v>999</v>
      </c>
      <c r="G997" s="14">
        <v>41505</v>
      </c>
      <c r="H997" s="13" t="s">
        <v>251</v>
      </c>
    </row>
    <row r="998" spans="1:8" s="13" customFormat="1" ht="14.25" customHeight="1" x14ac:dyDescent="0.2">
      <c r="A998" s="8" t="s">
        <v>156</v>
      </c>
      <c r="B998" s="8" t="s">
        <v>161</v>
      </c>
      <c r="C998" s="8">
        <v>2</v>
      </c>
      <c r="D998" s="9" t="s">
        <v>31</v>
      </c>
      <c r="E998" s="9">
        <v>2</v>
      </c>
      <c r="F998" s="9" t="s">
        <v>1000</v>
      </c>
      <c r="G998" s="14">
        <v>41505</v>
      </c>
      <c r="H998" s="13" t="s">
        <v>251</v>
      </c>
    </row>
    <row r="999" spans="1:8" s="13" customFormat="1" ht="14.25" customHeight="1" x14ac:dyDescent="0.2">
      <c r="A999" s="8" t="s">
        <v>156</v>
      </c>
      <c r="B999" s="8" t="s">
        <v>161</v>
      </c>
      <c r="C999" s="8">
        <v>2</v>
      </c>
      <c r="D999" s="9" t="s">
        <v>29</v>
      </c>
      <c r="E999" s="9">
        <v>3</v>
      </c>
      <c r="F999" s="9" t="s">
        <v>1001</v>
      </c>
      <c r="G999" s="14">
        <v>41505</v>
      </c>
      <c r="H999" s="13" t="s">
        <v>251</v>
      </c>
    </row>
    <row r="1000" spans="1:8" s="13" customFormat="1" ht="14.25" customHeight="1" x14ac:dyDescent="0.2">
      <c r="A1000" s="8" t="s">
        <v>156</v>
      </c>
      <c r="B1000" s="8" t="s">
        <v>161</v>
      </c>
      <c r="C1000" s="8">
        <v>2</v>
      </c>
      <c r="D1000" s="9" t="s">
        <v>31</v>
      </c>
      <c r="E1000" s="9">
        <v>4</v>
      </c>
      <c r="F1000" s="9" t="s">
        <v>1002</v>
      </c>
      <c r="G1000" s="14">
        <v>41505</v>
      </c>
      <c r="H1000" s="13" t="s">
        <v>450</v>
      </c>
    </row>
    <row r="1001" spans="1:8" s="13" customFormat="1" ht="14.25" customHeight="1" x14ac:dyDescent="0.2">
      <c r="A1001" s="8"/>
      <c r="B1001" s="8"/>
      <c r="C1001" s="8"/>
      <c r="D1001" s="8"/>
      <c r="E1001" s="8"/>
      <c r="F1001" s="19"/>
      <c r="G1001"/>
      <c r="H1001"/>
    </row>
    <row r="1002" spans="1:8" s="13" customFormat="1" ht="14.25" customHeight="1" x14ac:dyDescent="0.2">
      <c r="A1002" s="8" t="s">
        <v>156</v>
      </c>
      <c r="B1002" s="8" t="s">
        <v>162</v>
      </c>
      <c r="C1002" s="8">
        <v>0</v>
      </c>
      <c r="D1002" s="8">
        <v>3</v>
      </c>
      <c r="E1002" s="8"/>
      <c r="F1002" s="8"/>
      <c r="G1002"/>
      <c r="H1002"/>
    </row>
    <row r="1003" spans="1:8" s="13" customFormat="1" ht="14.25" customHeight="1" x14ac:dyDescent="0.2">
      <c r="A1003" s="8" t="s">
        <v>156</v>
      </c>
      <c r="B1003" s="8" t="s">
        <v>162</v>
      </c>
      <c r="C1003" s="8">
        <v>2</v>
      </c>
      <c r="D1003" s="9" t="s">
        <v>29</v>
      </c>
      <c r="E1003" s="9">
        <v>1</v>
      </c>
      <c r="F1003" s="9" t="s">
        <v>1003</v>
      </c>
      <c r="G1003"/>
      <c r="H1003"/>
    </row>
    <row r="1004" spans="1:8" s="13" customFormat="1" ht="14.25" customHeight="1" x14ac:dyDescent="0.2">
      <c r="A1004" s="8" t="s">
        <v>156</v>
      </c>
      <c r="B1004" s="8" t="s">
        <v>162</v>
      </c>
      <c r="C1004" s="8">
        <v>2</v>
      </c>
      <c r="D1004" s="9" t="s">
        <v>29</v>
      </c>
      <c r="E1004" s="9">
        <v>2</v>
      </c>
      <c r="F1004" s="9" t="s">
        <v>1004</v>
      </c>
      <c r="G1004" s="14">
        <v>41505</v>
      </c>
      <c r="H1004" s="13" t="s">
        <v>251</v>
      </c>
    </row>
    <row r="1005" spans="1:8" s="13" customFormat="1" ht="14.25" customHeight="1" x14ac:dyDescent="0.2">
      <c r="A1005" s="8" t="s">
        <v>156</v>
      </c>
      <c r="B1005" s="8" t="s">
        <v>162</v>
      </c>
      <c r="C1005" s="8">
        <v>2</v>
      </c>
      <c r="D1005" s="9" t="s">
        <v>29</v>
      </c>
      <c r="E1005" s="9">
        <v>3</v>
      </c>
      <c r="F1005" s="9" t="s">
        <v>1005</v>
      </c>
      <c r="G1005" s="14">
        <v>41505</v>
      </c>
      <c r="H1005" s="13" t="s">
        <v>251</v>
      </c>
    </row>
    <row r="1006" spans="1:8" s="13" customFormat="1" ht="14.25" customHeight="1" x14ac:dyDescent="0.2">
      <c r="A1006" s="8" t="s">
        <v>156</v>
      </c>
      <c r="B1006" s="8" t="s">
        <v>162</v>
      </c>
      <c r="C1006" s="8">
        <v>2</v>
      </c>
      <c r="D1006" s="9" t="s">
        <v>29</v>
      </c>
      <c r="E1006" s="9">
        <v>4</v>
      </c>
      <c r="F1006" s="9" t="s">
        <v>1006</v>
      </c>
      <c r="G1006"/>
      <c r="H1006"/>
    </row>
    <row r="1007" spans="1:8" s="13" customFormat="1" ht="14.25" customHeight="1" x14ac:dyDescent="0.2">
      <c r="A1007" s="8" t="s">
        <v>156</v>
      </c>
      <c r="B1007" s="8" t="s">
        <v>162</v>
      </c>
      <c r="C1007" s="8">
        <v>2</v>
      </c>
      <c r="D1007" s="9" t="s">
        <v>31</v>
      </c>
      <c r="E1007" s="9">
        <v>5</v>
      </c>
      <c r="F1007" s="9" t="s">
        <v>1007</v>
      </c>
      <c r="G1007" s="14">
        <v>41505</v>
      </c>
      <c r="H1007" s="13" t="s">
        <v>450</v>
      </c>
    </row>
    <row r="1008" spans="1:8" s="13" customFormat="1" ht="14.25" customHeight="1" x14ac:dyDescent="0.2">
      <c r="A1008" s="8" t="s">
        <v>156</v>
      </c>
      <c r="B1008" s="8" t="s">
        <v>162</v>
      </c>
      <c r="C1008" s="8">
        <v>2</v>
      </c>
      <c r="D1008" s="9" t="s">
        <v>29</v>
      </c>
      <c r="E1008" s="9">
        <v>6</v>
      </c>
      <c r="F1008" s="9" t="s">
        <v>1008</v>
      </c>
      <c r="G1008" s="14">
        <v>41505</v>
      </c>
      <c r="H1008" s="13" t="s">
        <v>450</v>
      </c>
    </row>
    <row r="1009" spans="1:8" s="13" customFormat="1" ht="14.25" customHeight="1" x14ac:dyDescent="0.2">
      <c r="A1009" s="8"/>
      <c r="B1009" s="8"/>
      <c r="C1009" s="8"/>
      <c r="D1009" s="8"/>
      <c r="E1009" s="8"/>
      <c r="F1009" s="8"/>
      <c r="G1009"/>
      <c r="H1009"/>
    </row>
    <row r="1010" spans="1:8" s="13" customFormat="1" ht="14.25" customHeight="1" x14ac:dyDescent="0.2">
      <c r="A1010" s="8" t="s">
        <v>156</v>
      </c>
      <c r="B1010" s="8" t="s">
        <v>163</v>
      </c>
      <c r="C1010" s="8">
        <v>0</v>
      </c>
      <c r="D1010" s="8">
        <v>0</v>
      </c>
      <c r="E1010" s="8"/>
      <c r="F1010" s="8"/>
      <c r="G1010"/>
      <c r="H1010"/>
    </row>
    <row r="1011" spans="1:8" s="13" customFormat="1" ht="14.25" customHeight="1" x14ac:dyDescent="0.2">
      <c r="A1011" s="8" t="s">
        <v>156</v>
      </c>
      <c r="B1011" s="8" t="s">
        <v>163</v>
      </c>
      <c r="C1011" s="8">
        <v>3</v>
      </c>
      <c r="D1011" s="9" t="s">
        <v>31</v>
      </c>
      <c r="E1011" s="9">
        <v>1</v>
      </c>
      <c r="F1011" s="9" t="s">
        <v>1009</v>
      </c>
      <c r="G1011"/>
      <c r="H1011"/>
    </row>
    <row r="1012" spans="1:8" s="13" customFormat="1" ht="14.25" customHeight="1" x14ac:dyDescent="0.2">
      <c r="A1012" s="8" t="s">
        <v>156</v>
      </c>
      <c r="B1012" s="8" t="s">
        <v>163</v>
      </c>
      <c r="C1012" s="8">
        <v>3</v>
      </c>
      <c r="D1012" s="9" t="s">
        <v>31</v>
      </c>
      <c r="E1012" s="9">
        <v>2</v>
      </c>
      <c r="F1012" s="9" t="s">
        <v>1010</v>
      </c>
      <c r="G1012"/>
      <c r="H1012"/>
    </row>
    <row r="1013" spans="1:8" s="13" customFormat="1" ht="14.25" customHeight="1" x14ac:dyDescent="0.2">
      <c r="A1013" s="8" t="s">
        <v>156</v>
      </c>
      <c r="B1013" s="8" t="s">
        <v>163</v>
      </c>
      <c r="C1013" s="8">
        <v>3</v>
      </c>
      <c r="D1013" s="9" t="s">
        <v>29</v>
      </c>
      <c r="E1013" s="9">
        <v>3</v>
      </c>
      <c r="F1013" s="9" t="s">
        <v>1011</v>
      </c>
      <c r="G1013"/>
      <c r="H1013"/>
    </row>
    <row r="1014" spans="1:8" s="13" customFormat="1" ht="14.25" customHeight="1" x14ac:dyDescent="0.2">
      <c r="A1014" s="8"/>
      <c r="B1014" s="8"/>
      <c r="C1014" s="8"/>
      <c r="D1014" s="8"/>
      <c r="E1014" s="8"/>
      <c r="F1014" s="8"/>
      <c r="G1014"/>
      <c r="H1014"/>
    </row>
    <row r="1015" spans="1:8" s="13" customFormat="1" ht="14.25" customHeight="1" x14ac:dyDescent="0.2">
      <c r="A1015" s="8" t="s">
        <v>156</v>
      </c>
      <c r="B1015" s="8" t="s">
        <v>164</v>
      </c>
      <c r="C1015" s="8">
        <v>0</v>
      </c>
      <c r="D1015" s="8">
        <v>0</v>
      </c>
      <c r="E1015" s="8"/>
      <c r="F1015" s="8"/>
      <c r="G1015"/>
      <c r="H1015"/>
    </row>
    <row r="1016" spans="1:8" s="13" customFormat="1" ht="14.25" customHeight="1" x14ac:dyDescent="0.2">
      <c r="A1016" s="8" t="s">
        <v>156</v>
      </c>
      <c r="B1016" s="8" t="s">
        <v>164</v>
      </c>
      <c r="C1016" s="8">
        <v>3</v>
      </c>
      <c r="D1016" s="9" t="s">
        <v>31</v>
      </c>
      <c r="E1016" s="9">
        <v>1</v>
      </c>
      <c r="F1016" s="9" t="s">
        <v>1012</v>
      </c>
      <c r="G1016"/>
      <c r="H1016"/>
    </row>
    <row r="1017" spans="1:8" s="13" customFormat="1" ht="14.25" customHeight="1" x14ac:dyDescent="0.2">
      <c r="A1017" s="8" t="s">
        <v>156</v>
      </c>
      <c r="B1017" s="8" t="s">
        <v>164</v>
      </c>
      <c r="C1017" s="8">
        <v>3</v>
      </c>
      <c r="D1017" s="9" t="s">
        <v>31</v>
      </c>
      <c r="E1017" s="9">
        <v>2</v>
      </c>
      <c r="F1017" s="9" t="s">
        <v>1013</v>
      </c>
      <c r="G1017" s="14">
        <v>41505</v>
      </c>
      <c r="H1017" s="13" t="s">
        <v>251</v>
      </c>
    </row>
    <row r="1018" spans="1:8" s="13" customFormat="1" ht="14.25" customHeight="1" x14ac:dyDescent="0.2">
      <c r="A1018" s="8"/>
      <c r="B1018" s="8"/>
      <c r="C1018" s="8"/>
      <c r="D1018" s="9"/>
      <c r="E1018" s="9"/>
      <c r="F1018" s="9"/>
      <c r="G1018"/>
      <c r="H1018"/>
    </row>
    <row r="1019" spans="1:8" s="13" customFormat="1" ht="14.25" customHeight="1" x14ac:dyDescent="0.2">
      <c r="A1019" s="8" t="s">
        <v>156</v>
      </c>
      <c r="B1019" s="8" t="s">
        <v>165</v>
      </c>
      <c r="C1019" s="8">
        <v>0</v>
      </c>
      <c r="D1019" s="8">
        <v>0</v>
      </c>
      <c r="E1019" s="8"/>
      <c r="F1019" s="8"/>
      <c r="G1019"/>
      <c r="H1019"/>
    </row>
    <row r="1020" spans="1:8" s="13" customFormat="1" ht="14.25" customHeight="1" x14ac:dyDescent="0.2">
      <c r="A1020" s="8" t="s">
        <v>156</v>
      </c>
      <c r="B1020" s="8" t="s">
        <v>165</v>
      </c>
      <c r="C1020" s="8">
        <v>3</v>
      </c>
      <c r="D1020" s="9" t="s">
        <v>29</v>
      </c>
      <c r="E1020" s="9">
        <v>1</v>
      </c>
      <c r="F1020" s="9" t="s">
        <v>1014</v>
      </c>
      <c r="G1020"/>
      <c r="H1020"/>
    </row>
    <row r="1021" spans="1:8" s="13" customFormat="1" ht="14.25" customHeight="1" x14ac:dyDescent="0.2">
      <c r="A1021" s="8" t="s">
        <v>156</v>
      </c>
      <c r="B1021" s="8" t="s">
        <v>165</v>
      </c>
      <c r="C1021" s="8">
        <v>3</v>
      </c>
      <c r="D1021" s="9" t="s">
        <v>31</v>
      </c>
      <c r="E1021" s="9">
        <v>2</v>
      </c>
      <c r="F1021" s="9" t="s">
        <v>1015</v>
      </c>
      <c r="G1021"/>
      <c r="H1021"/>
    </row>
    <row r="1022" spans="1:8" s="13" customFormat="1" ht="14.25" customHeight="1" x14ac:dyDescent="0.2">
      <c r="A1022" s="8" t="s">
        <v>156</v>
      </c>
      <c r="B1022" s="8" t="s">
        <v>165</v>
      </c>
      <c r="C1022" s="8">
        <v>3</v>
      </c>
      <c r="D1022" s="9" t="s">
        <v>29</v>
      </c>
      <c r="E1022" s="9">
        <v>3</v>
      </c>
      <c r="F1022" s="9" t="s">
        <v>1016</v>
      </c>
      <c r="G1022" s="14">
        <v>41505</v>
      </c>
      <c r="H1022" s="13" t="s">
        <v>251</v>
      </c>
    </row>
    <row r="1023" spans="1:8" s="13" customFormat="1" ht="14.25" customHeight="1" x14ac:dyDescent="0.2">
      <c r="A1023" s="8" t="s">
        <v>156</v>
      </c>
      <c r="B1023" s="8" t="s">
        <v>165</v>
      </c>
      <c r="C1023" s="8">
        <v>3</v>
      </c>
      <c r="D1023" s="9" t="s">
        <v>29</v>
      </c>
      <c r="E1023" s="9">
        <v>4</v>
      </c>
      <c r="F1023" s="9" t="s">
        <v>1017</v>
      </c>
      <c r="G1023" s="14">
        <v>41505</v>
      </c>
      <c r="H1023" s="13" t="s">
        <v>251</v>
      </c>
    </row>
    <row r="1024" spans="1:8" s="13" customFormat="1" ht="14.25" customHeight="1" x14ac:dyDescent="0.2">
      <c r="A1024" s="8" t="s">
        <v>156</v>
      </c>
      <c r="B1024" s="8" t="s">
        <v>165</v>
      </c>
      <c r="C1024" s="8">
        <v>3</v>
      </c>
      <c r="D1024" s="9" t="s">
        <v>29</v>
      </c>
      <c r="E1024" s="9">
        <v>5</v>
      </c>
      <c r="F1024" s="9" t="s">
        <v>1018</v>
      </c>
      <c r="G1024" s="14">
        <v>41505</v>
      </c>
      <c r="H1024" s="13" t="s">
        <v>450</v>
      </c>
    </row>
    <row r="1025" spans="1:8" s="13" customFormat="1" ht="14.25" customHeight="1" x14ac:dyDescent="0.2">
      <c r="A1025" s="8"/>
      <c r="B1025" s="8"/>
      <c r="C1025" s="8"/>
      <c r="D1025" s="8"/>
      <c r="E1025" s="8"/>
      <c r="F1025" s="8"/>
      <c r="G1025"/>
      <c r="H1025"/>
    </row>
    <row r="1026" spans="1:8" s="13" customFormat="1" ht="14.25" customHeight="1" x14ac:dyDescent="0.2">
      <c r="A1026" s="8" t="s">
        <v>156</v>
      </c>
      <c r="B1026" s="8" t="s">
        <v>166</v>
      </c>
      <c r="C1026" s="8">
        <v>0</v>
      </c>
      <c r="D1026" s="8">
        <v>0</v>
      </c>
      <c r="E1026" s="8"/>
      <c r="F1026" s="8"/>
      <c r="G1026"/>
      <c r="H1026"/>
    </row>
    <row r="1027" spans="1:8" s="13" customFormat="1" ht="14.25" customHeight="1" x14ac:dyDescent="0.2">
      <c r="A1027" s="8" t="s">
        <v>156</v>
      </c>
      <c r="B1027" s="8" t="s">
        <v>166</v>
      </c>
      <c r="C1027" s="8">
        <v>3</v>
      </c>
      <c r="D1027" s="9" t="s">
        <v>29</v>
      </c>
      <c r="E1027" s="9">
        <v>1</v>
      </c>
      <c r="F1027" s="9" t="s">
        <v>1019</v>
      </c>
      <c r="G1027"/>
      <c r="H1027"/>
    </row>
    <row r="1028" spans="1:8" s="13" customFormat="1" ht="14.25" customHeight="1" x14ac:dyDescent="0.2">
      <c r="A1028" s="8" t="s">
        <v>156</v>
      </c>
      <c r="B1028" s="8" t="s">
        <v>166</v>
      </c>
      <c r="C1028" s="8">
        <v>3</v>
      </c>
      <c r="D1028" s="9" t="s">
        <v>29</v>
      </c>
      <c r="E1028" s="9">
        <v>2</v>
      </c>
      <c r="F1028" s="9" t="s">
        <v>1020</v>
      </c>
      <c r="G1028"/>
      <c r="H1028"/>
    </row>
    <row r="1029" spans="1:8" s="13" customFormat="1" ht="14.25" customHeight="1" x14ac:dyDescent="0.2">
      <c r="A1029" s="8" t="s">
        <v>156</v>
      </c>
      <c r="B1029" s="8" t="s">
        <v>166</v>
      </c>
      <c r="C1029" s="8">
        <v>3</v>
      </c>
      <c r="D1029" s="9" t="s">
        <v>29</v>
      </c>
      <c r="E1029" s="9">
        <v>3</v>
      </c>
      <c r="F1029" s="9" t="s">
        <v>1021</v>
      </c>
      <c r="G1029" s="14">
        <v>41505</v>
      </c>
      <c r="H1029" s="13" t="s">
        <v>450</v>
      </c>
    </row>
    <row r="1030" spans="1:8" s="13" customFormat="1" ht="14.25" customHeight="1" x14ac:dyDescent="0.2">
      <c r="A1030" s="8" t="s">
        <v>156</v>
      </c>
      <c r="B1030" s="8" t="s">
        <v>166</v>
      </c>
      <c r="C1030" s="8">
        <v>3</v>
      </c>
      <c r="D1030" s="9" t="s">
        <v>29</v>
      </c>
      <c r="E1030" s="9">
        <v>4</v>
      </c>
      <c r="F1030" s="9" t="s">
        <v>1022</v>
      </c>
      <c r="G1030"/>
      <c r="H1030"/>
    </row>
    <row r="1031" spans="1:8" s="13" customFormat="1" ht="14.25" customHeight="1" x14ac:dyDescent="0.2">
      <c r="A1031" s="8" t="s">
        <v>156</v>
      </c>
      <c r="B1031" s="8" t="s">
        <v>166</v>
      </c>
      <c r="C1031" s="8">
        <v>3</v>
      </c>
      <c r="D1031" s="9" t="s">
        <v>29</v>
      </c>
      <c r="E1031" s="9">
        <v>5</v>
      </c>
      <c r="F1031" s="9" t="s">
        <v>1023</v>
      </c>
      <c r="G1031" s="14">
        <v>41505</v>
      </c>
      <c r="H1031" s="13" t="s">
        <v>251</v>
      </c>
    </row>
    <row r="1032" spans="1:8" s="13" customFormat="1" ht="14.25" customHeight="1" x14ac:dyDescent="0.2">
      <c r="A1032" s="8"/>
      <c r="B1032" s="8"/>
      <c r="C1032" s="8"/>
      <c r="D1032" s="8"/>
      <c r="E1032" s="8"/>
      <c r="F1032" s="8"/>
      <c r="G1032"/>
      <c r="H1032"/>
    </row>
    <row r="1033" spans="1:8" s="13" customFormat="1" ht="14.25" customHeight="1" x14ac:dyDescent="0.2">
      <c r="A1033" s="8" t="s">
        <v>156</v>
      </c>
      <c r="B1033" s="8" t="s">
        <v>167</v>
      </c>
      <c r="C1033" s="8">
        <v>0</v>
      </c>
      <c r="D1033" s="8">
        <v>0</v>
      </c>
      <c r="E1033" s="8"/>
      <c r="F1033" s="8"/>
      <c r="G1033"/>
      <c r="H1033"/>
    </row>
    <row r="1034" spans="1:8" s="13" customFormat="1" ht="14.25" customHeight="1" x14ac:dyDescent="0.2">
      <c r="A1034" s="8" t="s">
        <v>156</v>
      </c>
      <c r="B1034" s="8" t="s">
        <v>167</v>
      </c>
      <c r="C1034" s="8">
        <v>3</v>
      </c>
      <c r="D1034" s="9" t="s">
        <v>31</v>
      </c>
      <c r="E1034" s="9">
        <v>1</v>
      </c>
      <c r="F1034" s="9" t="s">
        <v>1024</v>
      </c>
      <c r="G1034"/>
      <c r="H1034"/>
    </row>
    <row r="1035" spans="1:8" s="13" customFormat="1" ht="14.25" customHeight="1" x14ac:dyDescent="0.2">
      <c r="A1035" s="8" t="s">
        <v>156</v>
      </c>
      <c r="B1035" s="8" t="s">
        <v>167</v>
      </c>
      <c r="C1035" s="8">
        <v>3</v>
      </c>
      <c r="D1035" s="9" t="s">
        <v>29</v>
      </c>
      <c r="E1035" s="9">
        <v>2</v>
      </c>
      <c r="F1035" s="9" t="s">
        <v>1025</v>
      </c>
      <c r="G1035" s="14">
        <v>41505</v>
      </c>
      <c r="H1035" s="13" t="s">
        <v>251</v>
      </c>
    </row>
    <row r="1036" spans="1:8" s="13" customFormat="1" ht="14.25" customHeight="1" x14ac:dyDescent="0.2">
      <c r="A1036" s="8" t="s">
        <v>156</v>
      </c>
      <c r="B1036" s="8" t="s">
        <v>167</v>
      </c>
      <c r="C1036" s="8">
        <v>3</v>
      </c>
      <c r="D1036" s="9" t="s">
        <v>31</v>
      </c>
      <c r="E1036" s="9">
        <v>3</v>
      </c>
      <c r="F1036" s="9" t="s">
        <v>1026</v>
      </c>
      <c r="G1036"/>
      <c r="H1036"/>
    </row>
    <row r="1037" spans="1:8" s="13" customFormat="1" ht="14.25" customHeight="1" x14ac:dyDescent="0.2">
      <c r="A1037" s="8" t="s">
        <v>156</v>
      </c>
      <c r="B1037" s="8" t="s">
        <v>167</v>
      </c>
      <c r="C1037" s="8">
        <v>3</v>
      </c>
      <c r="D1037" s="9" t="s">
        <v>29</v>
      </c>
      <c r="E1037" s="9">
        <v>4</v>
      </c>
      <c r="F1037" s="9" t="s">
        <v>1027</v>
      </c>
      <c r="G1037"/>
      <c r="H1037"/>
    </row>
    <row r="1038" spans="1:8" s="13" customFormat="1" ht="14.25" customHeight="1" x14ac:dyDescent="0.2">
      <c r="A1038" s="8" t="s">
        <v>156</v>
      </c>
      <c r="B1038" s="8" t="s">
        <v>167</v>
      </c>
      <c r="C1038" s="8">
        <v>3</v>
      </c>
      <c r="D1038" s="9" t="s">
        <v>29</v>
      </c>
      <c r="E1038" s="9">
        <v>5</v>
      </c>
      <c r="F1038" s="9" t="s">
        <v>1028</v>
      </c>
      <c r="G1038"/>
      <c r="H1038"/>
    </row>
    <row r="1039" spans="1:8" s="13" customFormat="1" ht="14.25" customHeight="1" x14ac:dyDescent="0.2">
      <c r="A1039" s="8" t="s">
        <v>156</v>
      </c>
      <c r="B1039" s="8" t="s">
        <v>167</v>
      </c>
      <c r="C1039" s="8">
        <v>3</v>
      </c>
      <c r="D1039" s="9" t="s">
        <v>31</v>
      </c>
      <c r="E1039" s="9">
        <v>6</v>
      </c>
      <c r="F1039" s="9" t="s">
        <v>1029</v>
      </c>
      <c r="G1039"/>
      <c r="H1039"/>
    </row>
    <row r="1040" spans="1:8" s="13" customFormat="1" ht="14.25" customHeight="1" x14ac:dyDescent="0.2">
      <c r="A1040" s="8"/>
      <c r="B1040" s="8"/>
      <c r="C1040" s="8"/>
      <c r="D1040" s="8"/>
      <c r="E1040" s="8"/>
      <c r="F1040" s="8"/>
      <c r="G1040"/>
      <c r="H1040"/>
    </row>
    <row r="1041" spans="1:8" s="13" customFormat="1" ht="14.25" customHeight="1" x14ac:dyDescent="0.2">
      <c r="A1041" s="8" t="s">
        <v>156</v>
      </c>
      <c r="B1041" s="8" t="s">
        <v>168</v>
      </c>
      <c r="C1041" s="8">
        <v>0</v>
      </c>
      <c r="D1041" s="8">
        <v>0</v>
      </c>
      <c r="E1041" s="8"/>
      <c r="F1041" s="8"/>
      <c r="G1041"/>
      <c r="H1041"/>
    </row>
    <row r="1042" spans="1:8" s="13" customFormat="1" ht="14.25" customHeight="1" x14ac:dyDescent="0.2">
      <c r="A1042" s="8" t="s">
        <v>156</v>
      </c>
      <c r="B1042" s="8" t="s">
        <v>168</v>
      </c>
      <c r="C1042" s="8">
        <v>3</v>
      </c>
      <c r="D1042" s="9" t="s">
        <v>31</v>
      </c>
      <c r="E1042" s="9">
        <v>1</v>
      </c>
      <c r="F1042" s="9" t="s">
        <v>1030</v>
      </c>
      <c r="G1042"/>
      <c r="H1042"/>
    </row>
    <row r="1043" spans="1:8" s="13" customFormat="1" ht="14.25" customHeight="1" x14ac:dyDescent="0.2">
      <c r="A1043" s="8" t="s">
        <v>156</v>
      </c>
      <c r="B1043" s="8" t="s">
        <v>168</v>
      </c>
      <c r="C1043" s="8">
        <v>3</v>
      </c>
      <c r="D1043" s="9" t="s">
        <v>29</v>
      </c>
      <c r="E1043" s="9">
        <v>2</v>
      </c>
      <c r="F1043" s="9" t="s">
        <v>1031</v>
      </c>
      <c r="G1043"/>
      <c r="H1043"/>
    </row>
    <row r="1044" spans="1:8" s="13" customFormat="1" ht="14.25" customHeight="1" x14ac:dyDescent="0.2">
      <c r="A1044" s="8" t="s">
        <v>156</v>
      </c>
      <c r="B1044" s="8" t="s">
        <v>168</v>
      </c>
      <c r="C1044" s="8">
        <v>3</v>
      </c>
      <c r="D1044" s="9" t="s">
        <v>29</v>
      </c>
      <c r="E1044" s="9">
        <v>3</v>
      </c>
      <c r="F1044" s="9" t="s">
        <v>1032</v>
      </c>
      <c r="G1044"/>
      <c r="H1044"/>
    </row>
    <row r="1045" spans="1:8" s="13" customFormat="1" ht="14.25" customHeight="1" x14ac:dyDescent="0.2">
      <c r="A1045" s="8"/>
      <c r="B1045" s="8"/>
      <c r="C1045" s="8"/>
      <c r="D1045" s="8"/>
      <c r="E1045" s="8"/>
      <c r="F1045" s="8"/>
      <c r="G1045"/>
      <c r="H1045"/>
    </row>
    <row r="1046" spans="1:8" s="13" customFormat="1" ht="14.25" customHeight="1" x14ac:dyDescent="0.2">
      <c r="A1046" s="8" t="s">
        <v>156</v>
      </c>
      <c r="B1046" s="8" t="s">
        <v>169</v>
      </c>
      <c r="C1046" s="8">
        <v>0</v>
      </c>
      <c r="D1046" s="8">
        <v>0</v>
      </c>
      <c r="E1046" s="8"/>
      <c r="F1046" s="8"/>
      <c r="G1046"/>
      <c r="H1046"/>
    </row>
    <row r="1047" spans="1:8" s="13" customFormat="1" ht="14.25" customHeight="1" x14ac:dyDescent="0.2">
      <c r="A1047" s="8" t="s">
        <v>156</v>
      </c>
      <c r="B1047" s="8" t="s">
        <v>169</v>
      </c>
      <c r="C1047" s="8">
        <v>3</v>
      </c>
      <c r="D1047" s="9" t="s">
        <v>31</v>
      </c>
      <c r="E1047" s="9">
        <v>1</v>
      </c>
      <c r="F1047" s="9" t="s">
        <v>1033</v>
      </c>
      <c r="G1047"/>
      <c r="H1047"/>
    </row>
    <row r="1048" spans="1:8" s="13" customFormat="1" ht="14.25" customHeight="1" x14ac:dyDescent="0.2">
      <c r="A1048" s="8" t="s">
        <v>156</v>
      </c>
      <c r="B1048" s="8" t="s">
        <v>169</v>
      </c>
      <c r="C1048" s="8">
        <v>3</v>
      </c>
      <c r="D1048" s="9" t="s">
        <v>31</v>
      </c>
      <c r="E1048" s="9">
        <v>2</v>
      </c>
      <c r="F1048" s="9" t="s">
        <v>1034</v>
      </c>
      <c r="G1048" s="14">
        <v>41505</v>
      </c>
      <c r="H1048" s="13" t="s">
        <v>251</v>
      </c>
    </row>
    <row r="1049" spans="1:8" s="13" customFormat="1" ht="14.25" customHeight="1" x14ac:dyDescent="0.2">
      <c r="A1049" s="8" t="s">
        <v>156</v>
      </c>
      <c r="B1049" s="8" t="s">
        <v>169</v>
      </c>
      <c r="C1049" s="8">
        <v>3</v>
      </c>
      <c r="D1049" s="9" t="s">
        <v>29</v>
      </c>
      <c r="E1049" s="9">
        <v>3</v>
      </c>
      <c r="F1049" s="9" t="s">
        <v>1035</v>
      </c>
      <c r="G1049"/>
      <c r="H1049"/>
    </row>
    <row r="1050" spans="1:8" s="13" customFormat="1" ht="14.25" customHeight="1" x14ac:dyDescent="0.2">
      <c r="A1050" s="8"/>
      <c r="B1050" s="8"/>
      <c r="C1050" s="8"/>
      <c r="D1050" s="8"/>
      <c r="E1050" s="8"/>
      <c r="F1050" s="8"/>
      <c r="G1050"/>
      <c r="H1050"/>
    </row>
    <row r="1051" spans="1:8" s="13" customFormat="1" ht="14.25" customHeight="1" x14ac:dyDescent="0.2">
      <c r="A1051" s="8" t="s">
        <v>156</v>
      </c>
      <c r="B1051" s="8" t="s">
        <v>170</v>
      </c>
      <c r="C1051" s="8">
        <v>0</v>
      </c>
      <c r="D1051" s="8">
        <v>0</v>
      </c>
      <c r="E1051" s="8"/>
      <c r="F1051" s="8"/>
      <c r="G1051"/>
      <c r="H1051"/>
    </row>
    <row r="1052" spans="1:8" s="13" customFormat="1" ht="14.25" customHeight="1" x14ac:dyDescent="0.2">
      <c r="A1052" s="8" t="s">
        <v>156</v>
      </c>
      <c r="B1052" s="8" t="s">
        <v>170</v>
      </c>
      <c r="C1052" s="8">
        <v>3</v>
      </c>
      <c r="D1052" s="9" t="s">
        <v>31</v>
      </c>
      <c r="E1052" s="9">
        <v>1</v>
      </c>
      <c r="F1052" s="9" t="s">
        <v>1036</v>
      </c>
      <c r="G1052"/>
      <c r="H1052"/>
    </row>
    <row r="1053" spans="1:8" s="13" customFormat="1" ht="14.25" customHeight="1" x14ac:dyDescent="0.2">
      <c r="A1053" s="8" t="s">
        <v>156</v>
      </c>
      <c r="B1053" s="8" t="s">
        <v>170</v>
      </c>
      <c r="C1053" s="8">
        <v>3</v>
      </c>
      <c r="D1053" s="9" t="s">
        <v>29</v>
      </c>
      <c r="E1053" s="9">
        <v>2</v>
      </c>
      <c r="F1053" s="9" t="s">
        <v>1037</v>
      </c>
      <c r="G1053"/>
      <c r="H1053"/>
    </row>
    <row r="1054" spans="1:8" s="13" customFormat="1" ht="14.25" customHeight="1" x14ac:dyDescent="0.2">
      <c r="A1054" s="8" t="s">
        <v>156</v>
      </c>
      <c r="B1054" s="8" t="s">
        <v>170</v>
      </c>
      <c r="C1054" s="8">
        <v>3</v>
      </c>
      <c r="D1054" s="9" t="s">
        <v>29</v>
      </c>
      <c r="E1054" s="9">
        <v>3</v>
      </c>
      <c r="F1054" s="9" t="s">
        <v>1038</v>
      </c>
      <c r="G1054"/>
      <c r="H1054"/>
    </row>
    <row r="1055" spans="1:8" s="13" customFormat="1" ht="14.25" customHeight="1" x14ac:dyDescent="0.2">
      <c r="A1055" s="8" t="s">
        <v>156</v>
      </c>
      <c r="B1055" s="8" t="s">
        <v>170</v>
      </c>
      <c r="C1055" s="8">
        <v>3</v>
      </c>
      <c r="D1055" s="9" t="s">
        <v>31</v>
      </c>
      <c r="E1055" s="9">
        <v>4</v>
      </c>
      <c r="F1055" s="9" t="s">
        <v>1039</v>
      </c>
      <c r="G1055" s="14">
        <v>41505</v>
      </c>
      <c r="H1055" s="13" t="s">
        <v>251</v>
      </c>
    </row>
    <row r="1056" spans="1:8" s="13" customFormat="1" ht="14.25" customHeight="1" x14ac:dyDescent="0.2">
      <c r="A1056" s="8" t="s">
        <v>156</v>
      </c>
      <c r="B1056" s="8" t="s">
        <v>170</v>
      </c>
      <c r="C1056" s="8">
        <v>3</v>
      </c>
      <c r="D1056" s="9" t="s">
        <v>31</v>
      </c>
      <c r="E1056" s="9">
        <v>5</v>
      </c>
      <c r="F1056" s="9" t="s">
        <v>1040</v>
      </c>
      <c r="G1056" s="14">
        <v>41505</v>
      </c>
      <c r="H1056" s="13" t="s">
        <v>251</v>
      </c>
    </row>
    <row r="1057" spans="1:8" s="13" customFormat="1" ht="14.25" customHeight="1" x14ac:dyDescent="0.2">
      <c r="A1057" s="8" t="s">
        <v>156</v>
      </c>
      <c r="B1057" s="8" t="s">
        <v>170</v>
      </c>
      <c r="C1057" s="8">
        <v>3</v>
      </c>
      <c r="D1057" s="9" t="s">
        <v>29</v>
      </c>
      <c r="E1057" s="9">
        <v>6</v>
      </c>
      <c r="F1057" s="9" t="s">
        <v>1041</v>
      </c>
      <c r="G1057" s="14">
        <v>41505</v>
      </c>
      <c r="H1057" s="13" t="s">
        <v>251</v>
      </c>
    </row>
    <row r="1058" spans="1:8" s="13" customFormat="1" ht="14.25" customHeight="1" x14ac:dyDescent="0.2">
      <c r="A1058" s="8"/>
      <c r="B1058" s="8"/>
      <c r="C1058" s="8"/>
      <c r="D1058" s="8"/>
      <c r="E1058" s="8"/>
      <c r="F1058" s="8"/>
      <c r="G1058"/>
      <c r="H1058"/>
    </row>
    <row r="1059" spans="1:8" s="13" customFormat="1" ht="14.25" customHeight="1" x14ac:dyDescent="0.2">
      <c r="A1059" s="8" t="s">
        <v>156</v>
      </c>
      <c r="B1059" s="8" t="s">
        <v>171</v>
      </c>
      <c r="C1059" s="8">
        <v>0</v>
      </c>
      <c r="D1059" s="8">
        <v>0</v>
      </c>
      <c r="E1059" s="8"/>
      <c r="F1059" s="8"/>
      <c r="G1059"/>
      <c r="H1059"/>
    </row>
    <row r="1060" spans="1:8" s="13" customFormat="1" ht="14.25" customHeight="1" x14ac:dyDescent="0.2">
      <c r="A1060" s="8" t="s">
        <v>156</v>
      </c>
      <c r="B1060" s="8" t="s">
        <v>171</v>
      </c>
      <c r="C1060" s="8">
        <v>3</v>
      </c>
      <c r="D1060" s="9" t="s">
        <v>31</v>
      </c>
      <c r="E1060" s="9">
        <v>1</v>
      </c>
      <c r="F1060" s="9" t="s">
        <v>1042</v>
      </c>
      <c r="G1060"/>
      <c r="H1060"/>
    </row>
    <row r="1061" spans="1:8" s="13" customFormat="1" ht="14.25" customHeight="1" x14ac:dyDescent="0.2">
      <c r="A1061" s="8" t="s">
        <v>156</v>
      </c>
      <c r="B1061" s="8" t="s">
        <v>171</v>
      </c>
      <c r="C1061" s="8">
        <v>3</v>
      </c>
      <c r="D1061" s="9" t="s">
        <v>31</v>
      </c>
      <c r="E1061" s="9">
        <v>2</v>
      </c>
      <c r="F1061" s="9" t="s">
        <v>1043</v>
      </c>
      <c r="G1061" s="14">
        <v>41505</v>
      </c>
      <c r="H1061" s="13" t="s">
        <v>251</v>
      </c>
    </row>
    <row r="1062" spans="1:8" s="13" customFormat="1" ht="14.25" customHeight="1" x14ac:dyDescent="0.2">
      <c r="A1062" s="8" t="s">
        <v>156</v>
      </c>
      <c r="B1062" s="8" t="s">
        <v>171</v>
      </c>
      <c r="C1062" s="8">
        <v>3</v>
      </c>
      <c r="D1062" s="9" t="s">
        <v>29</v>
      </c>
      <c r="E1062" s="9">
        <v>3</v>
      </c>
      <c r="F1062" s="9" t="s">
        <v>1044</v>
      </c>
      <c r="G1062" s="14">
        <v>41505</v>
      </c>
      <c r="H1062" s="13" t="s">
        <v>251</v>
      </c>
    </row>
    <row r="1063" spans="1:8" s="13" customFormat="1" ht="14.25" customHeight="1" x14ac:dyDescent="0.2">
      <c r="A1063" s="8" t="s">
        <v>156</v>
      </c>
      <c r="B1063" s="8" t="s">
        <v>171</v>
      </c>
      <c r="C1063" s="8">
        <v>3</v>
      </c>
      <c r="D1063" s="9" t="s">
        <v>31</v>
      </c>
      <c r="E1063" s="9">
        <v>4</v>
      </c>
      <c r="F1063" s="9" t="s">
        <v>1045</v>
      </c>
      <c r="G1063"/>
      <c r="H1063"/>
    </row>
    <row r="1064" spans="1:8" s="13" customFormat="1" ht="14.25" customHeight="1" x14ac:dyDescent="0.2">
      <c r="A1064" s="8" t="s">
        <v>156</v>
      </c>
      <c r="B1064" s="8" t="s">
        <v>171</v>
      </c>
      <c r="C1064" s="8">
        <v>3</v>
      </c>
      <c r="D1064" s="9" t="s">
        <v>31</v>
      </c>
      <c r="E1064" s="9">
        <v>5</v>
      </c>
      <c r="F1064" s="9" t="s">
        <v>1046</v>
      </c>
      <c r="G1064" s="14">
        <v>41505</v>
      </c>
      <c r="H1064" s="13" t="s">
        <v>251</v>
      </c>
    </row>
    <row r="1065" spans="1:8" s="13" customFormat="1" ht="14.25" customHeight="1" x14ac:dyDescent="0.2">
      <c r="A1065" s="8" t="s">
        <v>156</v>
      </c>
      <c r="B1065" s="8" t="s">
        <v>171</v>
      </c>
      <c r="C1065" s="8">
        <v>3</v>
      </c>
      <c r="D1065" s="9" t="s">
        <v>31</v>
      </c>
      <c r="E1065" s="9">
        <v>6</v>
      </c>
      <c r="F1065" s="9" t="s">
        <v>1047</v>
      </c>
      <c r="G1065" s="14">
        <v>41505</v>
      </c>
      <c r="H1065" s="13" t="s">
        <v>251</v>
      </c>
    </row>
    <row r="1066" spans="1:8" s="13" customFormat="1" ht="14.25" customHeight="1" x14ac:dyDescent="0.2">
      <c r="A1066" s="8" t="s">
        <v>156</v>
      </c>
      <c r="B1066" s="8" t="s">
        <v>171</v>
      </c>
      <c r="C1066" s="8">
        <v>3</v>
      </c>
      <c r="D1066" s="9" t="s">
        <v>31</v>
      </c>
      <c r="E1066" s="9">
        <v>7</v>
      </c>
      <c r="F1066" s="9" t="s">
        <v>1048</v>
      </c>
      <c r="G1066" s="14">
        <v>41505</v>
      </c>
      <c r="H1066" s="13" t="s">
        <v>450</v>
      </c>
    </row>
    <row r="1067" spans="1:8" s="13" customFormat="1" ht="14.25" customHeight="1" x14ac:dyDescent="0.2">
      <c r="A1067" s="8"/>
      <c r="B1067" s="8"/>
      <c r="C1067" s="8"/>
      <c r="D1067" s="8"/>
      <c r="E1067" s="8"/>
      <c r="F1067" s="8"/>
      <c r="G1067"/>
      <c r="H1067"/>
    </row>
    <row r="1068" spans="1:8" s="13" customFormat="1" ht="14.25" customHeight="1" x14ac:dyDescent="0.2">
      <c r="A1068" s="8" t="s">
        <v>156</v>
      </c>
      <c r="B1068" s="8" t="s">
        <v>172</v>
      </c>
      <c r="C1068" s="8">
        <v>0</v>
      </c>
      <c r="D1068" s="8">
        <v>0</v>
      </c>
      <c r="E1068" s="8"/>
      <c r="F1068" s="8"/>
      <c r="G1068"/>
      <c r="H1068"/>
    </row>
    <row r="1069" spans="1:8" s="13" customFormat="1" ht="14.25" customHeight="1" x14ac:dyDescent="0.2">
      <c r="A1069" s="8" t="s">
        <v>156</v>
      </c>
      <c r="B1069" s="8" t="s">
        <v>172</v>
      </c>
      <c r="C1069" s="8">
        <v>3</v>
      </c>
      <c r="D1069" s="9" t="s">
        <v>29</v>
      </c>
      <c r="E1069" s="9">
        <v>1</v>
      </c>
      <c r="F1069" s="9" t="s">
        <v>1049</v>
      </c>
      <c r="G1069"/>
      <c r="H1069"/>
    </row>
    <row r="1070" spans="1:8" s="13" customFormat="1" ht="14.25" customHeight="1" x14ac:dyDescent="0.2">
      <c r="A1070" s="8" t="s">
        <v>156</v>
      </c>
      <c r="B1070" s="8" t="s">
        <v>172</v>
      </c>
      <c r="C1070" s="8">
        <v>3</v>
      </c>
      <c r="D1070" s="9" t="s">
        <v>31</v>
      </c>
      <c r="E1070" s="9">
        <v>2</v>
      </c>
      <c r="F1070" s="9" t="s">
        <v>1050</v>
      </c>
      <c r="G1070"/>
      <c r="H1070"/>
    </row>
    <row r="1071" spans="1:8" s="13" customFormat="1" ht="14.25" customHeight="1" x14ac:dyDescent="0.2">
      <c r="A1071" s="8" t="s">
        <v>156</v>
      </c>
      <c r="B1071" s="8" t="s">
        <v>172</v>
      </c>
      <c r="C1071" s="8">
        <v>3</v>
      </c>
      <c r="D1071" s="9" t="s">
        <v>31</v>
      </c>
      <c r="E1071" s="9">
        <v>3</v>
      </c>
      <c r="F1071" s="9" t="s">
        <v>1051</v>
      </c>
      <c r="G1071" s="14">
        <v>41505</v>
      </c>
      <c r="H1071" s="13" t="s">
        <v>251</v>
      </c>
    </row>
    <row r="1072" spans="1:8" s="13" customFormat="1" ht="14.25" customHeight="1" x14ac:dyDescent="0.2">
      <c r="A1072" s="8" t="s">
        <v>156</v>
      </c>
      <c r="B1072" s="8" t="s">
        <v>172</v>
      </c>
      <c r="C1072" s="8">
        <v>3</v>
      </c>
      <c r="D1072" s="9" t="s">
        <v>29</v>
      </c>
      <c r="E1072" s="9">
        <v>4</v>
      </c>
      <c r="F1072" s="9" t="s">
        <v>1052</v>
      </c>
      <c r="G1072" s="14">
        <v>41505</v>
      </c>
      <c r="H1072" s="13" t="s">
        <v>251</v>
      </c>
    </row>
    <row r="1073" spans="1:8" s="13" customFormat="1" ht="14.25" customHeight="1" x14ac:dyDescent="0.2">
      <c r="A1073" s="8" t="s">
        <v>156</v>
      </c>
      <c r="B1073" s="8" t="s">
        <v>172</v>
      </c>
      <c r="C1073" s="8">
        <v>3</v>
      </c>
      <c r="D1073" s="9" t="s">
        <v>29</v>
      </c>
      <c r="E1073" s="9">
        <v>5</v>
      </c>
      <c r="F1073" s="9" t="s">
        <v>1053</v>
      </c>
      <c r="G1073" s="14">
        <v>41505</v>
      </c>
      <c r="H1073" s="13" t="s">
        <v>251</v>
      </c>
    </row>
    <row r="1074" spans="1:8" s="13" customFormat="1" ht="14.25" customHeight="1" x14ac:dyDescent="0.2">
      <c r="A1074" s="8"/>
      <c r="B1074" s="8"/>
      <c r="C1074" s="8"/>
      <c r="D1074" s="9"/>
      <c r="E1074" s="9"/>
      <c r="F1074" s="9"/>
      <c r="G1074"/>
      <c r="H1074"/>
    </row>
    <row r="1075" spans="1:8" s="13" customFormat="1" ht="14.25" customHeight="1" x14ac:dyDescent="0.2">
      <c r="A1075" s="8" t="s">
        <v>156</v>
      </c>
      <c r="B1075" s="8" t="s">
        <v>173</v>
      </c>
      <c r="C1075" s="8">
        <v>0</v>
      </c>
      <c r="D1075" s="8">
        <v>0</v>
      </c>
      <c r="E1075" s="8"/>
      <c r="F1075" s="8"/>
      <c r="G1075"/>
      <c r="H1075"/>
    </row>
    <row r="1076" spans="1:8" s="13" customFormat="1" ht="14.25" customHeight="1" x14ac:dyDescent="0.2">
      <c r="A1076" s="8" t="s">
        <v>156</v>
      </c>
      <c r="B1076" s="8" t="s">
        <v>173</v>
      </c>
      <c r="C1076" s="8">
        <v>3</v>
      </c>
      <c r="D1076" s="9" t="s">
        <v>31</v>
      </c>
      <c r="E1076" s="9">
        <v>1</v>
      </c>
      <c r="F1076" s="9" t="s">
        <v>1054</v>
      </c>
      <c r="G1076"/>
      <c r="H1076"/>
    </row>
    <row r="1077" spans="1:8" s="13" customFormat="1" ht="14.25" customHeight="1" x14ac:dyDescent="0.2">
      <c r="A1077" s="8" t="s">
        <v>156</v>
      </c>
      <c r="B1077" s="8" t="s">
        <v>173</v>
      </c>
      <c r="C1077" s="8">
        <v>3</v>
      </c>
      <c r="D1077" s="9" t="s">
        <v>31</v>
      </c>
      <c r="E1077" s="9">
        <v>2</v>
      </c>
      <c r="F1077" s="9" t="s">
        <v>1055</v>
      </c>
      <c r="G1077"/>
      <c r="H1077"/>
    </row>
    <row r="1078" spans="1:8" s="13" customFormat="1" ht="14.25" customHeight="1" x14ac:dyDescent="0.2">
      <c r="A1078" s="8"/>
      <c r="B1078" s="8"/>
      <c r="C1078" s="8"/>
      <c r="D1078" s="8"/>
      <c r="E1078" s="8"/>
      <c r="F1078" s="8"/>
      <c r="G1078"/>
      <c r="H1078"/>
    </row>
    <row r="1079" spans="1:8" s="13" customFormat="1" ht="14.25" customHeight="1" x14ac:dyDescent="0.2">
      <c r="A1079" s="8" t="s">
        <v>174</v>
      </c>
      <c r="B1079" s="8" t="s">
        <v>175</v>
      </c>
      <c r="C1079" s="8">
        <v>11</v>
      </c>
      <c r="D1079" s="8">
        <v>0</v>
      </c>
      <c r="E1079" s="8"/>
      <c r="F1079" s="8"/>
      <c r="G1079"/>
      <c r="H1079"/>
    </row>
    <row r="1080" spans="1:8" s="13" customFormat="1" ht="14.25" customHeight="1" x14ac:dyDescent="0.2">
      <c r="A1080" s="8" t="s">
        <v>174</v>
      </c>
      <c r="B1080" s="8" t="s">
        <v>175</v>
      </c>
      <c r="C1080" s="8">
        <v>1</v>
      </c>
      <c r="D1080" s="9" t="s">
        <v>29</v>
      </c>
      <c r="E1080" s="9">
        <v>1</v>
      </c>
      <c r="F1080" s="9" t="s">
        <v>1056</v>
      </c>
      <c r="G1080"/>
      <c r="H1080"/>
    </row>
    <row r="1081" spans="1:8" s="13" customFormat="1" ht="14.25" customHeight="1" x14ac:dyDescent="0.2">
      <c r="A1081" s="8" t="s">
        <v>174</v>
      </c>
      <c r="B1081" s="8" t="s">
        <v>175</v>
      </c>
      <c r="C1081" s="8">
        <v>1</v>
      </c>
      <c r="D1081" s="9" t="s">
        <v>29</v>
      </c>
      <c r="E1081" s="9">
        <v>2</v>
      </c>
      <c r="F1081" s="9" t="s">
        <v>1057</v>
      </c>
      <c r="G1081"/>
      <c r="H1081"/>
    </row>
    <row r="1082" spans="1:8" s="13" customFormat="1" ht="14.25" customHeight="1" x14ac:dyDescent="0.2">
      <c r="A1082" s="8" t="s">
        <v>174</v>
      </c>
      <c r="B1082" s="8" t="s">
        <v>175</v>
      </c>
      <c r="C1082" s="8">
        <v>1</v>
      </c>
      <c r="D1082" s="9" t="s">
        <v>31</v>
      </c>
      <c r="E1082" s="9">
        <v>3</v>
      </c>
      <c r="F1082" s="9" t="s">
        <v>1058</v>
      </c>
      <c r="G1082"/>
      <c r="H1082"/>
    </row>
    <row r="1083" spans="1:8" s="13" customFormat="1" ht="14.25" customHeight="1" x14ac:dyDescent="0.2">
      <c r="A1083" s="8" t="s">
        <v>174</v>
      </c>
      <c r="B1083" s="8" t="s">
        <v>175</v>
      </c>
      <c r="C1083" s="8">
        <v>1</v>
      </c>
      <c r="D1083" s="9" t="s">
        <v>31</v>
      </c>
      <c r="E1083" s="9">
        <v>4</v>
      </c>
      <c r="F1083" s="9" t="s">
        <v>1059</v>
      </c>
      <c r="G1083"/>
      <c r="H1083"/>
    </row>
    <row r="1084" spans="1:8" s="13" customFormat="1" ht="14.25" customHeight="1" x14ac:dyDescent="0.2">
      <c r="A1084" s="8" t="s">
        <v>174</v>
      </c>
      <c r="B1084" s="8" t="s">
        <v>175</v>
      </c>
      <c r="C1084" s="8">
        <v>1</v>
      </c>
      <c r="D1084" s="9" t="s">
        <v>31</v>
      </c>
      <c r="E1084" s="9">
        <v>5</v>
      </c>
      <c r="F1084" s="9" t="s">
        <v>1060</v>
      </c>
      <c r="G1084"/>
      <c r="H1084"/>
    </row>
    <row r="1085" spans="1:8" s="13" customFormat="1" ht="14.25" customHeight="1" x14ac:dyDescent="0.2">
      <c r="A1085" s="8" t="s">
        <v>174</v>
      </c>
      <c r="B1085" s="8" t="s">
        <v>175</v>
      </c>
      <c r="C1085" s="8">
        <v>1</v>
      </c>
      <c r="D1085" s="9" t="s">
        <v>30</v>
      </c>
      <c r="E1085" s="9">
        <v>6</v>
      </c>
      <c r="F1085" s="9" t="s">
        <v>1061</v>
      </c>
      <c r="G1085"/>
      <c r="H1085"/>
    </row>
    <row r="1086" spans="1:8" s="13" customFormat="1" ht="14.25" customHeight="1" x14ac:dyDescent="0.2">
      <c r="A1086" s="8" t="s">
        <v>174</v>
      </c>
      <c r="B1086" s="8" t="s">
        <v>175</v>
      </c>
      <c r="C1086" s="8">
        <v>1</v>
      </c>
      <c r="D1086" s="9" t="s">
        <v>31</v>
      </c>
      <c r="E1086" s="9">
        <v>7</v>
      </c>
      <c r="F1086" s="9" t="s">
        <v>1062</v>
      </c>
      <c r="G1086"/>
      <c r="H1086"/>
    </row>
    <row r="1087" spans="1:8" s="13" customFormat="1" ht="14.25" customHeight="1" x14ac:dyDescent="0.2">
      <c r="A1087" s="8" t="s">
        <v>174</v>
      </c>
      <c r="B1087" s="8" t="s">
        <v>175</v>
      </c>
      <c r="C1087" s="8">
        <v>1</v>
      </c>
      <c r="D1087" s="9" t="s">
        <v>31</v>
      </c>
      <c r="E1087" s="9">
        <v>8</v>
      </c>
      <c r="F1087" s="9" t="s">
        <v>1063</v>
      </c>
      <c r="G1087"/>
      <c r="H1087"/>
    </row>
    <row r="1088" spans="1:8" s="13" customFormat="1" ht="14.25" customHeight="1" x14ac:dyDescent="0.2">
      <c r="A1088" s="8" t="s">
        <v>174</v>
      </c>
      <c r="B1088" s="8" t="s">
        <v>175</v>
      </c>
      <c r="C1088" s="8">
        <v>1</v>
      </c>
      <c r="D1088" s="9" t="s">
        <v>31</v>
      </c>
      <c r="E1088" s="9">
        <v>9</v>
      </c>
      <c r="F1088" s="9" t="s">
        <v>1064</v>
      </c>
      <c r="G1088"/>
      <c r="H1088"/>
    </row>
    <row r="1089" spans="1:8" s="13" customFormat="1" ht="14.25" customHeight="1" x14ac:dyDescent="0.2">
      <c r="A1089" s="8" t="s">
        <v>174</v>
      </c>
      <c r="B1089" s="8" t="s">
        <v>175</v>
      </c>
      <c r="C1089" s="8">
        <v>1</v>
      </c>
      <c r="D1089" s="9" t="s">
        <v>31</v>
      </c>
      <c r="E1089" s="9">
        <v>10</v>
      </c>
      <c r="F1089" s="9" t="s">
        <v>1065</v>
      </c>
      <c r="G1089"/>
      <c r="H1089"/>
    </row>
    <row r="1090" spans="1:8" s="13" customFormat="1" ht="14.25" customHeight="1" x14ac:dyDescent="0.2">
      <c r="A1090" s="8" t="s">
        <v>174</v>
      </c>
      <c r="B1090" s="8" t="s">
        <v>175</v>
      </c>
      <c r="C1090" s="8">
        <v>1</v>
      </c>
      <c r="D1090" s="9" t="s">
        <v>30</v>
      </c>
      <c r="E1090" s="9">
        <v>11</v>
      </c>
      <c r="F1090" s="9" t="s">
        <v>1066</v>
      </c>
      <c r="G1090"/>
      <c r="H1090"/>
    </row>
    <row r="1091" spans="1:8" s="13" customFormat="1" ht="14.25" customHeight="1" x14ac:dyDescent="0.2">
      <c r="A1091" s="8"/>
      <c r="B1091" s="8"/>
      <c r="C1091" s="8"/>
      <c r="D1091" s="8"/>
      <c r="E1091" s="8"/>
      <c r="F1091" s="8"/>
      <c r="G1091"/>
      <c r="H1091"/>
    </row>
    <row r="1092" spans="1:8" s="13" customFormat="1" ht="14.25" customHeight="1" x14ac:dyDescent="0.2">
      <c r="A1092" s="8" t="s">
        <v>174</v>
      </c>
      <c r="B1092" s="8" t="s">
        <v>176</v>
      </c>
      <c r="C1092" s="8">
        <v>10</v>
      </c>
      <c r="D1092" s="8">
        <v>0</v>
      </c>
      <c r="E1092" s="8"/>
      <c r="F1092" s="8"/>
      <c r="G1092"/>
      <c r="H1092"/>
    </row>
    <row r="1093" spans="1:8" ht="14.25" customHeight="1" x14ac:dyDescent="0.2">
      <c r="A1093" s="8" t="s">
        <v>174</v>
      </c>
      <c r="B1093" s="8" t="s">
        <v>176</v>
      </c>
      <c r="C1093" s="8">
        <v>1</v>
      </c>
      <c r="D1093" s="9" t="s">
        <v>30</v>
      </c>
      <c r="E1093" s="9">
        <v>1</v>
      </c>
      <c r="F1093" s="9" t="s">
        <v>1067</v>
      </c>
    </row>
    <row r="1094" spans="1:8" ht="14.25" customHeight="1" x14ac:dyDescent="0.2">
      <c r="A1094" s="8" t="s">
        <v>174</v>
      </c>
      <c r="B1094" s="8" t="s">
        <v>176</v>
      </c>
      <c r="C1094" s="8">
        <v>1</v>
      </c>
      <c r="D1094" s="9" t="s">
        <v>29</v>
      </c>
      <c r="E1094" s="9">
        <v>2</v>
      </c>
      <c r="F1094" s="9" t="s">
        <v>1068</v>
      </c>
    </row>
    <row r="1095" spans="1:8" ht="14.25" customHeight="1" x14ac:dyDescent="0.2">
      <c r="A1095" s="8" t="s">
        <v>174</v>
      </c>
      <c r="B1095" s="8" t="s">
        <v>176</v>
      </c>
      <c r="C1095" s="8">
        <v>1</v>
      </c>
      <c r="D1095" s="9" t="s">
        <v>31</v>
      </c>
      <c r="E1095" s="9">
        <v>3</v>
      </c>
      <c r="F1095" s="9" t="s">
        <v>1069</v>
      </c>
    </row>
    <row r="1096" spans="1:8" ht="14.25" customHeight="1" x14ac:dyDescent="0.2">
      <c r="A1096" s="8" t="s">
        <v>174</v>
      </c>
      <c r="B1096" s="8" t="s">
        <v>176</v>
      </c>
      <c r="C1096" s="8">
        <v>1</v>
      </c>
      <c r="D1096" s="9" t="s">
        <v>31</v>
      </c>
      <c r="E1096" s="9">
        <v>4</v>
      </c>
      <c r="F1096" s="9" t="s">
        <v>1070</v>
      </c>
    </row>
    <row r="1097" spans="1:8" ht="14.25" customHeight="1" x14ac:dyDescent="0.2">
      <c r="A1097" s="8" t="s">
        <v>174</v>
      </c>
      <c r="B1097" s="8" t="s">
        <v>176</v>
      </c>
      <c r="C1097" s="8">
        <v>1</v>
      </c>
      <c r="D1097" s="9" t="s">
        <v>31</v>
      </c>
      <c r="E1097" s="9">
        <v>5</v>
      </c>
      <c r="F1097" s="9" t="s">
        <v>1071</v>
      </c>
    </row>
    <row r="1098" spans="1:8" ht="14.25" customHeight="1" x14ac:dyDescent="0.2">
      <c r="A1098" s="8" t="s">
        <v>174</v>
      </c>
      <c r="B1098" s="8" t="s">
        <v>176</v>
      </c>
      <c r="C1098" s="8">
        <v>1</v>
      </c>
      <c r="D1098" s="9" t="s">
        <v>31</v>
      </c>
      <c r="E1098" s="9">
        <v>6</v>
      </c>
      <c r="F1098" s="9" t="s">
        <v>1072</v>
      </c>
    </row>
    <row r="1099" spans="1:8" ht="14.25" customHeight="1" x14ac:dyDescent="0.2">
      <c r="A1099" s="8" t="s">
        <v>174</v>
      </c>
      <c r="B1099" s="8" t="s">
        <v>176</v>
      </c>
      <c r="C1099" s="8">
        <v>1</v>
      </c>
      <c r="D1099" s="9" t="s">
        <v>30</v>
      </c>
      <c r="E1099" s="9">
        <v>7</v>
      </c>
      <c r="F1099" s="9" t="s">
        <v>1073</v>
      </c>
    </row>
    <row r="1100" spans="1:8" ht="14.25" customHeight="1" x14ac:dyDescent="0.2">
      <c r="A1100" s="8" t="s">
        <v>174</v>
      </c>
      <c r="B1100" s="8" t="s">
        <v>176</v>
      </c>
      <c r="C1100" s="8">
        <v>1</v>
      </c>
      <c r="D1100" s="9" t="s">
        <v>29</v>
      </c>
      <c r="E1100" s="9">
        <v>8</v>
      </c>
      <c r="F1100" s="9" t="s">
        <v>1074</v>
      </c>
    </row>
    <row r="1101" spans="1:8" ht="14.25" customHeight="1" x14ac:dyDescent="0.2">
      <c r="A1101" s="8" t="s">
        <v>174</v>
      </c>
      <c r="B1101" s="8" t="s">
        <v>176</v>
      </c>
      <c r="C1101" s="8">
        <v>1</v>
      </c>
      <c r="D1101" s="9" t="s">
        <v>30</v>
      </c>
      <c r="E1101" s="9">
        <v>9</v>
      </c>
      <c r="F1101" s="9" t="s">
        <v>1075</v>
      </c>
    </row>
    <row r="1102" spans="1:8" ht="14.25" customHeight="1" x14ac:dyDescent="0.2">
      <c r="A1102" s="8"/>
      <c r="B1102" s="8"/>
      <c r="C1102" s="8"/>
      <c r="D1102" s="8"/>
      <c r="E1102" s="8"/>
      <c r="F1102" s="8"/>
    </row>
    <row r="1103" spans="1:8" ht="14.25" customHeight="1" x14ac:dyDescent="0.2">
      <c r="A1103" s="8" t="s">
        <v>174</v>
      </c>
      <c r="B1103" s="8" t="s">
        <v>177</v>
      </c>
      <c r="C1103" s="8">
        <v>12</v>
      </c>
      <c r="D1103" s="8">
        <v>0</v>
      </c>
      <c r="E1103" s="8"/>
      <c r="F1103" s="8"/>
    </row>
    <row r="1104" spans="1:8" ht="14.25" customHeight="1" x14ac:dyDescent="0.2">
      <c r="A1104" s="8" t="s">
        <v>174</v>
      </c>
      <c r="B1104" s="8" t="s">
        <v>177</v>
      </c>
      <c r="C1104" s="8">
        <v>1</v>
      </c>
      <c r="D1104" s="9" t="s">
        <v>29</v>
      </c>
      <c r="E1104" s="9">
        <v>1</v>
      </c>
      <c r="F1104" s="9" t="s">
        <v>1076</v>
      </c>
    </row>
    <row r="1105" spans="1:8" ht="14.25" customHeight="1" x14ac:dyDescent="0.2">
      <c r="A1105" s="8" t="s">
        <v>174</v>
      </c>
      <c r="B1105" s="8" t="s">
        <v>177</v>
      </c>
      <c r="C1105" s="8">
        <v>1</v>
      </c>
      <c r="D1105" s="9" t="s">
        <v>29</v>
      </c>
      <c r="E1105" s="9">
        <v>2</v>
      </c>
      <c r="F1105" s="9" t="s">
        <v>1077</v>
      </c>
    </row>
    <row r="1106" spans="1:8" ht="14.25" customHeight="1" x14ac:dyDescent="0.2">
      <c r="A1106" s="8" t="s">
        <v>174</v>
      </c>
      <c r="B1106" s="8" t="s">
        <v>177</v>
      </c>
      <c r="C1106" s="8">
        <v>1</v>
      </c>
      <c r="D1106" s="9" t="s">
        <v>31</v>
      </c>
      <c r="E1106" s="9">
        <v>3</v>
      </c>
      <c r="F1106" s="9" t="s">
        <v>1078</v>
      </c>
    </row>
    <row r="1107" spans="1:8" ht="14.25" customHeight="1" x14ac:dyDescent="0.2">
      <c r="A1107" s="8" t="s">
        <v>174</v>
      </c>
      <c r="B1107" s="8" t="s">
        <v>177</v>
      </c>
      <c r="C1107" s="8">
        <v>1</v>
      </c>
      <c r="D1107" s="9" t="s">
        <v>30</v>
      </c>
      <c r="E1107" s="9">
        <v>4</v>
      </c>
      <c r="F1107" s="9" t="s">
        <v>1079</v>
      </c>
    </row>
    <row r="1108" spans="1:8" ht="14.25" customHeight="1" x14ac:dyDescent="0.2">
      <c r="A1108" s="8" t="s">
        <v>174</v>
      </c>
      <c r="B1108" s="8" t="s">
        <v>177</v>
      </c>
      <c r="C1108" s="8">
        <v>1</v>
      </c>
      <c r="D1108" s="9" t="s">
        <v>29</v>
      </c>
      <c r="E1108" s="9">
        <v>5</v>
      </c>
      <c r="F1108" s="9" t="s">
        <v>1080</v>
      </c>
      <c r="G1108" s="14">
        <v>41505</v>
      </c>
      <c r="H1108" s="13" t="s">
        <v>450</v>
      </c>
    </row>
    <row r="1109" spans="1:8" ht="14.25" customHeight="1" x14ac:dyDescent="0.2">
      <c r="A1109" s="8" t="s">
        <v>174</v>
      </c>
      <c r="B1109" s="8" t="s">
        <v>177</v>
      </c>
      <c r="C1109" s="8">
        <v>1</v>
      </c>
      <c r="D1109" s="9" t="s">
        <v>30</v>
      </c>
      <c r="E1109" s="9">
        <v>6</v>
      </c>
      <c r="F1109" s="9" t="s">
        <v>1081</v>
      </c>
    </row>
    <row r="1110" spans="1:8" ht="14.25" customHeight="1" x14ac:dyDescent="0.2">
      <c r="A1110" s="8" t="s">
        <v>174</v>
      </c>
      <c r="B1110" s="8" t="s">
        <v>177</v>
      </c>
      <c r="C1110" s="8">
        <v>1</v>
      </c>
      <c r="D1110" s="9" t="s">
        <v>30</v>
      </c>
      <c r="E1110" s="9">
        <v>7</v>
      </c>
      <c r="F1110" s="9" t="s">
        <v>1082</v>
      </c>
    </row>
    <row r="1111" spans="1:8" ht="14.25" customHeight="1" x14ac:dyDescent="0.2">
      <c r="A1111" s="8"/>
      <c r="B1111" s="8"/>
      <c r="C1111" s="8"/>
      <c r="D1111" s="9"/>
      <c r="E1111" s="9"/>
      <c r="F1111" s="9"/>
    </row>
    <row r="1112" spans="1:8" ht="14.25" customHeight="1" x14ac:dyDescent="0.2">
      <c r="A1112" s="8" t="s">
        <v>174</v>
      </c>
      <c r="B1112" s="8" t="s">
        <v>178</v>
      </c>
      <c r="C1112" s="8">
        <v>10</v>
      </c>
      <c r="D1112" s="8">
        <v>0</v>
      </c>
      <c r="E1112" s="8"/>
      <c r="F1112" s="8"/>
    </row>
    <row r="1113" spans="1:8" ht="14.25" customHeight="1" x14ac:dyDescent="0.2">
      <c r="A1113" s="8" t="s">
        <v>174</v>
      </c>
      <c r="B1113" s="8" t="s">
        <v>178</v>
      </c>
      <c r="C1113" s="8">
        <v>1</v>
      </c>
      <c r="D1113" s="9" t="s">
        <v>30</v>
      </c>
      <c r="E1113" s="9">
        <v>1</v>
      </c>
      <c r="F1113" s="9" t="s">
        <v>1083</v>
      </c>
    </row>
    <row r="1114" spans="1:8" ht="14.25" customHeight="1" x14ac:dyDescent="0.2">
      <c r="A1114" s="8" t="s">
        <v>174</v>
      </c>
      <c r="B1114" s="8" t="s">
        <v>178</v>
      </c>
      <c r="C1114" s="8">
        <v>1</v>
      </c>
      <c r="D1114" s="9" t="s">
        <v>29</v>
      </c>
      <c r="E1114" s="9">
        <v>2</v>
      </c>
      <c r="F1114" s="9" t="s">
        <v>1084</v>
      </c>
    </row>
    <row r="1115" spans="1:8" ht="14.25" customHeight="1" x14ac:dyDescent="0.2">
      <c r="A1115" s="8" t="s">
        <v>174</v>
      </c>
      <c r="B1115" s="8" t="s">
        <v>178</v>
      </c>
      <c r="C1115" s="8">
        <v>1</v>
      </c>
      <c r="D1115" s="9" t="s">
        <v>31</v>
      </c>
      <c r="E1115" s="9">
        <v>3</v>
      </c>
      <c r="F1115" s="9" t="s">
        <v>1085</v>
      </c>
    </row>
    <row r="1116" spans="1:8" ht="14.25" customHeight="1" x14ac:dyDescent="0.2">
      <c r="A1116" s="8" t="s">
        <v>174</v>
      </c>
      <c r="B1116" s="8" t="s">
        <v>178</v>
      </c>
      <c r="C1116" s="8">
        <v>1</v>
      </c>
      <c r="D1116" s="9" t="s">
        <v>31</v>
      </c>
      <c r="E1116" s="9">
        <v>4</v>
      </c>
      <c r="F1116" s="9" t="s">
        <v>1086</v>
      </c>
    </row>
    <row r="1117" spans="1:8" ht="14.25" customHeight="1" x14ac:dyDescent="0.2">
      <c r="A1117" s="8" t="s">
        <v>174</v>
      </c>
      <c r="B1117" s="8" t="s">
        <v>178</v>
      </c>
      <c r="C1117" s="8">
        <v>1</v>
      </c>
      <c r="D1117" s="9" t="s">
        <v>31</v>
      </c>
      <c r="E1117" s="9">
        <v>5</v>
      </c>
      <c r="F1117" s="9" t="s">
        <v>1087</v>
      </c>
    </row>
    <row r="1118" spans="1:8" ht="14.25" customHeight="1" x14ac:dyDescent="0.2">
      <c r="A1118" s="8" t="s">
        <v>174</v>
      </c>
      <c r="B1118" s="8" t="s">
        <v>178</v>
      </c>
      <c r="C1118" s="8">
        <v>1</v>
      </c>
      <c r="D1118" s="9" t="s">
        <v>29</v>
      </c>
      <c r="E1118" s="9">
        <v>6</v>
      </c>
      <c r="F1118" s="9" t="s">
        <v>1088</v>
      </c>
      <c r="G1118" s="14">
        <v>41505</v>
      </c>
      <c r="H1118" s="13" t="s">
        <v>1089</v>
      </c>
    </row>
    <row r="1119" spans="1:8" ht="14.25" customHeight="1" x14ac:dyDescent="0.2">
      <c r="A1119" s="8" t="s">
        <v>174</v>
      </c>
      <c r="B1119" s="8" t="s">
        <v>178</v>
      </c>
      <c r="C1119" s="8">
        <v>1</v>
      </c>
      <c r="D1119" s="9" t="s">
        <v>31</v>
      </c>
      <c r="E1119" s="9">
        <v>7</v>
      </c>
      <c r="F1119" s="9" t="s">
        <v>1090</v>
      </c>
    </row>
    <row r="1120" spans="1:8" ht="14.25" customHeight="1" x14ac:dyDescent="0.2">
      <c r="A1120" s="8" t="s">
        <v>174</v>
      </c>
      <c r="B1120" s="8" t="s">
        <v>178</v>
      </c>
      <c r="C1120" s="8">
        <v>1</v>
      </c>
      <c r="D1120" s="9" t="s">
        <v>31</v>
      </c>
      <c r="E1120" s="9">
        <v>8</v>
      </c>
      <c r="F1120" s="9" t="s">
        <v>1091</v>
      </c>
    </row>
    <row r="1121" spans="1:8" ht="14.25" customHeight="1" x14ac:dyDescent="0.2">
      <c r="A1121" s="8" t="s">
        <v>174</v>
      </c>
      <c r="B1121" s="8" t="s">
        <v>178</v>
      </c>
      <c r="C1121" s="8">
        <v>1</v>
      </c>
      <c r="D1121" s="9" t="s">
        <v>31</v>
      </c>
      <c r="E1121" s="9">
        <v>9</v>
      </c>
      <c r="F1121" s="9" t="s">
        <v>1092</v>
      </c>
    </row>
    <row r="1122" spans="1:8" ht="14.25" customHeight="1" x14ac:dyDescent="0.2">
      <c r="A1122" s="8" t="s">
        <v>174</v>
      </c>
      <c r="B1122" s="8" t="s">
        <v>178</v>
      </c>
      <c r="C1122" s="8">
        <v>1</v>
      </c>
      <c r="D1122" s="9" t="s">
        <v>31</v>
      </c>
      <c r="E1122" s="9">
        <v>10</v>
      </c>
      <c r="F1122" s="9" t="s">
        <v>1093</v>
      </c>
    </row>
    <row r="1123" spans="1:8" ht="14.25" customHeight="1" x14ac:dyDescent="0.2">
      <c r="A1123" s="8" t="s">
        <v>174</v>
      </c>
      <c r="B1123" s="8" t="s">
        <v>178</v>
      </c>
      <c r="C1123" s="8">
        <v>1</v>
      </c>
      <c r="D1123" s="9" t="s">
        <v>30</v>
      </c>
      <c r="E1123" s="9">
        <v>11</v>
      </c>
      <c r="F1123" s="9" t="s">
        <v>1094</v>
      </c>
    </row>
    <row r="1124" spans="1:8" ht="14.25" customHeight="1" x14ac:dyDescent="0.2">
      <c r="A1124" s="8" t="s">
        <v>174</v>
      </c>
      <c r="B1124" s="8" t="s">
        <v>178</v>
      </c>
      <c r="C1124" s="8">
        <v>1</v>
      </c>
      <c r="D1124" s="9" t="s">
        <v>31</v>
      </c>
      <c r="E1124" s="9">
        <v>12</v>
      </c>
      <c r="F1124" s="9" t="s">
        <v>1095</v>
      </c>
    </row>
    <row r="1125" spans="1:8" ht="14.25" customHeight="1" x14ac:dyDescent="0.2">
      <c r="A1125" s="8"/>
      <c r="B1125" s="8"/>
      <c r="C1125" s="8"/>
      <c r="D1125" s="8"/>
      <c r="E1125" s="8"/>
      <c r="F1125" s="8"/>
    </row>
    <row r="1126" spans="1:8" ht="14.25" customHeight="1" x14ac:dyDescent="0.2">
      <c r="A1126" s="8" t="s">
        <v>179</v>
      </c>
      <c r="B1126" s="8" t="s">
        <v>180</v>
      </c>
      <c r="C1126" s="8">
        <v>2</v>
      </c>
      <c r="D1126" s="8">
        <v>1</v>
      </c>
      <c r="E1126" s="8"/>
      <c r="F1126" s="8"/>
    </row>
    <row r="1127" spans="1:8" ht="14.25" customHeight="1" x14ac:dyDescent="0.2">
      <c r="A1127" s="8" t="s">
        <v>179</v>
      </c>
      <c r="B1127" s="8" t="s">
        <v>180</v>
      </c>
      <c r="C1127" s="8">
        <v>1</v>
      </c>
      <c r="D1127" s="9" t="s">
        <v>29</v>
      </c>
      <c r="E1127" s="9">
        <v>1</v>
      </c>
      <c r="F1127" s="9" t="s">
        <v>1096</v>
      </c>
    </row>
    <row r="1128" spans="1:8" ht="14.25" customHeight="1" x14ac:dyDescent="0.2">
      <c r="A1128" s="8" t="s">
        <v>179</v>
      </c>
      <c r="B1128" s="8" t="s">
        <v>180</v>
      </c>
      <c r="C1128" s="8">
        <v>1</v>
      </c>
      <c r="D1128" s="9" t="s">
        <v>29</v>
      </c>
      <c r="E1128" s="9">
        <v>2</v>
      </c>
      <c r="F1128" s="9" t="s">
        <v>1097</v>
      </c>
      <c r="G1128" s="14">
        <v>41505</v>
      </c>
      <c r="H1128" s="13" t="s">
        <v>450</v>
      </c>
    </row>
    <row r="1129" spans="1:8" ht="14.25" customHeight="1" x14ac:dyDescent="0.2">
      <c r="A1129" s="8" t="s">
        <v>179</v>
      </c>
      <c r="B1129" s="8" t="s">
        <v>180</v>
      </c>
      <c r="C1129" s="8">
        <v>1</v>
      </c>
      <c r="D1129" s="9" t="s">
        <v>29</v>
      </c>
      <c r="E1129" s="9">
        <v>3</v>
      </c>
      <c r="F1129" s="9" t="s">
        <v>1098</v>
      </c>
    </row>
    <row r="1130" spans="1:8" ht="14.25" customHeight="1" x14ac:dyDescent="0.2">
      <c r="A1130" s="8" t="s">
        <v>179</v>
      </c>
      <c r="B1130" s="8" t="s">
        <v>180</v>
      </c>
      <c r="C1130" s="8">
        <v>1</v>
      </c>
      <c r="D1130" s="9" t="s">
        <v>29</v>
      </c>
      <c r="E1130" s="9">
        <v>4</v>
      </c>
      <c r="F1130" s="9" t="s">
        <v>1099</v>
      </c>
    </row>
    <row r="1131" spans="1:8" ht="14.25" customHeight="1" x14ac:dyDescent="0.2">
      <c r="A1131" s="8" t="s">
        <v>179</v>
      </c>
      <c r="B1131" s="8" t="s">
        <v>180</v>
      </c>
      <c r="C1131" s="8">
        <v>1</v>
      </c>
      <c r="D1131" s="9" t="s">
        <v>29</v>
      </c>
      <c r="E1131" s="9">
        <v>5</v>
      </c>
      <c r="F1131" s="9" t="s">
        <v>1100</v>
      </c>
    </row>
    <row r="1132" spans="1:8" ht="14.25" customHeight="1" x14ac:dyDescent="0.2">
      <c r="A1132" s="8" t="s">
        <v>179</v>
      </c>
      <c r="B1132" s="8" t="s">
        <v>180</v>
      </c>
      <c r="C1132" s="8">
        <v>2</v>
      </c>
      <c r="D1132" s="9" t="s">
        <v>29</v>
      </c>
      <c r="E1132" s="9">
        <v>6</v>
      </c>
      <c r="F1132" s="9" t="s">
        <v>1101</v>
      </c>
    </row>
    <row r="1133" spans="1:8" ht="14.25" customHeight="1" x14ac:dyDescent="0.2">
      <c r="A1133" s="8" t="s">
        <v>179</v>
      </c>
      <c r="B1133" s="8" t="s">
        <v>180</v>
      </c>
      <c r="C1133" s="8">
        <v>2</v>
      </c>
      <c r="D1133" s="9" t="s">
        <v>31</v>
      </c>
      <c r="E1133" s="9">
        <v>7</v>
      </c>
      <c r="F1133" s="9" t="s">
        <v>1102</v>
      </c>
    </row>
    <row r="1134" spans="1:8" ht="14.25" customHeight="1" x14ac:dyDescent="0.2">
      <c r="A1134" s="8" t="s">
        <v>179</v>
      </c>
      <c r="B1134" s="8" t="s">
        <v>180</v>
      </c>
      <c r="C1134" s="8">
        <v>3</v>
      </c>
      <c r="D1134" s="9" t="s">
        <v>29</v>
      </c>
      <c r="E1134" s="9">
        <v>8</v>
      </c>
      <c r="F1134" s="9" t="s">
        <v>1103</v>
      </c>
    </row>
    <row r="1135" spans="1:8" ht="14.25" customHeight="1" x14ac:dyDescent="0.2">
      <c r="A1135" s="8" t="s">
        <v>179</v>
      </c>
      <c r="B1135" s="8" t="s">
        <v>180</v>
      </c>
      <c r="C1135" s="8">
        <v>3</v>
      </c>
      <c r="D1135" s="9" t="s">
        <v>29</v>
      </c>
      <c r="E1135" s="9">
        <v>9</v>
      </c>
      <c r="F1135" s="9" t="s">
        <v>1104</v>
      </c>
    </row>
    <row r="1136" spans="1:8" ht="14.25" customHeight="1" x14ac:dyDescent="0.2">
      <c r="A1136" s="8" t="s">
        <v>179</v>
      </c>
      <c r="B1136" s="8" t="s">
        <v>180</v>
      </c>
      <c r="C1136" s="8">
        <v>3</v>
      </c>
      <c r="D1136" s="9" t="s">
        <v>30</v>
      </c>
      <c r="E1136" s="9">
        <v>10</v>
      </c>
      <c r="F1136" s="9" t="s">
        <v>1105</v>
      </c>
    </row>
    <row r="1137" spans="1:8" ht="14.25" customHeight="1" x14ac:dyDescent="0.2">
      <c r="A1137" s="8" t="s">
        <v>179</v>
      </c>
      <c r="B1137" s="8" t="s">
        <v>180</v>
      </c>
      <c r="C1137" s="8">
        <v>3</v>
      </c>
      <c r="D1137" s="9" t="s">
        <v>31</v>
      </c>
      <c r="E1137" s="9">
        <v>11</v>
      </c>
      <c r="F1137" s="9" t="s">
        <v>1106</v>
      </c>
      <c r="G1137" s="14">
        <v>41505</v>
      </c>
      <c r="H1137" s="13" t="s">
        <v>450</v>
      </c>
    </row>
    <row r="1138" spans="1:8" ht="14.25" customHeight="1" x14ac:dyDescent="0.2">
      <c r="A1138" s="8" t="s">
        <v>179</v>
      </c>
      <c r="B1138" s="8" t="s">
        <v>180</v>
      </c>
      <c r="C1138" s="8">
        <v>3</v>
      </c>
      <c r="D1138" s="9" t="s">
        <v>29</v>
      </c>
      <c r="E1138" s="9">
        <v>12</v>
      </c>
      <c r="F1138" s="9" t="s">
        <v>1107</v>
      </c>
    </row>
    <row r="1139" spans="1:8" ht="14.25" customHeight="1" x14ac:dyDescent="0.2">
      <c r="A1139" s="8" t="s">
        <v>179</v>
      </c>
      <c r="B1139" s="8" t="s">
        <v>180</v>
      </c>
      <c r="C1139" s="8">
        <v>3</v>
      </c>
      <c r="D1139" s="9" t="s">
        <v>29</v>
      </c>
      <c r="E1139" s="9">
        <v>13</v>
      </c>
      <c r="F1139" s="9" t="s">
        <v>1108</v>
      </c>
    </row>
    <row r="1140" spans="1:8" ht="14.25" customHeight="1" x14ac:dyDescent="0.2">
      <c r="A1140" s="8" t="s">
        <v>179</v>
      </c>
      <c r="B1140" s="8" t="s">
        <v>180</v>
      </c>
      <c r="C1140" s="8">
        <v>3</v>
      </c>
      <c r="D1140" s="9" t="s">
        <v>31</v>
      </c>
      <c r="E1140" s="9">
        <v>14</v>
      </c>
      <c r="F1140" s="9" t="s">
        <v>1109</v>
      </c>
    </row>
    <row r="1141" spans="1:8" ht="14.25" customHeight="1" x14ac:dyDescent="0.2">
      <c r="A1141" s="8"/>
      <c r="B1141" s="8"/>
      <c r="C1141" s="8"/>
      <c r="D1141" s="8"/>
      <c r="E1141" s="8"/>
      <c r="F1141" s="8"/>
    </row>
    <row r="1142" spans="1:8" ht="14.25" customHeight="1" x14ac:dyDescent="0.2">
      <c r="A1142" s="8" t="s">
        <v>179</v>
      </c>
      <c r="B1142" s="8" t="s">
        <v>181</v>
      </c>
      <c r="C1142" s="8">
        <v>0</v>
      </c>
      <c r="D1142" s="8">
        <v>2</v>
      </c>
      <c r="E1142" s="8"/>
      <c r="F1142" s="8"/>
    </row>
    <row r="1143" spans="1:8" ht="14.25" customHeight="1" x14ac:dyDescent="0.2">
      <c r="A1143" s="8" t="s">
        <v>179</v>
      </c>
      <c r="B1143" s="8" t="s">
        <v>181</v>
      </c>
      <c r="C1143" s="8">
        <v>2</v>
      </c>
      <c r="D1143" s="9" t="s">
        <v>29</v>
      </c>
      <c r="E1143" s="9">
        <v>1</v>
      </c>
      <c r="F1143" s="9" t="s">
        <v>1110</v>
      </c>
    </row>
    <row r="1144" spans="1:8" ht="14.25" customHeight="1" x14ac:dyDescent="0.2">
      <c r="A1144" s="8" t="s">
        <v>179</v>
      </c>
      <c r="B1144" s="8" t="s">
        <v>181</v>
      </c>
      <c r="C1144" s="8">
        <v>2</v>
      </c>
      <c r="D1144" s="9" t="s">
        <v>31</v>
      </c>
      <c r="E1144" s="9">
        <v>2</v>
      </c>
      <c r="F1144" s="9" t="s">
        <v>1111</v>
      </c>
    </row>
    <row r="1145" spans="1:8" ht="14.25" customHeight="1" x14ac:dyDescent="0.2">
      <c r="A1145" s="8" t="s">
        <v>179</v>
      </c>
      <c r="B1145" s="8" t="s">
        <v>181</v>
      </c>
      <c r="C1145" s="8">
        <v>2</v>
      </c>
      <c r="D1145" s="9" t="s">
        <v>31</v>
      </c>
      <c r="E1145" s="9">
        <v>3</v>
      </c>
      <c r="F1145" s="9" t="s">
        <v>1112</v>
      </c>
    </row>
    <row r="1146" spans="1:8" ht="14.25" customHeight="1" x14ac:dyDescent="0.2">
      <c r="A1146" s="8" t="s">
        <v>179</v>
      </c>
      <c r="B1146" s="8" t="s">
        <v>181</v>
      </c>
      <c r="C1146" s="8">
        <v>2</v>
      </c>
      <c r="D1146" s="9" t="s">
        <v>31</v>
      </c>
      <c r="E1146" s="9">
        <v>4</v>
      </c>
      <c r="F1146" s="9" t="s">
        <v>1113</v>
      </c>
    </row>
    <row r="1147" spans="1:8" ht="14.25" customHeight="1" x14ac:dyDescent="0.2">
      <c r="A1147" s="8" t="s">
        <v>179</v>
      </c>
      <c r="B1147" s="8" t="s">
        <v>181</v>
      </c>
      <c r="C1147" s="8">
        <v>2</v>
      </c>
      <c r="D1147" s="9" t="s">
        <v>31</v>
      </c>
      <c r="E1147" s="9">
        <v>5</v>
      </c>
      <c r="F1147" s="9" t="s">
        <v>1114</v>
      </c>
    </row>
    <row r="1148" spans="1:8" ht="14.25" customHeight="1" x14ac:dyDescent="0.2">
      <c r="A1148" s="8" t="s">
        <v>179</v>
      </c>
      <c r="B1148" s="8" t="s">
        <v>181</v>
      </c>
      <c r="C1148" s="8">
        <v>2</v>
      </c>
      <c r="D1148" s="9" t="s">
        <v>31</v>
      </c>
      <c r="E1148" s="9">
        <v>6</v>
      </c>
      <c r="F1148" s="9" t="s">
        <v>1115</v>
      </c>
    </row>
    <row r="1149" spans="1:8" ht="14.25" customHeight="1" x14ac:dyDescent="0.2">
      <c r="A1149" s="8" t="s">
        <v>179</v>
      </c>
      <c r="B1149" s="8" t="s">
        <v>181</v>
      </c>
      <c r="C1149" s="8">
        <v>2</v>
      </c>
      <c r="D1149" s="9" t="s">
        <v>29</v>
      </c>
      <c r="E1149" s="9">
        <v>7</v>
      </c>
      <c r="F1149" s="9" t="s">
        <v>1116</v>
      </c>
    </row>
    <row r="1150" spans="1:8" ht="14.25" customHeight="1" x14ac:dyDescent="0.2">
      <c r="A1150" s="8" t="s">
        <v>179</v>
      </c>
      <c r="B1150" s="8" t="s">
        <v>181</v>
      </c>
      <c r="C1150" s="8">
        <v>2</v>
      </c>
      <c r="D1150" s="9" t="s">
        <v>29</v>
      </c>
      <c r="E1150" s="9">
        <v>8</v>
      </c>
      <c r="F1150" s="9" t="s">
        <v>1117</v>
      </c>
    </row>
    <row r="1151" spans="1:8" ht="14.25" customHeight="1" x14ac:dyDescent="0.2">
      <c r="A1151" s="8" t="s">
        <v>179</v>
      </c>
      <c r="B1151" s="8" t="s">
        <v>181</v>
      </c>
      <c r="C1151" s="8">
        <v>2</v>
      </c>
      <c r="D1151" s="9" t="s">
        <v>29</v>
      </c>
      <c r="E1151" s="9">
        <v>9</v>
      </c>
      <c r="F1151" s="9" t="s">
        <v>1118</v>
      </c>
      <c r="G1151" s="14">
        <v>41505</v>
      </c>
      <c r="H1151" s="13" t="s">
        <v>1119</v>
      </c>
    </row>
    <row r="1152" spans="1:8" ht="14.25" customHeight="1" x14ac:dyDescent="0.2">
      <c r="A1152" s="8" t="s">
        <v>179</v>
      </c>
      <c r="B1152" s="8" t="s">
        <v>181</v>
      </c>
      <c r="C1152" s="8">
        <v>3</v>
      </c>
      <c r="D1152" s="9" t="s">
        <v>31</v>
      </c>
      <c r="E1152" s="9">
        <v>10</v>
      </c>
      <c r="F1152" s="9" t="s">
        <v>1120</v>
      </c>
    </row>
    <row r="1153" spans="1:9" ht="14.25" customHeight="1" x14ac:dyDescent="0.2">
      <c r="A1153" s="8" t="s">
        <v>179</v>
      </c>
      <c r="B1153" s="8" t="s">
        <v>181</v>
      </c>
      <c r="C1153" s="8">
        <v>3</v>
      </c>
      <c r="D1153" s="9" t="s">
        <v>29</v>
      </c>
      <c r="E1153" s="9">
        <v>11</v>
      </c>
      <c r="F1153" s="9" t="s">
        <v>1121</v>
      </c>
      <c r="G1153" s="14">
        <v>41505</v>
      </c>
      <c r="H1153" s="13" t="s">
        <v>450</v>
      </c>
      <c r="I1153" s="13"/>
    </row>
    <row r="1154" spans="1:9" ht="14.25" customHeight="1" x14ac:dyDescent="0.2">
      <c r="A1154" s="8" t="s">
        <v>179</v>
      </c>
      <c r="B1154" s="8" t="s">
        <v>181</v>
      </c>
      <c r="C1154" s="8">
        <v>3</v>
      </c>
      <c r="D1154" s="9" t="s">
        <v>31</v>
      </c>
      <c r="E1154" s="9">
        <v>12</v>
      </c>
      <c r="F1154" s="9" t="s">
        <v>1122</v>
      </c>
      <c r="G1154" s="20"/>
    </row>
    <row r="1155" spans="1:9" ht="14.25" customHeight="1" x14ac:dyDescent="0.2">
      <c r="A1155" s="8" t="s">
        <v>179</v>
      </c>
      <c r="B1155" s="8" t="s">
        <v>181</v>
      </c>
      <c r="C1155" s="8">
        <v>3</v>
      </c>
      <c r="D1155" s="9" t="s">
        <v>31</v>
      </c>
      <c r="E1155" s="9">
        <v>13</v>
      </c>
      <c r="F1155" s="9" t="s">
        <v>1123</v>
      </c>
    </row>
    <row r="1156" spans="1:9" ht="14.25" customHeight="1" x14ac:dyDescent="0.2">
      <c r="A1156" s="8" t="s">
        <v>179</v>
      </c>
      <c r="B1156" s="8" t="s">
        <v>181</v>
      </c>
      <c r="C1156" s="8">
        <v>3</v>
      </c>
      <c r="D1156" s="9" t="s">
        <v>29</v>
      </c>
      <c r="E1156" s="9">
        <v>14</v>
      </c>
      <c r="F1156" s="9" t="s">
        <v>1124</v>
      </c>
      <c r="G1156" s="14">
        <v>41505</v>
      </c>
      <c r="H1156" s="13" t="s">
        <v>450</v>
      </c>
    </row>
    <row r="1157" spans="1:9" ht="14.25" customHeight="1" x14ac:dyDescent="0.2">
      <c r="A1157" s="8" t="s">
        <v>179</v>
      </c>
      <c r="B1157" s="8" t="s">
        <v>181</v>
      </c>
      <c r="C1157" s="8">
        <v>3</v>
      </c>
      <c r="D1157" s="9" t="s">
        <v>31</v>
      </c>
      <c r="E1157" s="9">
        <v>15</v>
      </c>
      <c r="F1157" s="9" t="s">
        <v>1125</v>
      </c>
      <c r="G1157" s="20"/>
    </row>
    <row r="1158" spans="1:9" ht="14.25" customHeight="1" x14ac:dyDescent="0.2">
      <c r="A1158" s="8" t="s">
        <v>179</v>
      </c>
      <c r="B1158" s="8" t="s">
        <v>181</v>
      </c>
      <c r="C1158" s="8">
        <v>3</v>
      </c>
      <c r="D1158" s="9" t="s">
        <v>31</v>
      </c>
      <c r="E1158" s="9">
        <v>16</v>
      </c>
      <c r="F1158" s="9" t="s">
        <v>1126</v>
      </c>
      <c r="G1158" s="20"/>
    </row>
    <row r="1159" spans="1:9" ht="14.25" customHeight="1" x14ac:dyDescent="0.2">
      <c r="A1159" s="8" t="s">
        <v>179</v>
      </c>
      <c r="B1159" s="8" t="s">
        <v>181</v>
      </c>
      <c r="C1159" s="8">
        <v>3</v>
      </c>
      <c r="D1159" s="9" t="s">
        <v>31</v>
      </c>
      <c r="E1159" s="9">
        <v>17</v>
      </c>
      <c r="F1159" s="9" t="s">
        <v>1127</v>
      </c>
    </row>
    <row r="1160" spans="1:9" ht="14.25" customHeight="1" x14ac:dyDescent="0.2">
      <c r="A1160" s="8" t="s">
        <v>179</v>
      </c>
      <c r="B1160" s="8" t="s">
        <v>181</v>
      </c>
      <c r="C1160" s="8">
        <v>3</v>
      </c>
      <c r="D1160" s="9" t="s">
        <v>30</v>
      </c>
      <c r="E1160" s="9">
        <v>18</v>
      </c>
      <c r="F1160" s="9" t="s">
        <v>1128</v>
      </c>
    </row>
    <row r="1161" spans="1:9" ht="14.25" customHeight="1" x14ac:dyDescent="0.2">
      <c r="A1161" s="8" t="s">
        <v>179</v>
      </c>
      <c r="B1161" s="8" t="s">
        <v>181</v>
      </c>
      <c r="C1161" s="8">
        <v>3</v>
      </c>
      <c r="D1161" s="9" t="s">
        <v>29</v>
      </c>
      <c r="E1161" s="9">
        <v>19</v>
      </c>
      <c r="F1161" s="9" t="s">
        <v>1129</v>
      </c>
    </row>
    <row r="1162" spans="1:9" ht="14.25" customHeight="1" x14ac:dyDescent="0.2">
      <c r="A1162" s="8" t="s">
        <v>179</v>
      </c>
      <c r="B1162" s="8" t="s">
        <v>181</v>
      </c>
      <c r="C1162" s="8">
        <v>3</v>
      </c>
      <c r="D1162" s="9" t="s">
        <v>31</v>
      </c>
      <c r="E1162" s="9">
        <v>20</v>
      </c>
      <c r="F1162" s="9" t="s">
        <v>1130</v>
      </c>
    </row>
    <row r="1163" spans="1:9" ht="14.25" customHeight="1" x14ac:dyDescent="0.2">
      <c r="A1163" s="8" t="s">
        <v>179</v>
      </c>
      <c r="B1163" s="8" t="s">
        <v>181</v>
      </c>
      <c r="C1163" s="8">
        <v>3</v>
      </c>
      <c r="D1163" s="9" t="s">
        <v>31</v>
      </c>
      <c r="E1163" s="9">
        <v>21</v>
      </c>
      <c r="F1163" s="9" t="s">
        <v>1131</v>
      </c>
      <c r="G1163" s="14">
        <v>41505</v>
      </c>
      <c r="H1163" s="13" t="s">
        <v>246</v>
      </c>
    </row>
    <row r="1164" spans="1:9" ht="14.25" customHeight="1" x14ac:dyDescent="0.2">
      <c r="A1164" s="8" t="s">
        <v>179</v>
      </c>
      <c r="B1164" s="8" t="s">
        <v>181</v>
      </c>
      <c r="C1164" s="8">
        <v>3</v>
      </c>
      <c r="D1164" s="9" t="s">
        <v>31</v>
      </c>
      <c r="E1164" s="9">
        <v>22</v>
      </c>
      <c r="F1164" s="9" t="s">
        <v>1132</v>
      </c>
    </row>
    <row r="1165" spans="1:9" ht="14.25" customHeight="1" x14ac:dyDescent="0.2">
      <c r="A1165" s="8" t="s">
        <v>179</v>
      </c>
      <c r="B1165" s="8" t="s">
        <v>181</v>
      </c>
      <c r="C1165" s="8">
        <v>3</v>
      </c>
      <c r="D1165" s="9" t="s">
        <v>31</v>
      </c>
      <c r="E1165" s="9">
        <v>23</v>
      </c>
      <c r="F1165" s="9" t="s">
        <v>1133</v>
      </c>
    </row>
    <row r="1166" spans="1:9" ht="14.25" customHeight="1" x14ac:dyDescent="0.2">
      <c r="A1166" s="8" t="s">
        <v>179</v>
      </c>
      <c r="B1166" s="8" t="s">
        <v>181</v>
      </c>
      <c r="C1166" s="8">
        <v>3</v>
      </c>
      <c r="D1166" s="9" t="s">
        <v>31</v>
      </c>
      <c r="E1166" s="9">
        <v>24</v>
      </c>
      <c r="F1166" s="9" t="s">
        <v>1134</v>
      </c>
    </row>
    <row r="1167" spans="1:9" ht="14.25" customHeight="1" x14ac:dyDescent="0.2">
      <c r="A1167" s="8" t="s">
        <v>179</v>
      </c>
      <c r="B1167" s="8" t="s">
        <v>181</v>
      </c>
      <c r="C1167" s="8">
        <v>3</v>
      </c>
      <c r="D1167" s="9" t="s">
        <v>31</v>
      </c>
      <c r="E1167" s="9">
        <v>25</v>
      </c>
      <c r="F1167" s="9" t="s">
        <v>1135</v>
      </c>
    </row>
    <row r="1168" spans="1:9" ht="14.25" customHeight="1" x14ac:dyDescent="0.2">
      <c r="A1168" s="8"/>
      <c r="B1168" s="8"/>
      <c r="C1168" s="8"/>
      <c r="E1168" s="8"/>
      <c r="F1168" s="8"/>
    </row>
    <row r="1169" spans="1:8" ht="14.25" customHeight="1" x14ac:dyDescent="0.2">
      <c r="A1169" s="8" t="s">
        <v>179</v>
      </c>
      <c r="B1169" s="8" t="s">
        <v>182</v>
      </c>
      <c r="C1169" s="8">
        <v>0</v>
      </c>
      <c r="D1169">
        <v>2</v>
      </c>
      <c r="E1169" s="8"/>
      <c r="F1169" s="8"/>
    </row>
    <row r="1170" spans="1:8" ht="14.25" customHeight="1" x14ac:dyDescent="0.2">
      <c r="A1170" s="8" t="s">
        <v>179</v>
      </c>
      <c r="B1170" s="8" t="s">
        <v>182</v>
      </c>
      <c r="C1170" s="8">
        <v>2</v>
      </c>
      <c r="D1170" s="9" t="s">
        <v>29</v>
      </c>
      <c r="E1170" s="9">
        <v>1</v>
      </c>
      <c r="F1170" s="9" t="s">
        <v>1136</v>
      </c>
    </row>
    <row r="1171" spans="1:8" ht="14.25" customHeight="1" x14ac:dyDescent="0.2">
      <c r="A1171" s="8" t="s">
        <v>179</v>
      </c>
      <c r="B1171" s="8" t="s">
        <v>182</v>
      </c>
      <c r="C1171" s="8">
        <v>2</v>
      </c>
      <c r="D1171" s="9" t="s">
        <v>29</v>
      </c>
      <c r="E1171" s="9">
        <v>2</v>
      </c>
      <c r="F1171" s="9" t="s">
        <v>1137</v>
      </c>
      <c r="G1171" s="14">
        <v>41505</v>
      </c>
      <c r="H1171" s="13" t="s">
        <v>246</v>
      </c>
    </row>
    <row r="1172" spans="1:8" ht="14.25" customHeight="1" x14ac:dyDescent="0.2">
      <c r="A1172" s="8" t="s">
        <v>179</v>
      </c>
      <c r="B1172" s="8" t="s">
        <v>182</v>
      </c>
      <c r="C1172" s="8">
        <v>2</v>
      </c>
      <c r="D1172" s="9" t="s">
        <v>31</v>
      </c>
      <c r="E1172" s="9">
        <v>3</v>
      </c>
      <c r="F1172" s="9" t="s">
        <v>1138</v>
      </c>
    </row>
    <row r="1173" spans="1:8" ht="14.25" customHeight="1" x14ac:dyDescent="0.2">
      <c r="A1173" s="8" t="s">
        <v>179</v>
      </c>
      <c r="B1173" s="8" t="s">
        <v>182</v>
      </c>
      <c r="C1173" s="8">
        <v>2</v>
      </c>
      <c r="D1173" s="9" t="s">
        <v>29</v>
      </c>
      <c r="E1173" s="9">
        <v>4</v>
      </c>
      <c r="F1173" s="9" t="s">
        <v>1139</v>
      </c>
      <c r="G1173" s="14">
        <v>41505</v>
      </c>
      <c r="H1173" s="13" t="s">
        <v>246</v>
      </c>
    </row>
    <row r="1174" spans="1:8" ht="14.25" customHeight="1" x14ac:dyDescent="0.2">
      <c r="A1174" s="8" t="s">
        <v>179</v>
      </c>
      <c r="B1174" s="8" t="s">
        <v>182</v>
      </c>
      <c r="C1174" s="8">
        <v>2</v>
      </c>
      <c r="D1174" s="9" t="s">
        <v>29</v>
      </c>
      <c r="E1174" s="9">
        <v>5</v>
      </c>
      <c r="F1174" s="9" t="s">
        <v>1140</v>
      </c>
    </row>
    <row r="1175" spans="1:8" ht="14.25" customHeight="1" x14ac:dyDescent="0.2">
      <c r="A1175" s="8" t="s">
        <v>179</v>
      </c>
      <c r="B1175" s="8" t="s">
        <v>182</v>
      </c>
      <c r="C1175" s="8">
        <v>2</v>
      </c>
      <c r="D1175" s="9" t="s">
        <v>31</v>
      </c>
      <c r="E1175" s="9">
        <v>6</v>
      </c>
      <c r="F1175" s="9" t="s">
        <v>1141</v>
      </c>
    </row>
    <row r="1176" spans="1:8" ht="14.25" customHeight="1" x14ac:dyDescent="0.2">
      <c r="A1176" s="8"/>
      <c r="B1176" s="8"/>
      <c r="C1176" s="8"/>
      <c r="D1176" s="8"/>
      <c r="E1176" s="8"/>
      <c r="F1176" s="8"/>
    </row>
    <row r="1177" spans="1:8" ht="14.25" customHeight="1" x14ac:dyDescent="0.2">
      <c r="A1177" s="8" t="s">
        <v>179</v>
      </c>
      <c r="B1177" s="8" t="s">
        <v>183</v>
      </c>
      <c r="C1177" s="8">
        <v>1</v>
      </c>
      <c r="D1177" s="8">
        <v>3</v>
      </c>
      <c r="E1177" s="8"/>
      <c r="F1177" s="8"/>
    </row>
    <row r="1178" spans="1:8" ht="14.25" customHeight="1" x14ac:dyDescent="0.2">
      <c r="A1178" s="8" t="s">
        <v>179</v>
      </c>
      <c r="B1178" s="8" t="s">
        <v>183</v>
      </c>
      <c r="C1178" s="8">
        <v>1</v>
      </c>
      <c r="D1178" s="9" t="s">
        <v>29</v>
      </c>
      <c r="E1178" s="9">
        <v>1</v>
      </c>
      <c r="F1178" s="9" t="s">
        <v>1142</v>
      </c>
    </row>
    <row r="1179" spans="1:8" ht="14.25" customHeight="1" x14ac:dyDescent="0.2">
      <c r="A1179" s="8" t="s">
        <v>179</v>
      </c>
      <c r="B1179" s="8" t="s">
        <v>183</v>
      </c>
      <c r="C1179" s="8">
        <v>1</v>
      </c>
      <c r="D1179" s="9" t="s">
        <v>29</v>
      </c>
      <c r="E1179" s="9">
        <v>2</v>
      </c>
      <c r="F1179" s="9" t="s">
        <v>1143</v>
      </c>
    </row>
    <row r="1180" spans="1:8" ht="14.25" customHeight="1" x14ac:dyDescent="0.2">
      <c r="A1180" s="8" t="s">
        <v>179</v>
      </c>
      <c r="B1180" s="8" t="s">
        <v>183</v>
      </c>
      <c r="C1180" s="8">
        <v>1</v>
      </c>
      <c r="D1180" s="9" t="s">
        <v>29</v>
      </c>
      <c r="E1180" s="9">
        <v>3</v>
      </c>
      <c r="F1180" s="9" t="s">
        <v>1144</v>
      </c>
    </row>
    <row r="1181" spans="1:8" ht="14.25" customHeight="1" x14ac:dyDescent="0.2">
      <c r="A1181" s="8" t="s">
        <v>179</v>
      </c>
      <c r="B1181" s="8" t="s">
        <v>183</v>
      </c>
      <c r="C1181" s="8">
        <v>2</v>
      </c>
      <c r="D1181" s="9" t="s">
        <v>29</v>
      </c>
      <c r="E1181" s="9">
        <v>4</v>
      </c>
      <c r="F1181" s="9" t="s">
        <v>1145</v>
      </c>
    </row>
    <row r="1182" spans="1:8" ht="14.25" customHeight="1" x14ac:dyDescent="0.2">
      <c r="A1182" s="8" t="s">
        <v>179</v>
      </c>
      <c r="B1182" s="8" t="s">
        <v>183</v>
      </c>
      <c r="C1182" s="8">
        <v>2</v>
      </c>
      <c r="D1182" s="9" t="s">
        <v>29</v>
      </c>
      <c r="E1182" s="9">
        <v>5</v>
      </c>
      <c r="F1182" s="9" t="s">
        <v>1146</v>
      </c>
      <c r="G1182" s="14">
        <v>41505</v>
      </c>
      <c r="H1182" s="13" t="s">
        <v>450</v>
      </c>
    </row>
    <row r="1183" spans="1:8" ht="14.25" customHeight="1" x14ac:dyDescent="0.2">
      <c r="A1183" s="8" t="s">
        <v>179</v>
      </c>
      <c r="B1183" s="8" t="s">
        <v>183</v>
      </c>
      <c r="C1183" s="8">
        <v>2</v>
      </c>
      <c r="D1183" s="9" t="s">
        <v>31</v>
      </c>
      <c r="E1183" s="9">
        <v>6</v>
      </c>
      <c r="F1183" s="9" t="s">
        <v>1147</v>
      </c>
    </row>
    <row r="1184" spans="1:8" ht="14.25" customHeight="1" x14ac:dyDescent="0.2">
      <c r="A1184" s="8" t="s">
        <v>179</v>
      </c>
      <c r="B1184" s="8" t="s">
        <v>183</v>
      </c>
      <c r="C1184" s="8">
        <v>2</v>
      </c>
      <c r="D1184" s="9" t="s">
        <v>31</v>
      </c>
      <c r="E1184" s="9">
        <v>7</v>
      </c>
      <c r="F1184" s="9" t="s">
        <v>1148</v>
      </c>
      <c r="G1184" s="14">
        <v>41505</v>
      </c>
      <c r="H1184" s="13" t="s">
        <v>246</v>
      </c>
    </row>
    <row r="1185" spans="1:8" ht="14.25" customHeight="1" x14ac:dyDescent="0.2">
      <c r="A1185" s="8" t="s">
        <v>179</v>
      </c>
      <c r="B1185" s="8" t="s">
        <v>183</v>
      </c>
      <c r="C1185" s="8">
        <v>3</v>
      </c>
      <c r="D1185" s="9" t="s">
        <v>31</v>
      </c>
      <c r="E1185" s="9">
        <v>8</v>
      </c>
      <c r="F1185" s="9" t="s">
        <v>1149</v>
      </c>
      <c r="G1185" s="20"/>
    </row>
    <row r="1186" spans="1:8" ht="14.25" customHeight="1" x14ac:dyDescent="0.2">
      <c r="A1186" s="8" t="s">
        <v>179</v>
      </c>
      <c r="B1186" s="8" t="s">
        <v>183</v>
      </c>
      <c r="C1186" s="8">
        <v>3</v>
      </c>
      <c r="D1186" s="9" t="s">
        <v>29</v>
      </c>
      <c r="E1186" s="9">
        <v>9</v>
      </c>
      <c r="F1186" s="9" t="s">
        <v>1150</v>
      </c>
      <c r="G1186" s="14">
        <v>41505</v>
      </c>
      <c r="H1186" s="13" t="s">
        <v>246</v>
      </c>
    </row>
    <row r="1187" spans="1:8" ht="14.25" customHeight="1" x14ac:dyDescent="0.2">
      <c r="A1187" s="8" t="s">
        <v>179</v>
      </c>
      <c r="B1187" s="8" t="s">
        <v>183</v>
      </c>
      <c r="C1187" s="8">
        <v>3</v>
      </c>
      <c r="D1187" s="9" t="s">
        <v>31</v>
      </c>
      <c r="E1187" s="9">
        <v>10</v>
      </c>
      <c r="F1187" s="9" t="s">
        <v>1151</v>
      </c>
    </row>
    <row r="1188" spans="1:8" ht="14.25" customHeight="1" x14ac:dyDescent="0.2">
      <c r="A1188" s="8" t="s">
        <v>179</v>
      </c>
      <c r="B1188" s="8" t="s">
        <v>183</v>
      </c>
      <c r="C1188" s="8">
        <v>3</v>
      </c>
      <c r="D1188" s="9" t="s">
        <v>31</v>
      </c>
      <c r="E1188" s="9">
        <v>11</v>
      </c>
      <c r="F1188" s="9" t="s">
        <v>1152</v>
      </c>
    </row>
    <row r="1189" spans="1:8" ht="14.25" customHeight="1" x14ac:dyDescent="0.2">
      <c r="A1189" s="8" t="s">
        <v>179</v>
      </c>
      <c r="B1189" s="8" t="s">
        <v>183</v>
      </c>
      <c r="C1189" s="8">
        <v>3</v>
      </c>
      <c r="D1189" s="9" t="s">
        <v>31</v>
      </c>
      <c r="E1189" s="9">
        <v>12</v>
      </c>
      <c r="F1189" s="9" t="s">
        <v>1153</v>
      </c>
    </row>
    <row r="1190" spans="1:8" ht="14.25" customHeight="1" x14ac:dyDescent="0.2">
      <c r="A1190" s="8" t="s">
        <v>179</v>
      </c>
      <c r="B1190" s="8" t="s">
        <v>183</v>
      </c>
      <c r="C1190" s="8">
        <v>3</v>
      </c>
      <c r="D1190" s="9" t="s">
        <v>29</v>
      </c>
      <c r="E1190" s="9">
        <v>13</v>
      </c>
      <c r="F1190" s="9" t="s">
        <v>1154</v>
      </c>
    </row>
    <row r="1191" spans="1:8" ht="14.25" customHeight="1" x14ac:dyDescent="0.2">
      <c r="A1191" s="8"/>
      <c r="B1191" s="8"/>
      <c r="C1191" s="8"/>
      <c r="D1191" s="8"/>
      <c r="E1191" s="8"/>
      <c r="F1191" s="8"/>
    </row>
    <row r="1192" spans="1:8" ht="14.25" customHeight="1" x14ac:dyDescent="0.2">
      <c r="A1192" s="8" t="s">
        <v>179</v>
      </c>
      <c r="B1192" s="8" t="s">
        <v>184</v>
      </c>
      <c r="C1192" s="8">
        <v>3</v>
      </c>
      <c r="D1192" s="8">
        <v>5</v>
      </c>
      <c r="E1192" s="8"/>
      <c r="F1192" s="8"/>
    </row>
    <row r="1193" spans="1:8" ht="14.25" customHeight="1" x14ac:dyDescent="0.2">
      <c r="A1193" s="8" t="s">
        <v>179</v>
      </c>
      <c r="B1193" s="8" t="s">
        <v>184</v>
      </c>
      <c r="C1193" s="8">
        <v>1</v>
      </c>
      <c r="D1193" s="9" t="s">
        <v>29</v>
      </c>
      <c r="E1193" s="9">
        <v>1</v>
      </c>
      <c r="F1193" s="9" t="s">
        <v>1155</v>
      </c>
      <c r="G1193" s="14">
        <v>41505</v>
      </c>
      <c r="H1193" s="13" t="s">
        <v>450</v>
      </c>
    </row>
    <row r="1194" spans="1:8" ht="14.25" customHeight="1" x14ac:dyDescent="0.2">
      <c r="A1194" s="8" t="s">
        <v>179</v>
      </c>
      <c r="B1194" s="8" t="s">
        <v>184</v>
      </c>
      <c r="C1194" s="8">
        <v>1</v>
      </c>
      <c r="D1194" s="9" t="s">
        <v>31</v>
      </c>
      <c r="E1194" s="9">
        <v>2</v>
      </c>
      <c r="F1194" s="9" t="s">
        <v>1156</v>
      </c>
      <c r="G1194" s="14">
        <v>41505</v>
      </c>
      <c r="H1194" s="13" t="s">
        <v>246</v>
      </c>
    </row>
    <row r="1195" spans="1:8" ht="14.25" customHeight="1" x14ac:dyDescent="0.2">
      <c r="A1195" s="8" t="s">
        <v>179</v>
      </c>
      <c r="B1195" s="8" t="s">
        <v>184</v>
      </c>
      <c r="C1195" s="8">
        <v>1</v>
      </c>
      <c r="D1195" s="9" t="s">
        <v>31</v>
      </c>
      <c r="E1195" s="9">
        <v>3</v>
      </c>
      <c r="F1195" s="9" t="s">
        <v>1157</v>
      </c>
    </row>
    <row r="1196" spans="1:8" ht="14.25" customHeight="1" x14ac:dyDescent="0.2">
      <c r="A1196" s="8" t="s">
        <v>179</v>
      </c>
      <c r="B1196" s="8" t="s">
        <v>184</v>
      </c>
      <c r="C1196" s="8">
        <v>1</v>
      </c>
      <c r="D1196" s="9" t="s">
        <v>29</v>
      </c>
      <c r="E1196" s="9">
        <v>4</v>
      </c>
      <c r="F1196" s="9" t="s">
        <v>1158</v>
      </c>
      <c r="G1196" s="14">
        <v>41505</v>
      </c>
      <c r="H1196" t="s">
        <v>1119</v>
      </c>
    </row>
    <row r="1197" spans="1:8" ht="14.25" customHeight="1" x14ac:dyDescent="0.2">
      <c r="A1197" s="8" t="s">
        <v>179</v>
      </c>
      <c r="B1197" s="8" t="s">
        <v>184</v>
      </c>
      <c r="C1197" s="8">
        <v>2</v>
      </c>
      <c r="D1197" s="9" t="s">
        <v>31</v>
      </c>
      <c r="E1197" s="9">
        <v>5</v>
      </c>
      <c r="F1197" s="9" t="s">
        <v>1159</v>
      </c>
    </row>
    <row r="1198" spans="1:8" ht="14.25" customHeight="1" x14ac:dyDescent="0.2">
      <c r="A1198" s="8" t="s">
        <v>179</v>
      </c>
      <c r="B1198" s="8" t="s">
        <v>184</v>
      </c>
      <c r="C1198" s="8">
        <v>2</v>
      </c>
      <c r="D1198" s="9" t="s">
        <v>31</v>
      </c>
      <c r="E1198" s="9">
        <v>6</v>
      </c>
      <c r="F1198" s="9" t="s">
        <v>1160</v>
      </c>
    </row>
    <row r="1199" spans="1:8" ht="14.25" customHeight="1" x14ac:dyDescent="0.2">
      <c r="A1199" s="8" t="s">
        <v>179</v>
      </c>
      <c r="B1199" s="8" t="s">
        <v>184</v>
      </c>
      <c r="C1199" s="8">
        <v>2</v>
      </c>
      <c r="D1199" s="9" t="s">
        <v>30</v>
      </c>
      <c r="E1199" s="9">
        <v>7</v>
      </c>
      <c r="F1199" s="9" t="s">
        <v>1161</v>
      </c>
      <c r="G1199" s="14">
        <v>41505</v>
      </c>
      <c r="H1199" s="13" t="s">
        <v>1119</v>
      </c>
    </row>
    <row r="1200" spans="1:8" ht="14.25" customHeight="1" x14ac:dyDescent="0.2">
      <c r="A1200" s="8" t="s">
        <v>179</v>
      </c>
      <c r="B1200" s="8" t="s">
        <v>184</v>
      </c>
      <c r="C1200" s="8">
        <v>2</v>
      </c>
      <c r="D1200" s="9" t="s">
        <v>29</v>
      </c>
      <c r="E1200" s="9">
        <v>8</v>
      </c>
      <c r="F1200" s="9" t="s">
        <v>1162</v>
      </c>
      <c r="G1200" s="20">
        <v>41505</v>
      </c>
      <c r="H1200" t="s">
        <v>246</v>
      </c>
    </row>
    <row r="1201" spans="1:8" ht="14.25" customHeight="1" x14ac:dyDescent="0.2">
      <c r="A1201" s="8" t="s">
        <v>179</v>
      </c>
      <c r="B1201" s="8" t="s">
        <v>184</v>
      </c>
      <c r="C1201" s="8">
        <v>2</v>
      </c>
      <c r="D1201" s="9" t="s">
        <v>29</v>
      </c>
      <c r="E1201" s="9">
        <v>9</v>
      </c>
      <c r="F1201" s="9" t="s">
        <v>1163</v>
      </c>
    </row>
    <row r="1202" spans="1:8" ht="14.25" customHeight="1" x14ac:dyDescent="0.2">
      <c r="A1202" s="8" t="s">
        <v>179</v>
      </c>
      <c r="B1202" s="8" t="s">
        <v>184</v>
      </c>
      <c r="C1202" s="8">
        <v>2</v>
      </c>
      <c r="D1202" s="9" t="s">
        <v>30</v>
      </c>
      <c r="E1202" s="9">
        <v>10</v>
      </c>
      <c r="F1202" s="9" t="s">
        <v>1164</v>
      </c>
    </row>
    <row r="1203" spans="1:8" ht="14.25" customHeight="1" x14ac:dyDescent="0.2">
      <c r="A1203" s="8" t="s">
        <v>179</v>
      </c>
      <c r="B1203" s="8" t="s">
        <v>184</v>
      </c>
      <c r="C1203" s="8">
        <v>2</v>
      </c>
      <c r="D1203" s="9" t="s">
        <v>31</v>
      </c>
      <c r="E1203" s="9">
        <v>11</v>
      </c>
      <c r="F1203" s="9" t="s">
        <v>1165</v>
      </c>
      <c r="G1203" s="20">
        <v>41505</v>
      </c>
      <c r="H1203" t="s">
        <v>246</v>
      </c>
    </row>
    <row r="1204" spans="1:8" ht="14.25" customHeight="1" x14ac:dyDescent="0.2">
      <c r="A1204" s="8" t="s">
        <v>179</v>
      </c>
      <c r="B1204" s="8" t="s">
        <v>184</v>
      </c>
      <c r="C1204" s="8">
        <v>2</v>
      </c>
      <c r="D1204" s="9" t="s">
        <v>29</v>
      </c>
      <c r="E1204" s="9">
        <v>12</v>
      </c>
      <c r="F1204" s="9" t="s">
        <v>1166</v>
      </c>
      <c r="G1204" s="20">
        <v>41505</v>
      </c>
      <c r="H1204" t="s">
        <v>246</v>
      </c>
    </row>
    <row r="1205" spans="1:8" ht="14.25" customHeight="1" x14ac:dyDescent="0.2">
      <c r="A1205" s="8" t="s">
        <v>179</v>
      </c>
      <c r="B1205" s="8" t="s">
        <v>184</v>
      </c>
      <c r="C1205" s="8">
        <v>2</v>
      </c>
      <c r="D1205" s="9" t="s">
        <v>31</v>
      </c>
      <c r="E1205" s="9">
        <v>13</v>
      </c>
      <c r="F1205" s="9" t="s">
        <v>1167</v>
      </c>
    </row>
    <row r="1206" spans="1:8" ht="14.25" customHeight="1" x14ac:dyDescent="0.2">
      <c r="A1206" s="8" t="s">
        <v>179</v>
      </c>
      <c r="B1206" s="8" t="s">
        <v>184</v>
      </c>
      <c r="C1206" s="8">
        <v>2</v>
      </c>
      <c r="D1206" s="9" t="s">
        <v>29</v>
      </c>
      <c r="E1206" s="9">
        <v>14</v>
      </c>
      <c r="F1206" s="9" t="s">
        <v>1168</v>
      </c>
    </row>
    <row r="1207" spans="1:8" ht="14.25" customHeight="1" x14ac:dyDescent="0.2">
      <c r="A1207" s="8" t="s">
        <v>179</v>
      </c>
      <c r="B1207" s="8" t="s">
        <v>184</v>
      </c>
      <c r="C1207" s="8">
        <v>2</v>
      </c>
      <c r="D1207" s="9" t="s">
        <v>31</v>
      </c>
      <c r="E1207" s="9">
        <v>15</v>
      </c>
      <c r="F1207" s="9" t="s">
        <v>1169</v>
      </c>
      <c r="G1207" s="20">
        <v>41488</v>
      </c>
      <c r="H1207" t="s">
        <v>1170</v>
      </c>
    </row>
    <row r="1208" spans="1:8" ht="14.25" customHeight="1" x14ac:dyDescent="0.2">
      <c r="A1208" s="8" t="s">
        <v>179</v>
      </c>
      <c r="B1208" s="8" t="s">
        <v>184</v>
      </c>
      <c r="C1208" s="8">
        <v>3</v>
      </c>
      <c r="D1208" s="9" t="s">
        <v>31</v>
      </c>
      <c r="E1208" s="9">
        <v>16</v>
      </c>
      <c r="F1208" s="9" t="s">
        <v>1171</v>
      </c>
      <c r="G1208" s="20"/>
    </row>
    <row r="1209" spans="1:8" ht="14.25" customHeight="1" x14ac:dyDescent="0.2">
      <c r="A1209" s="8" t="s">
        <v>179</v>
      </c>
      <c r="B1209" s="8" t="s">
        <v>184</v>
      </c>
      <c r="C1209" s="8">
        <v>3</v>
      </c>
      <c r="D1209" s="9" t="s">
        <v>31</v>
      </c>
      <c r="E1209" s="9">
        <v>17</v>
      </c>
      <c r="F1209" s="9" t="s">
        <v>1172</v>
      </c>
      <c r="G1209" s="20"/>
    </row>
    <row r="1210" spans="1:8" ht="14.25" customHeight="1" x14ac:dyDescent="0.2">
      <c r="A1210" s="8" t="s">
        <v>179</v>
      </c>
      <c r="B1210" s="8" t="s">
        <v>184</v>
      </c>
      <c r="C1210" s="8">
        <v>3</v>
      </c>
      <c r="D1210" s="9" t="s">
        <v>30</v>
      </c>
      <c r="E1210" s="9">
        <v>18</v>
      </c>
      <c r="F1210" s="9" t="s">
        <v>1173</v>
      </c>
      <c r="G1210" s="20"/>
    </row>
    <row r="1211" spans="1:8" ht="14.25" customHeight="1" x14ac:dyDescent="0.2">
      <c r="A1211" s="8" t="s">
        <v>179</v>
      </c>
      <c r="B1211" s="8" t="s">
        <v>184</v>
      </c>
      <c r="C1211" s="8">
        <v>3</v>
      </c>
      <c r="D1211" s="9" t="s">
        <v>30</v>
      </c>
      <c r="E1211" s="9">
        <v>19</v>
      </c>
      <c r="F1211" s="9" t="s">
        <v>1174</v>
      </c>
      <c r="G1211" s="20"/>
    </row>
    <row r="1212" spans="1:8" ht="14.25" customHeight="1" x14ac:dyDescent="0.2">
      <c r="A1212" s="8" t="s">
        <v>179</v>
      </c>
      <c r="B1212" s="8" t="s">
        <v>184</v>
      </c>
      <c r="C1212" s="8">
        <v>3</v>
      </c>
      <c r="D1212" s="9" t="s">
        <v>29</v>
      </c>
      <c r="E1212" s="9">
        <v>20</v>
      </c>
      <c r="F1212" s="9" t="s">
        <v>1175</v>
      </c>
      <c r="G1212" s="20"/>
    </row>
    <row r="1213" spans="1:8" ht="14.25" customHeight="1" x14ac:dyDescent="0.2">
      <c r="A1213" s="8" t="s">
        <v>179</v>
      </c>
      <c r="B1213" s="8" t="s">
        <v>184</v>
      </c>
      <c r="C1213" s="8">
        <v>3</v>
      </c>
      <c r="D1213" s="9" t="s">
        <v>31</v>
      </c>
      <c r="E1213" s="9">
        <v>21</v>
      </c>
      <c r="F1213" s="9" t="s">
        <v>1176</v>
      </c>
      <c r="G1213" s="20"/>
    </row>
    <row r="1214" spans="1:8" ht="14.25" customHeight="1" x14ac:dyDescent="0.2">
      <c r="A1214" s="8" t="s">
        <v>179</v>
      </c>
      <c r="B1214" s="8" t="s">
        <v>184</v>
      </c>
      <c r="C1214" s="8">
        <v>3</v>
      </c>
      <c r="D1214" s="9" t="s">
        <v>31</v>
      </c>
      <c r="E1214" s="9">
        <v>22</v>
      </c>
      <c r="F1214" s="9" t="s">
        <v>1177</v>
      </c>
      <c r="G1214" s="20">
        <v>41488</v>
      </c>
      <c r="H1214" t="s">
        <v>246</v>
      </c>
    </row>
    <row r="1215" spans="1:8" ht="14.25" customHeight="1" x14ac:dyDescent="0.2">
      <c r="A1215" s="8" t="s">
        <v>179</v>
      </c>
      <c r="B1215" s="8" t="s">
        <v>184</v>
      </c>
      <c r="C1215" s="8">
        <v>3</v>
      </c>
      <c r="D1215" s="9" t="s">
        <v>29</v>
      </c>
      <c r="E1215" s="9">
        <v>23</v>
      </c>
      <c r="F1215" s="9" t="s">
        <v>1178</v>
      </c>
      <c r="G1215" s="20">
        <v>41488</v>
      </c>
      <c r="H1215" t="s">
        <v>246</v>
      </c>
    </row>
    <row r="1216" spans="1:8" ht="14.25" customHeight="1" x14ac:dyDescent="0.2">
      <c r="A1216" s="8"/>
      <c r="B1216" s="8"/>
      <c r="C1216" s="8"/>
      <c r="D1216" s="8"/>
      <c r="E1216" s="8"/>
      <c r="F1216" s="8"/>
    </row>
    <row r="1217" spans="1:8" ht="14.25" customHeight="1" x14ac:dyDescent="0.2">
      <c r="A1217" s="8" t="s">
        <v>179</v>
      </c>
      <c r="B1217" s="8" t="s">
        <v>185</v>
      </c>
      <c r="C1217" s="8">
        <v>0</v>
      </c>
      <c r="D1217" s="8">
        <v>2</v>
      </c>
      <c r="E1217" s="8"/>
      <c r="F1217" s="8"/>
    </row>
    <row r="1218" spans="1:8" ht="14.25" customHeight="1" x14ac:dyDescent="0.2">
      <c r="A1218" s="8" t="s">
        <v>179</v>
      </c>
      <c r="B1218" s="8" t="s">
        <v>185</v>
      </c>
      <c r="C1218" s="8">
        <v>2</v>
      </c>
      <c r="D1218" s="9" t="s">
        <v>29</v>
      </c>
      <c r="E1218" s="9">
        <v>1</v>
      </c>
      <c r="F1218" s="9" t="s">
        <v>1179</v>
      </c>
    </row>
    <row r="1219" spans="1:8" ht="14.25" customHeight="1" x14ac:dyDescent="0.2">
      <c r="A1219" s="8" t="s">
        <v>179</v>
      </c>
      <c r="B1219" s="8" t="s">
        <v>185</v>
      </c>
      <c r="C1219" s="8">
        <v>2</v>
      </c>
      <c r="D1219" s="9" t="s">
        <v>31</v>
      </c>
      <c r="E1219" s="9">
        <v>2</v>
      </c>
      <c r="F1219" s="9" t="s">
        <v>1180</v>
      </c>
    </row>
    <row r="1220" spans="1:8" ht="14.25" customHeight="1" x14ac:dyDescent="0.2">
      <c r="A1220" s="8" t="s">
        <v>179</v>
      </c>
      <c r="B1220" s="8" t="s">
        <v>185</v>
      </c>
      <c r="C1220" s="8">
        <v>2</v>
      </c>
      <c r="D1220" s="9" t="s">
        <v>29</v>
      </c>
      <c r="E1220" s="9">
        <v>3</v>
      </c>
      <c r="F1220" s="9" t="s">
        <v>1181</v>
      </c>
    </row>
    <row r="1221" spans="1:8" ht="14.25" customHeight="1" x14ac:dyDescent="0.2">
      <c r="A1221" s="8" t="s">
        <v>179</v>
      </c>
      <c r="B1221" s="8" t="s">
        <v>185</v>
      </c>
      <c r="C1221" s="8">
        <v>2</v>
      </c>
      <c r="D1221" s="9" t="s">
        <v>31</v>
      </c>
      <c r="E1221" s="9">
        <v>4</v>
      </c>
      <c r="F1221" s="9" t="s">
        <v>1182</v>
      </c>
    </row>
    <row r="1222" spans="1:8" ht="14.25" customHeight="1" x14ac:dyDescent="0.2">
      <c r="A1222" s="8" t="s">
        <v>179</v>
      </c>
      <c r="B1222" s="8" t="s">
        <v>185</v>
      </c>
      <c r="C1222" s="8">
        <v>2</v>
      </c>
      <c r="D1222" s="9" t="s">
        <v>29</v>
      </c>
      <c r="E1222" s="9">
        <v>5</v>
      </c>
      <c r="F1222" s="9" t="s">
        <v>1183</v>
      </c>
    </row>
    <row r="1223" spans="1:8" ht="14.25" customHeight="1" x14ac:dyDescent="0.2">
      <c r="A1223" s="8" t="s">
        <v>179</v>
      </c>
      <c r="B1223" s="8" t="s">
        <v>185</v>
      </c>
      <c r="C1223" s="8">
        <v>2</v>
      </c>
      <c r="D1223" s="9" t="s">
        <v>29</v>
      </c>
      <c r="E1223" s="9">
        <v>6</v>
      </c>
      <c r="F1223" s="9" t="s">
        <v>1184</v>
      </c>
    </row>
    <row r="1224" spans="1:8" ht="14.25" customHeight="1" x14ac:dyDescent="0.2">
      <c r="A1224" s="8" t="s">
        <v>179</v>
      </c>
      <c r="B1224" s="8" t="s">
        <v>185</v>
      </c>
      <c r="C1224" s="8">
        <v>2</v>
      </c>
      <c r="D1224" s="9" t="s">
        <v>29</v>
      </c>
      <c r="E1224" s="9">
        <v>7</v>
      </c>
      <c r="F1224" s="9" t="s">
        <v>1185</v>
      </c>
    </row>
    <row r="1225" spans="1:8" ht="14.25" customHeight="1" x14ac:dyDescent="0.2">
      <c r="A1225" s="8" t="s">
        <v>179</v>
      </c>
      <c r="B1225" s="8" t="s">
        <v>185</v>
      </c>
      <c r="C1225" s="8">
        <v>3</v>
      </c>
      <c r="D1225" s="9" t="s">
        <v>31</v>
      </c>
      <c r="E1225" s="9">
        <v>8</v>
      </c>
      <c r="F1225" s="9" t="s">
        <v>1186</v>
      </c>
      <c r="G1225" s="14">
        <v>41505</v>
      </c>
      <c r="H1225" s="13" t="s">
        <v>1119</v>
      </c>
    </row>
    <row r="1226" spans="1:8" ht="14.25" customHeight="1" x14ac:dyDescent="0.2">
      <c r="A1226" s="8" t="s">
        <v>179</v>
      </c>
      <c r="B1226" s="8" t="s">
        <v>185</v>
      </c>
      <c r="C1226" s="8">
        <v>3</v>
      </c>
      <c r="D1226" s="9" t="s">
        <v>31</v>
      </c>
      <c r="E1226" s="9">
        <v>9</v>
      </c>
      <c r="F1226" s="9" t="s">
        <v>1187</v>
      </c>
      <c r="G1226" s="20">
        <v>41505</v>
      </c>
      <c r="H1226" t="s">
        <v>246</v>
      </c>
    </row>
    <row r="1227" spans="1:8" ht="14.25" customHeight="1" x14ac:dyDescent="0.2">
      <c r="A1227" s="8"/>
      <c r="B1227" s="8"/>
      <c r="C1227" s="8"/>
      <c r="D1227" s="13"/>
      <c r="E1227" s="8"/>
      <c r="F1227" s="8"/>
    </row>
    <row r="1228" spans="1:8" ht="14.25" customHeight="1" x14ac:dyDescent="0.2">
      <c r="A1228" s="8" t="s">
        <v>179</v>
      </c>
      <c r="B1228" s="8" t="s">
        <v>186</v>
      </c>
      <c r="C1228" s="8">
        <v>0</v>
      </c>
      <c r="D1228" s="13">
        <v>3</v>
      </c>
      <c r="E1228" s="8"/>
      <c r="F1228" s="8"/>
    </row>
    <row r="1229" spans="1:8" ht="14.25" customHeight="1" x14ac:dyDescent="0.2">
      <c r="A1229" s="8" t="s">
        <v>179</v>
      </c>
      <c r="B1229" s="8" t="s">
        <v>186</v>
      </c>
      <c r="C1229" s="8">
        <v>2</v>
      </c>
      <c r="D1229" s="9" t="s">
        <v>29</v>
      </c>
      <c r="E1229" s="9">
        <v>1</v>
      </c>
      <c r="F1229" s="9" t="s">
        <v>1188</v>
      </c>
    </row>
    <row r="1230" spans="1:8" ht="14.25" customHeight="1" x14ac:dyDescent="0.2">
      <c r="A1230" s="8" t="s">
        <v>179</v>
      </c>
      <c r="B1230" s="8" t="s">
        <v>186</v>
      </c>
      <c r="C1230" s="8">
        <v>2</v>
      </c>
      <c r="D1230" s="9" t="s">
        <v>29</v>
      </c>
      <c r="E1230" s="9">
        <v>2</v>
      </c>
      <c r="F1230" s="9" t="s">
        <v>1189</v>
      </c>
    </row>
    <row r="1231" spans="1:8" ht="14.25" customHeight="1" x14ac:dyDescent="0.2">
      <c r="A1231" s="8" t="s">
        <v>179</v>
      </c>
      <c r="B1231" s="8" t="s">
        <v>186</v>
      </c>
      <c r="C1231" s="8">
        <v>2</v>
      </c>
      <c r="D1231" s="9" t="s">
        <v>31</v>
      </c>
      <c r="E1231" s="9">
        <v>3</v>
      </c>
      <c r="F1231" s="9" t="s">
        <v>1190</v>
      </c>
    </row>
    <row r="1232" spans="1:8" ht="14.25" customHeight="1" x14ac:dyDescent="0.2">
      <c r="A1232" s="8" t="s">
        <v>179</v>
      </c>
      <c r="B1232" s="8" t="s">
        <v>186</v>
      </c>
      <c r="C1232" s="8">
        <v>2</v>
      </c>
      <c r="D1232" s="9" t="s">
        <v>29</v>
      </c>
      <c r="E1232" s="9">
        <v>4</v>
      </c>
      <c r="F1232" s="9" t="s">
        <v>1191</v>
      </c>
    </row>
    <row r="1233" spans="1:8" ht="14.25" customHeight="1" x14ac:dyDescent="0.2">
      <c r="A1233" s="8" t="s">
        <v>179</v>
      </c>
      <c r="B1233" s="8" t="s">
        <v>186</v>
      </c>
      <c r="C1233" s="8">
        <v>2</v>
      </c>
      <c r="D1233" s="9" t="s">
        <v>29</v>
      </c>
      <c r="E1233" s="9">
        <v>5</v>
      </c>
      <c r="F1233" s="9" t="s">
        <v>1192</v>
      </c>
      <c r="G1233" s="20"/>
    </row>
    <row r="1234" spans="1:8" ht="14.25" customHeight="1" x14ac:dyDescent="0.2">
      <c r="A1234" s="8" t="s">
        <v>179</v>
      </c>
      <c r="B1234" s="8" t="s">
        <v>186</v>
      </c>
      <c r="C1234" s="8">
        <v>2</v>
      </c>
      <c r="D1234" s="9" t="s">
        <v>31</v>
      </c>
      <c r="E1234" s="9">
        <v>6</v>
      </c>
      <c r="F1234" s="9" t="s">
        <v>1193</v>
      </c>
      <c r="G1234" s="14">
        <v>41505</v>
      </c>
      <c r="H1234" s="13" t="s">
        <v>450</v>
      </c>
    </row>
    <row r="1235" spans="1:8" ht="14.25" customHeight="1" x14ac:dyDescent="0.2">
      <c r="A1235" s="8" t="s">
        <v>179</v>
      </c>
      <c r="B1235" s="8" t="s">
        <v>186</v>
      </c>
      <c r="C1235" s="8">
        <v>2</v>
      </c>
      <c r="D1235" s="9" t="s">
        <v>29</v>
      </c>
      <c r="E1235" s="9">
        <v>7</v>
      </c>
      <c r="F1235" s="9" t="s">
        <v>1194</v>
      </c>
      <c r="G1235" s="14">
        <v>41505</v>
      </c>
      <c r="H1235" s="13" t="s">
        <v>450</v>
      </c>
    </row>
    <row r="1236" spans="1:8" ht="14.25" customHeight="1" x14ac:dyDescent="0.2">
      <c r="A1236" s="8" t="s">
        <v>179</v>
      </c>
      <c r="B1236" s="8" t="s">
        <v>186</v>
      </c>
      <c r="C1236" s="8">
        <v>2</v>
      </c>
      <c r="D1236" s="9" t="s">
        <v>31</v>
      </c>
      <c r="E1236" s="9">
        <v>8</v>
      </c>
      <c r="F1236" s="9" t="s">
        <v>1195</v>
      </c>
      <c r="G1236" s="14">
        <v>41505</v>
      </c>
      <c r="H1236" s="13" t="s">
        <v>450</v>
      </c>
    </row>
    <row r="1237" spans="1:8" ht="14.25" customHeight="1" x14ac:dyDescent="0.2">
      <c r="A1237" s="8" t="s">
        <v>179</v>
      </c>
      <c r="B1237" s="8" t="s">
        <v>186</v>
      </c>
      <c r="C1237" s="8">
        <v>2</v>
      </c>
      <c r="D1237" s="9" t="s">
        <v>29</v>
      </c>
      <c r="E1237" s="9">
        <v>9</v>
      </c>
      <c r="F1237" s="9" t="s">
        <v>1196</v>
      </c>
      <c r="G1237" s="14">
        <v>41505</v>
      </c>
      <c r="H1237" s="13" t="s">
        <v>450</v>
      </c>
    </row>
    <row r="1238" spans="1:8" ht="14.25" customHeight="1" x14ac:dyDescent="0.2">
      <c r="A1238" s="8" t="s">
        <v>179</v>
      </c>
      <c r="B1238" s="8" t="s">
        <v>186</v>
      </c>
      <c r="C1238" s="8">
        <v>3</v>
      </c>
      <c r="D1238" s="9" t="s">
        <v>31</v>
      </c>
      <c r="E1238" s="9">
        <v>10</v>
      </c>
      <c r="F1238" s="9" t="s">
        <v>1197</v>
      </c>
      <c r="G1238" s="14">
        <v>41505</v>
      </c>
      <c r="H1238" s="13" t="s">
        <v>450</v>
      </c>
    </row>
    <row r="1239" spans="1:8" ht="14.25" customHeight="1" x14ac:dyDescent="0.2">
      <c r="A1239" s="8" t="s">
        <v>179</v>
      </c>
      <c r="B1239" s="8" t="s">
        <v>186</v>
      </c>
      <c r="C1239" s="8">
        <v>3</v>
      </c>
      <c r="D1239" s="9" t="s">
        <v>29</v>
      </c>
      <c r="E1239" s="9">
        <v>11</v>
      </c>
      <c r="F1239" s="9" t="s">
        <v>1198</v>
      </c>
      <c r="G1239" s="14">
        <v>41505</v>
      </c>
      <c r="H1239" s="13" t="s">
        <v>450</v>
      </c>
    </row>
    <row r="1240" spans="1:8" ht="14.25" customHeight="1" x14ac:dyDescent="0.2">
      <c r="A1240" s="8" t="s">
        <v>179</v>
      </c>
      <c r="B1240" s="8" t="s">
        <v>186</v>
      </c>
      <c r="C1240" s="8">
        <v>3</v>
      </c>
      <c r="D1240" s="9" t="s">
        <v>29</v>
      </c>
      <c r="E1240" s="9">
        <v>12</v>
      </c>
      <c r="F1240" s="9" t="s">
        <v>1199</v>
      </c>
      <c r="G1240" s="14">
        <v>41505</v>
      </c>
      <c r="H1240" s="13" t="s">
        <v>450</v>
      </c>
    </row>
    <row r="1241" spans="1:8" ht="14.25" customHeight="1" x14ac:dyDescent="0.2">
      <c r="A1241" s="8" t="s">
        <v>179</v>
      </c>
      <c r="B1241" s="8" t="s">
        <v>186</v>
      </c>
      <c r="C1241" s="8">
        <v>3</v>
      </c>
      <c r="D1241" s="9" t="s">
        <v>31</v>
      </c>
      <c r="E1241" s="9">
        <v>13</v>
      </c>
      <c r="F1241" s="9" t="s">
        <v>1200</v>
      </c>
      <c r="G1241" s="14">
        <v>41505</v>
      </c>
      <c r="H1241" s="13" t="s">
        <v>246</v>
      </c>
    </row>
    <row r="1242" spans="1:8" ht="14.25" customHeight="1" x14ac:dyDescent="0.2">
      <c r="A1242" s="8" t="s">
        <v>179</v>
      </c>
      <c r="B1242" s="8" t="s">
        <v>186</v>
      </c>
      <c r="C1242" s="8">
        <v>3</v>
      </c>
      <c r="D1242" s="9" t="s">
        <v>29</v>
      </c>
      <c r="E1242" s="9">
        <v>14</v>
      </c>
      <c r="F1242" s="9" t="s">
        <v>1201</v>
      </c>
      <c r="G1242" s="14">
        <v>41505</v>
      </c>
      <c r="H1242" s="13" t="s">
        <v>246</v>
      </c>
    </row>
    <row r="1243" spans="1:8" ht="14.25" customHeight="1" x14ac:dyDescent="0.2">
      <c r="A1243" s="8" t="s">
        <v>179</v>
      </c>
      <c r="B1243" s="8" t="s">
        <v>186</v>
      </c>
      <c r="C1243" s="8">
        <v>3</v>
      </c>
      <c r="D1243" s="9" t="s">
        <v>29</v>
      </c>
      <c r="E1243" s="9">
        <v>15</v>
      </c>
      <c r="F1243" s="9" t="s">
        <v>1202</v>
      </c>
      <c r="G1243" s="14">
        <v>41505</v>
      </c>
      <c r="H1243" s="13" t="s">
        <v>246</v>
      </c>
    </row>
    <row r="1244" spans="1:8" ht="14.25" customHeight="1" x14ac:dyDescent="0.2">
      <c r="A1244" s="8" t="s">
        <v>179</v>
      </c>
      <c r="B1244" s="8" t="s">
        <v>186</v>
      </c>
      <c r="C1244" s="8">
        <v>3</v>
      </c>
      <c r="D1244" s="9" t="s">
        <v>31</v>
      </c>
      <c r="E1244" s="9">
        <v>16</v>
      </c>
      <c r="F1244" s="9" t="s">
        <v>1203</v>
      </c>
      <c r="G1244" s="20"/>
    </row>
    <row r="1245" spans="1:8" ht="14.25" customHeight="1" x14ac:dyDescent="0.2">
      <c r="A1245" s="8" t="s">
        <v>179</v>
      </c>
      <c r="B1245" s="8" t="s">
        <v>186</v>
      </c>
      <c r="C1245" s="8">
        <v>3</v>
      </c>
      <c r="D1245" s="9" t="s">
        <v>31</v>
      </c>
      <c r="E1245" s="9">
        <v>17</v>
      </c>
      <c r="F1245" s="9" t="s">
        <v>1204</v>
      </c>
      <c r="G1245" s="20"/>
    </row>
    <row r="1246" spans="1:8" ht="14.25" customHeight="1" x14ac:dyDescent="0.2">
      <c r="A1246" s="8"/>
      <c r="B1246" s="8"/>
      <c r="C1246" s="8"/>
      <c r="D1246" s="8"/>
      <c r="E1246" s="8"/>
      <c r="F1246" s="8"/>
    </row>
    <row r="1247" spans="1:8" ht="14.25" customHeight="1" x14ac:dyDescent="0.2">
      <c r="A1247" s="8" t="s">
        <v>179</v>
      </c>
      <c r="B1247" s="8" t="s">
        <v>187</v>
      </c>
      <c r="C1247" s="8">
        <v>0</v>
      </c>
      <c r="D1247" s="8">
        <v>2</v>
      </c>
      <c r="E1247" s="8"/>
      <c r="F1247" s="8"/>
    </row>
    <row r="1248" spans="1:8" ht="14.25" customHeight="1" x14ac:dyDescent="0.2">
      <c r="A1248" s="8" t="s">
        <v>179</v>
      </c>
      <c r="B1248" s="8" t="s">
        <v>187</v>
      </c>
      <c r="C1248" s="8">
        <v>2</v>
      </c>
      <c r="D1248" s="9" t="s">
        <v>29</v>
      </c>
      <c r="E1248" s="9">
        <v>1</v>
      </c>
      <c r="F1248" s="9" t="s">
        <v>1205</v>
      </c>
    </row>
    <row r="1249" spans="1:8" ht="14.25" customHeight="1" x14ac:dyDescent="0.2">
      <c r="A1249" s="8" t="s">
        <v>179</v>
      </c>
      <c r="B1249" s="8" t="s">
        <v>187</v>
      </c>
      <c r="C1249" s="8">
        <v>2</v>
      </c>
      <c r="D1249" s="9" t="s">
        <v>31</v>
      </c>
      <c r="E1249" s="9">
        <v>2</v>
      </c>
      <c r="F1249" s="9" t="s">
        <v>1206</v>
      </c>
    </row>
    <row r="1250" spans="1:8" ht="14.25" customHeight="1" x14ac:dyDescent="0.2">
      <c r="A1250" s="8" t="s">
        <v>179</v>
      </c>
      <c r="B1250" s="8" t="s">
        <v>187</v>
      </c>
      <c r="C1250" s="8">
        <v>2</v>
      </c>
      <c r="D1250" s="9" t="s">
        <v>31</v>
      </c>
      <c r="E1250" s="9">
        <v>3</v>
      </c>
      <c r="F1250" s="9" t="s">
        <v>1207</v>
      </c>
      <c r="G1250" s="14">
        <v>41505</v>
      </c>
      <c r="H1250" s="13" t="s">
        <v>450</v>
      </c>
    </row>
    <row r="1251" spans="1:8" ht="14.25" customHeight="1" x14ac:dyDescent="0.2">
      <c r="A1251" s="8" t="s">
        <v>179</v>
      </c>
      <c r="B1251" s="8" t="s">
        <v>187</v>
      </c>
      <c r="C1251" s="8">
        <v>2</v>
      </c>
      <c r="D1251" s="9" t="s">
        <v>29</v>
      </c>
      <c r="E1251" s="9">
        <v>4</v>
      </c>
      <c r="F1251" s="9" t="s">
        <v>1208</v>
      </c>
    </row>
    <row r="1252" spans="1:8" ht="14.25" customHeight="1" x14ac:dyDescent="0.2">
      <c r="A1252" s="8" t="s">
        <v>179</v>
      </c>
      <c r="B1252" s="8" t="s">
        <v>187</v>
      </c>
      <c r="C1252" s="8">
        <v>2</v>
      </c>
      <c r="D1252" s="9" t="s">
        <v>29</v>
      </c>
      <c r="E1252" s="9">
        <v>5</v>
      </c>
      <c r="F1252" s="9" t="s">
        <v>1209</v>
      </c>
      <c r="G1252" s="20"/>
    </row>
    <row r="1253" spans="1:8" ht="14.25" customHeight="1" x14ac:dyDescent="0.2">
      <c r="A1253" s="8" t="s">
        <v>179</v>
      </c>
      <c r="B1253" s="8" t="s">
        <v>187</v>
      </c>
      <c r="C1253" s="8">
        <v>2</v>
      </c>
      <c r="D1253" s="9" t="s">
        <v>29</v>
      </c>
      <c r="E1253" s="9">
        <v>6</v>
      </c>
      <c r="F1253" s="9" t="s">
        <v>1210</v>
      </c>
      <c r="G1253" s="20"/>
    </row>
    <row r="1254" spans="1:8" ht="14.25" customHeight="1" x14ac:dyDescent="0.2">
      <c r="A1254" s="8"/>
      <c r="B1254" s="8"/>
      <c r="C1254" s="8"/>
      <c r="D1254" s="8"/>
      <c r="E1254" s="8"/>
      <c r="F1254" s="8"/>
    </row>
    <row r="1255" spans="1:8" ht="14.25" customHeight="1" x14ac:dyDescent="0.2">
      <c r="A1255" s="8" t="s">
        <v>179</v>
      </c>
      <c r="B1255" s="8" t="s">
        <v>188</v>
      </c>
      <c r="C1255" s="8">
        <v>0</v>
      </c>
      <c r="D1255" s="8">
        <v>1</v>
      </c>
      <c r="E1255" s="8"/>
      <c r="F1255" s="8"/>
    </row>
    <row r="1256" spans="1:8" ht="14.25" customHeight="1" x14ac:dyDescent="0.2">
      <c r="A1256" s="8" t="s">
        <v>179</v>
      </c>
      <c r="B1256" s="8" t="s">
        <v>188</v>
      </c>
      <c r="C1256" s="8">
        <v>2</v>
      </c>
      <c r="D1256" s="9" t="s">
        <v>29</v>
      </c>
      <c r="E1256" s="9">
        <v>1</v>
      </c>
      <c r="F1256" s="9" t="s">
        <v>1211</v>
      </c>
    </row>
    <row r="1257" spans="1:8" ht="14.25" customHeight="1" x14ac:dyDescent="0.2">
      <c r="A1257" s="8" t="s">
        <v>179</v>
      </c>
      <c r="B1257" s="8" t="s">
        <v>188</v>
      </c>
      <c r="C1257" s="8">
        <v>2</v>
      </c>
      <c r="D1257" s="9" t="s">
        <v>29</v>
      </c>
      <c r="E1257" s="9">
        <v>2</v>
      </c>
      <c r="F1257" s="9" t="s">
        <v>1212</v>
      </c>
    </row>
    <row r="1258" spans="1:8" ht="14.25" customHeight="1" x14ac:dyDescent="0.2">
      <c r="A1258" s="8" t="s">
        <v>179</v>
      </c>
      <c r="B1258" s="8" t="s">
        <v>188</v>
      </c>
      <c r="C1258" s="8">
        <v>2</v>
      </c>
      <c r="D1258" s="9" t="s">
        <v>29</v>
      </c>
      <c r="E1258" s="9">
        <v>3</v>
      </c>
      <c r="F1258" s="9" t="s">
        <v>1213</v>
      </c>
    </row>
    <row r="1259" spans="1:8" ht="14.25" customHeight="1" x14ac:dyDescent="0.2">
      <c r="A1259" s="8" t="s">
        <v>179</v>
      </c>
      <c r="B1259" s="8" t="s">
        <v>188</v>
      </c>
      <c r="C1259" s="8">
        <v>3</v>
      </c>
      <c r="D1259" s="9" t="s">
        <v>29</v>
      </c>
      <c r="E1259" s="9">
        <v>4</v>
      </c>
      <c r="F1259" s="9" t="s">
        <v>1214</v>
      </c>
    </row>
    <row r="1260" spans="1:8" ht="14.25" customHeight="1" x14ac:dyDescent="0.2">
      <c r="A1260" s="8" t="s">
        <v>179</v>
      </c>
      <c r="B1260" s="8" t="s">
        <v>188</v>
      </c>
      <c r="C1260" s="8">
        <v>3</v>
      </c>
      <c r="D1260" s="9" t="s">
        <v>31</v>
      </c>
      <c r="E1260" s="9">
        <v>5</v>
      </c>
      <c r="F1260" s="9" t="s">
        <v>1215</v>
      </c>
    </row>
    <row r="1261" spans="1:8" ht="14.25" customHeight="1" x14ac:dyDescent="0.2">
      <c r="A1261" s="8" t="s">
        <v>179</v>
      </c>
      <c r="B1261" s="8" t="s">
        <v>188</v>
      </c>
      <c r="C1261" s="8">
        <v>3</v>
      </c>
      <c r="D1261" s="9" t="s">
        <v>31</v>
      </c>
      <c r="E1261" s="9">
        <v>6</v>
      </c>
      <c r="F1261" s="9" t="s">
        <v>1216</v>
      </c>
    </row>
    <row r="1262" spans="1:8" ht="14.25" customHeight="1" x14ac:dyDescent="0.2">
      <c r="A1262" s="8" t="s">
        <v>179</v>
      </c>
      <c r="B1262" s="8" t="s">
        <v>188</v>
      </c>
      <c r="C1262" s="8">
        <v>3</v>
      </c>
      <c r="D1262" s="9" t="s">
        <v>31</v>
      </c>
      <c r="E1262" s="9">
        <v>7</v>
      </c>
      <c r="F1262" s="9" t="s">
        <v>1217</v>
      </c>
    </row>
    <row r="1263" spans="1:8" ht="14.25" customHeight="1" x14ac:dyDescent="0.2">
      <c r="A1263" s="8"/>
      <c r="B1263" s="8"/>
      <c r="C1263" s="8"/>
      <c r="D1263" s="8"/>
      <c r="E1263" s="8"/>
      <c r="F1263" s="8"/>
    </row>
    <row r="1264" spans="1:8" ht="14.25" customHeight="1" x14ac:dyDescent="0.2">
      <c r="A1264" s="8" t="s">
        <v>179</v>
      </c>
      <c r="B1264" s="8" t="s">
        <v>189</v>
      </c>
      <c r="C1264" s="8">
        <v>0</v>
      </c>
      <c r="D1264" s="8">
        <v>0</v>
      </c>
      <c r="E1264" s="8"/>
      <c r="F1264" s="8"/>
    </row>
    <row r="1265" spans="1:6" ht="14.25" customHeight="1" x14ac:dyDescent="0.2">
      <c r="A1265" s="8" t="s">
        <v>179</v>
      </c>
      <c r="B1265" s="8" t="s">
        <v>189</v>
      </c>
      <c r="C1265" s="8">
        <v>3</v>
      </c>
      <c r="D1265" s="9" t="s">
        <v>29</v>
      </c>
      <c r="E1265" s="9">
        <v>1</v>
      </c>
      <c r="F1265" s="9" t="s">
        <v>1218</v>
      </c>
    </row>
    <row r="1266" spans="1:6" ht="14.25" customHeight="1" x14ac:dyDescent="0.2">
      <c r="A1266" s="8" t="s">
        <v>179</v>
      </c>
      <c r="B1266" s="8" t="s">
        <v>189</v>
      </c>
      <c r="C1266" s="8">
        <v>3</v>
      </c>
      <c r="D1266" s="9" t="s">
        <v>31</v>
      </c>
      <c r="E1266" s="9">
        <v>2</v>
      </c>
      <c r="F1266" s="9" t="s">
        <v>1219</v>
      </c>
    </row>
    <row r="1267" spans="1:6" ht="14.25" customHeight="1" x14ac:dyDescent="0.2">
      <c r="A1267" s="8" t="s">
        <v>179</v>
      </c>
      <c r="B1267" s="8" t="s">
        <v>189</v>
      </c>
      <c r="C1267" s="8">
        <v>3</v>
      </c>
      <c r="D1267" s="9" t="s">
        <v>29</v>
      </c>
      <c r="E1267" s="9">
        <v>3</v>
      </c>
      <c r="F1267" s="9" t="s">
        <v>1220</v>
      </c>
    </row>
    <row r="1268" spans="1:6" ht="14.25" customHeight="1" x14ac:dyDescent="0.2">
      <c r="A1268" s="8" t="s">
        <v>179</v>
      </c>
      <c r="B1268" s="8" t="s">
        <v>189</v>
      </c>
      <c r="C1268" s="8">
        <v>3</v>
      </c>
      <c r="D1268" s="9" t="s">
        <v>31</v>
      </c>
      <c r="E1268" s="9">
        <v>4</v>
      </c>
      <c r="F1268" s="9" t="s">
        <v>1221</v>
      </c>
    </row>
    <row r="1269" spans="1:6" ht="14.25" customHeight="1" x14ac:dyDescent="0.2">
      <c r="A1269" s="8" t="s">
        <v>179</v>
      </c>
      <c r="B1269" s="8" t="s">
        <v>189</v>
      </c>
      <c r="C1269" s="8">
        <v>3</v>
      </c>
      <c r="D1269" s="9" t="s">
        <v>31</v>
      </c>
      <c r="E1269" s="9">
        <v>5</v>
      </c>
      <c r="F1269" s="9" t="s">
        <v>1222</v>
      </c>
    </row>
    <row r="1270" spans="1:6" ht="14.25" customHeight="1" x14ac:dyDescent="0.2">
      <c r="A1270" s="8"/>
      <c r="B1270" s="8"/>
      <c r="C1270" s="8"/>
      <c r="D1270" s="8"/>
      <c r="E1270" s="8"/>
      <c r="F1270" s="8"/>
    </row>
    <row r="1271" spans="1:6" ht="14.25" customHeight="1" x14ac:dyDescent="0.2">
      <c r="A1271" s="8" t="s">
        <v>190</v>
      </c>
      <c r="B1271" s="8" t="s">
        <v>191</v>
      </c>
      <c r="C1271" s="8">
        <v>3</v>
      </c>
      <c r="D1271" s="8">
        <v>0</v>
      </c>
      <c r="E1271" s="8"/>
      <c r="F1271" s="8"/>
    </row>
    <row r="1272" spans="1:6" ht="14.25" customHeight="1" x14ac:dyDescent="0.2">
      <c r="A1272" s="8" t="s">
        <v>190</v>
      </c>
      <c r="B1272" s="8" t="s">
        <v>191</v>
      </c>
      <c r="C1272" s="8">
        <v>1</v>
      </c>
      <c r="D1272" s="9" t="s">
        <v>29</v>
      </c>
      <c r="E1272" s="9">
        <v>1</v>
      </c>
      <c r="F1272" s="9" t="s">
        <v>1223</v>
      </c>
    </row>
    <row r="1273" spans="1:6" ht="14.25" customHeight="1" x14ac:dyDescent="0.2">
      <c r="A1273" s="8" t="s">
        <v>190</v>
      </c>
      <c r="B1273" s="8" t="s">
        <v>191</v>
      </c>
      <c r="C1273" s="8">
        <v>1</v>
      </c>
      <c r="D1273" s="9" t="s">
        <v>29</v>
      </c>
      <c r="E1273" s="9">
        <v>2</v>
      </c>
      <c r="F1273" s="9" t="s">
        <v>1224</v>
      </c>
    </row>
    <row r="1274" spans="1:6" ht="14.25" customHeight="1" x14ac:dyDescent="0.2">
      <c r="A1274" s="8" t="s">
        <v>190</v>
      </c>
      <c r="B1274" s="8" t="s">
        <v>191</v>
      </c>
      <c r="C1274" s="8">
        <v>1</v>
      </c>
      <c r="D1274" s="9" t="s">
        <v>29</v>
      </c>
      <c r="E1274" s="9">
        <v>3</v>
      </c>
      <c r="F1274" s="9" t="s">
        <v>1225</v>
      </c>
    </row>
    <row r="1275" spans="1:6" ht="14.25" customHeight="1" x14ac:dyDescent="0.2">
      <c r="A1275" s="8" t="s">
        <v>190</v>
      </c>
      <c r="B1275" s="8" t="s">
        <v>191</v>
      </c>
      <c r="C1275" s="8">
        <v>1</v>
      </c>
      <c r="D1275" s="9" t="s">
        <v>29</v>
      </c>
      <c r="E1275" s="9">
        <v>4</v>
      </c>
      <c r="F1275" s="9" t="s">
        <v>1226</v>
      </c>
    </row>
    <row r="1276" spans="1:6" ht="14.25" customHeight="1" x14ac:dyDescent="0.2">
      <c r="A1276" s="8" t="s">
        <v>190</v>
      </c>
      <c r="B1276" s="8" t="s">
        <v>191</v>
      </c>
      <c r="C1276" s="8">
        <v>1</v>
      </c>
      <c r="D1276" s="9" t="s">
        <v>31</v>
      </c>
      <c r="E1276" s="9">
        <v>5</v>
      </c>
      <c r="F1276" s="9" t="s">
        <v>1227</v>
      </c>
    </row>
    <row r="1277" spans="1:6" ht="14.25" customHeight="1" x14ac:dyDescent="0.2">
      <c r="A1277" s="8" t="s">
        <v>190</v>
      </c>
      <c r="B1277" s="8" t="s">
        <v>191</v>
      </c>
      <c r="C1277" s="8">
        <v>1</v>
      </c>
      <c r="D1277" s="9" t="s">
        <v>31</v>
      </c>
      <c r="E1277" s="9">
        <v>6</v>
      </c>
      <c r="F1277" s="9" t="s">
        <v>1228</v>
      </c>
    </row>
    <row r="1278" spans="1:6" ht="14.25" customHeight="1" x14ac:dyDescent="0.2">
      <c r="A1278" s="8" t="s">
        <v>190</v>
      </c>
      <c r="B1278" s="8" t="s">
        <v>191</v>
      </c>
      <c r="C1278" s="8">
        <v>1</v>
      </c>
      <c r="D1278" s="9" t="s">
        <v>31</v>
      </c>
      <c r="E1278" s="9">
        <v>7</v>
      </c>
      <c r="F1278" s="9" t="s">
        <v>1229</v>
      </c>
    </row>
    <row r="1279" spans="1:6" ht="14.25" customHeight="1" x14ac:dyDescent="0.2">
      <c r="A1279" s="8" t="s">
        <v>190</v>
      </c>
      <c r="B1279" s="8" t="s">
        <v>191</v>
      </c>
      <c r="C1279" s="8">
        <v>1</v>
      </c>
      <c r="D1279" s="9" t="s">
        <v>30</v>
      </c>
      <c r="E1279" s="9">
        <v>8</v>
      </c>
      <c r="F1279" s="9" t="s">
        <v>1230</v>
      </c>
    </row>
    <row r="1280" spans="1:6" ht="14.25" customHeight="1" x14ac:dyDescent="0.2">
      <c r="A1280" s="8"/>
      <c r="B1280" s="8"/>
      <c r="C1280" s="8"/>
      <c r="D1280" s="8"/>
      <c r="E1280" s="8"/>
      <c r="F1280" s="22"/>
    </row>
    <row r="1281" spans="1:8" ht="14.25" customHeight="1" x14ac:dyDescent="0.2">
      <c r="A1281" s="8" t="s">
        <v>190</v>
      </c>
      <c r="B1281" s="8" t="s">
        <v>192</v>
      </c>
      <c r="C1281" s="8">
        <v>3</v>
      </c>
      <c r="D1281" s="8">
        <v>0</v>
      </c>
      <c r="E1281" s="8"/>
      <c r="F1281" s="8"/>
    </row>
    <row r="1282" spans="1:8" ht="14.25" customHeight="1" x14ac:dyDescent="0.2">
      <c r="A1282" s="8" t="s">
        <v>190</v>
      </c>
      <c r="B1282" s="8" t="s">
        <v>192</v>
      </c>
      <c r="C1282" s="8">
        <v>1</v>
      </c>
      <c r="D1282" s="9" t="s">
        <v>29</v>
      </c>
      <c r="E1282" s="9">
        <v>1</v>
      </c>
      <c r="F1282" s="9" t="s">
        <v>1231</v>
      </c>
    </row>
    <row r="1283" spans="1:8" ht="14.25" customHeight="1" x14ac:dyDescent="0.2">
      <c r="A1283" s="8" t="s">
        <v>190</v>
      </c>
      <c r="B1283" s="8" t="s">
        <v>192</v>
      </c>
      <c r="C1283" s="8">
        <v>1</v>
      </c>
      <c r="D1283" s="9" t="s">
        <v>29</v>
      </c>
      <c r="E1283" s="9">
        <v>2</v>
      </c>
      <c r="F1283" s="9" t="s">
        <v>1232</v>
      </c>
    </row>
    <row r="1284" spans="1:8" ht="14.25" customHeight="1" x14ac:dyDescent="0.2">
      <c r="A1284" s="8" t="s">
        <v>190</v>
      </c>
      <c r="B1284" s="8" t="s">
        <v>192</v>
      </c>
      <c r="C1284" s="8">
        <v>1</v>
      </c>
      <c r="D1284" s="9" t="s">
        <v>29</v>
      </c>
      <c r="E1284" s="9">
        <v>3</v>
      </c>
      <c r="F1284" s="9" t="s">
        <v>1233</v>
      </c>
    </row>
    <row r="1285" spans="1:8" ht="14.25" customHeight="1" x14ac:dyDescent="0.2">
      <c r="A1285" s="8" t="s">
        <v>190</v>
      </c>
      <c r="B1285" s="8" t="s">
        <v>192</v>
      </c>
      <c r="C1285" s="8">
        <v>1</v>
      </c>
      <c r="D1285" s="9" t="s">
        <v>31</v>
      </c>
      <c r="E1285" s="9">
        <v>4</v>
      </c>
      <c r="F1285" s="9" t="s">
        <v>1234</v>
      </c>
    </row>
    <row r="1286" spans="1:8" ht="14.25" customHeight="1" x14ac:dyDescent="0.2">
      <c r="A1286" s="8" t="s">
        <v>190</v>
      </c>
      <c r="B1286" s="8" t="s">
        <v>192</v>
      </c>
      <c r="C1286" s="8">
        <v>1</v>
      </c>
      <c r="D1286" s="9" t="s">
        <v>31</v>
      </c>
      <c r="E1286" s="9">
        <v>5</v>
      </c>
      <c r="F1286" s="9" t="s">
        <v>1235</v>
      </c>
      <c r="G1286" s="14">
        <v>41505</v>
      </c>
      <c r="H1286" s="13" t="s">
        <v>254</v>
      </c>
    </row>
    <row r="1287" spans="1:8" ht="14.25" customHeight="1" x14ac:dyDescent="0.2">
      <c r="A1287" s="8"/>
      <c r="B1287" s="8"/>
      <c r="C1287" s="8"/>
      <c r="D1287" s="8"/>
      <c r="E1287" s="8"/>
      <c r="F1287" s="8"/>
    </row>
    <row r="1288" spans="1:8" s="13" customFormat="1" ht="14.25" customHeight="1" x14ac:dyDescent="0.2">
      <c r="A1288" s="8" t="s">
        <v>190</v>
      </c>
      <c r="B1288" s="9" t="s">
        <v>193</v>
      </c>
      <c r="C1288" s="8">
        <v>6</v>
      </c>
      <c r="D1288" s="8">
        <v>0</v>
      </c>
      <c r="E1288" s="8"/>
      <c r="F1288" s="8"/>
      <c r="G1288" s="14">
        <v>41505</v>
      </c>
      <c r="H1288" s="13" t="s">
        <v>1236</v>
      </c>
    </row>
    <row r="1289" spans="1:8" ht="14.25" customHeight="1" x14ac:dyDescent="0.2">
      <c r="A1289" s="8" t="s">
        <v>190</v>
      </c>
      <c r="B1289" s="9" t="s">
        <v>193</v>
      </c>
      <c r="C1289" s="8">
        <v>1</v>
      </c>
      <c r="D1289" s="9" t="s">
        <v>29</v>
      </c>
      <c r="E1289" s="9">
        <v>1</v>
      </c>
      <c r="F1289" s="9" t="s">
        <v>1237</v>
      </c>
      <c r="G1289" s="14">
        <v>41505</v>
      </c>
      <c r="H1289" s="13" t="s">
        <v>450</v>
      </c>
    </row>
    <row r="1290" spans="1:8" ht="14.25" customHeight="1" x14ac:dyDescent="0.2">
      <c r="A1290" s="8" t="s">
        <v>190</v>
      </c>
      <c r="B1290" s="9" t="s">
        <v>193</v>
      </c>
      <c r="C1290" s="8">
        <v>1</v>
      </c>
      <c r="D1290" s="9" t="s">
        <v>29</v>
      </c>
      <c r="E1290" s="9">
        <v>2</v>
      </c>
      <c r="F1290" s="9" t="s">
        <v>1238</v>
      </c>
    </row>
    <row r="1291" spans="1:8" ht="14.25" customHeight="1" x14ac:dyDescent="0.2">
      <c r="A1291" s="8" t="s">
        <v>190</v>
      </c>
      <c r="B1291" s="9" t="s">
        <v>193</v>
      </c>
      <c r="C1291" s="8">
        <v>1</v>
      </c>
      <c r="D1291" s="9" t="s">
        <v>29</v>
      </c>
      <c r="E1291" s="9">
        <v>3</v>
      </c>
      <c r="F1291" s="9" t="s">
        <v>1239</v>
      </c>
    </row>
    <row r="1292" spans="1:8" ht="14.25" customHeight="1" x14ac:dyDescent="0.2">
      <c r="A1292" s="8" t="s">
        <v>190</v>
      </c>
      <c r="B1292" s="9" t="s">
        <v>193</v>
      </c>
      <c r="C1292" s="8">
        <v>1</v>
      </c>
      <c r="D1292" s="9" t="s">
        <v>29</v>
      </c>
      <c r="E1292" s="9">
        <v>4</v>
      </c>
      <c r="F1292" s="9" t="s">
        <v>1240</v>
      </c>
    </row>
    <row r="1293" spans="1:8" ht="14.25" customHeight="1" x14ac:dyDescent="0.2">
      <c r="A1293" s="8" t="s">
        <v>190</v>
      </c>
      <c r="B1293" s="9" t="s">
        <v>193</v>
      </c>
      <c r="C1293" s="8">
        <v>1</v>
      </c>
      <c r="D1293" s="9" t="s">
        <v>31</v>
      </c>
      <c r="E1293" s="9">
        <v>5</v>
      </c>
      <c r="F1293" s="9" t="s">
        <v>1241</v>
      </c>
    </row>
    <row r="1294" spans="1:8" ht="14.25" customHeight="1" x14ac:dyDescent="0.2">
      <c r="A1294" s="8" t="s">
        <v>190</v>
      </c>
      <c r="B1294" s="9" t="s">
        <v>193</v>
      </c>
      <c r="C1294" s="8">
        <v>1</v>
      </c>
      <c r="D1294" s="9" t="s">
        <v>30</v>
      </c>
      <c r="E1294" s="9">
        <v>6</v>
      </c>
      <c r="F1294" s="9" t="s">
        <v>1242</v>
      </c>
    </row>
    <row r="1295" spans="1:8" ht="14.25" customHeight="1" x14ac:dyDescent="0.2">
      <c r="A1295" s="8"/>
      <c r="B1295" s="8"/>
      <c r="C1295" s="8"/>
      <c r="D1295" s="8"/>
      <c r="E1295" s="8"/>
      <c r="F1295" s="8"/>
    </row>
    <row r="1296" spans="1:8" ht="14.25" customHeight="1" x14ac:dyDescent="0.2">
      <c r="A1296" s="8" t="s">
        <v>190</v>
      </c>
      <c r="B1296" s="8" t="s">
        <v>194</v>
      </c>
      <c r="C1296" s="8">
        <v>1</v>
      </c>
      <c r="D1296" s="8">
        <v>0</v>
      </c>
      <c r="E1296" s="8"/>
      <c r="F1296" s="8"/>
    </row>
    <row r="1297" spans="1:6" ht="14.25" customHeight="1" x14ac:dyDescent="0.2">
      <c r="A1297" s="8" t="s">
        <v>190</v>
      </c>
      <c r="B1297" s="8" t="s">
        <v>194</v>
      </c>
      <c r="C1297" s="8">
        <v>1</v>
      </c>
      <c r="D1297" s="9" t="s">
        <v>29</v>
      </c>
      <c r="E1297" s="9">
        <v>1</v>
      </c>
      <c r="F1297" s="9" t="s">
        <v>1243</v>
      </c>
    </row>
    <row r="1298" spans="1:6" ht="14.25" customHeight="1" x14ac:dyDescent="0.2">
      <c r="A1298" s="8" t="s">
        <v>190</v>
      </c>
      <c r="B1298" s="8" t="s">
        <v>194</v>
      </c>
      <c r="C1298" s="8">
        <v>1</v>
      </c>
      <c r="D1298" s="9" t="s">
        <v>29</v>
      </c>
      <c r="E1298" s="9">
        <v>2</v>
      </c>
      <c r="F1298" s="9" t="s">
        <v>1244</v>
      </c>
    </row>
    <row r="1299" spans="1:6" ht="14.25" customHeight="1" x14ac:dyDescent="0.2">
      <c r="A1299" s="8" t="s">
        <v>190</v>
      </c>
      <c r="B1299" s="8" t="s">
        <v>194</v>
      </c>
      <c r="C1299" s="8">
        <v>1</v>
      </c>
      <c r="D1299" s="9" t="s">
        <v>29</v>
      </c>
      <c r="E1299" s="9">
        <v>3</v>
      </c>
      <c r="F1299" s="9" t="s">
        <v>1245</v>
      </c>
    </row>
    <row r="1300" spans="1:6" ht="14.25" customHeight="1" x14ac:dyDescent="0.2">
      <c r="A1300" s="8" t="s">
        <v>190</v>
      </c>
      <c r="B1300" s="8" t="s">
        <v>194</v>
      </c>
      <c r="C1300" s="8">
        <v>1</v>
      </c>
      <c r="D1300" s="9" t="s">
        <v>29</v>
      </c>
      <c r="E1300" s="9">
        <v>4</v>
      </c>
      <c r="F1300" s="9" t="s">
        <v>1246</v>
      </c>
    </row>
    <row r="1301" spans="1:6" ht="14.25" customHeight="1" x14ac:dyDescent="0.2">
      <c r="A1301" s="8" t="s">
        <v>190</v>
      </c>
      <c r="B1301" s="8" t="s">
        <v>194</v>
      </c>
      <c r="C1301" s="8">
        <v>1</v>
      </c>
      <c r="D1301" s="9" t="s">
        <v>31</v>
      </c>
      <c r="E1301" s="9">
        <v>5</v>
      </c>
      <c r="F1301" s="9" t="s">
        <v>1247</v>
      </c>
    </row>
    <row r="1302" spans="1:6" ht="14.25" customHeight="1" x14ac:dyDescent="0.2">
      <c r="A1302" s="8" t="s">
        <v>190</v>
      </c>
      <c r="B1302" s="8" t="s">
        <v>194</v>
      </c>
      <c r="C1302" s="8">
        <v>1</v>
      </c>
      <c r="D1302" s="9" t="s">
        <v>30</v>
      </c>
      <c r="E1302" s="9">
        <v>6</v>
      </c>
      <c r="F1302" s="9" t="s">
        <v>1248</v>
      </c>
    </row>
    <row r="1303" spans="1:6" ht="14.25" customHeight="1" x14ac:dyDescent="0.2">
      <c r="A1303" s="8"/>
      <c r="B1303" s="8"/>
      <c r="C1303" s="8"/>
      <c r="D1303" s="8"/>
      <c r="E1303" s="8"/>
      <c r="F1303" s="23"/>
    </row>
    <row r="1304" spans="1:6" ht="14.25" customHeight="1" x14ac:dyDescent="0.2">
      <c r="A1304" s="8" t="s">
        <v>190</v>
      </c>
      <c r="B1304" s="8" t="s">
        <v>195</v>
      </c>
      <c r="C1304" s="8">
        <v>3</v>
      </c>
      <c r="D1304" s="8">
        <v>0</v>
      </c>
      <c r="E1304" s="8"/>
      <c r="F1304" s="23"/>
    </row>
    <row r="1305" spans="1:6" ht="14.25" customHeight="1" x14ac:dyDescent="0.2">
      <c r="A1305" s="8" t="s">
        <v>190</v>
      </c>
      <c r="B1305" s="8" t="s">
        <v>195</v>
      </c>
      <c r="C1305" s="8">
        <v>1</v>
      </c>
      <c r="D1305" s="9" t="s">
        <v>29</v>
      </c>
      <c r="E1305" s="9">
        <v>1</v>
      </c>
      <c r="F1305" s="9" t="s">
        <v>1249</v>
      </c>
    </row>
    <row r="1306" spans="1:6" ht="14.25" customHeight="1" x14ac:dyDescent="0.2">
      <c r="A1306" s="8" t="s">
        <v>190</v>
      </c>
      <c r="B1306" s="8" t="s">
        <v>195</v>
      </c>
      <c r="C1306" s="8">
        <v>1</v>
      </c>
      <c r="D1306" s="9" t="s">
        <v>29</v>
      </c>
      <c r="E1306" s="9">
        <v>2</v>
      </c>
      <c r="F1306" s="9" t="s">
        <v>1250</v>
      </c>
    </row>
    <row r="1307" spans="1:6" ht="14.25" customHeight="1" x14ac:dyDescent="0.2">
      <c r="A1307" s="8" t="s">
        <v>190</v>
      </c>
      <c r="B1307" s="8" t="s">
        <v>195</v>
      </c>
      <c r="C1307" s="8">
        <v>1</v>
      </c>
      <c r="D1307" s="9" t="s">
        <v>31</v>
      </c>
      <c r="E1307" s="9">
        <v>3</v>
      </c>
      <c r="F1307" s="9" t="s">
        <v>1251</v>
      </c>
    </row>
    <row r="1308" spans="1:6" ht="14.25" customHeight="1" x14ac:dyDescent="0.2">
      <c r="A1308" s="8" t="s">
        <v>190</v>
      </c>
      <c r="B1308" s="8" t="s">
        <v>195</v>
      </c>
      <c r="C1308" s="8">
        <v>1</v>
      </c>
      <c r="D1308" s="9" t="s">
        <v>30</v>
      </c>
      <c r="E1308" s="9">
        <v>4</v>
      </c>
      <c r="F1308" s="9" t="s">
        <v>1252</v>
      </c>
    </row>
    <row r="1309" spans="1:6" ht="14.25" customHeight="1" x14ac:dyDescent="0.2">
      <c r="A1309" s="8"/>
      <c r="B1309" s="8"/>
      <c r="C1309" s="8"/>
      <c r="D1309" s="8"/>
      <c r="E1309" s="8"/>
      <c r="F1309" s="23"/>
    </row>
    <row r="1310" spans="1:6" ht="14.25" customHeight="1" x14ac:dyDescent="0.2">
      <c r="A1310" s="8" t="s">
        <v>190</v>
      </c>
      <c r="B1310" s="8" t="s">
        <v>196</v>
      </c>
      <c r="C1310" s="8">
        <v>0</v>
      </c>
      <c r="D1310" s="8">
        <v>2</v>
      </c>
      <c r="E1310" s="8"/>
      <c r="F1310" s="8"/>
    </row>
    <row r="1311" spans="1:6" ht="14.25" customHeight="1" x14ac:dyDescent="0.2">
      <c r="A1311" s="8" t="s">
        <v>190</v>
      </c>
      <c r="B1311" s="8" t="s">
        <v>196</v>
      </c>
      <c r="C1311" s="8">
        <v>2</v>
      </c>
      <c r="D1311" s="9" t="s">
        <v>29</v>
      </c>
      <c r="E1311" s="9">
        <v>1</v>
      </c>
      <c r="F1311" s="9" t="s">
        <v>1253</v>
      </c>
    </row>
    <row r="1312" spans="1:6" ht="14.25" customHeight="1" x14ac:dyDescent="0.2">
      <c r="A1312" s="8" t="s">
        <v>190</v>
      </c>
      <c r="B1312" s="8" t="s">
        <v>196</v>
      </c>
      <c r="C1312" s="8">
        <v>2</v>
      </c>
      <c r="D1312" s="9" t="s">
        <v>29</v>
      </c>
      <c r="E1312" s="9">
        <v>2</v>
      </c>
      <c r="F1312" s="9" t="s">
        <v>1254</v>
      </c>
    </row>
    <row r="1313" spans="1:8" ht="14.25" customHeight="1" x14ac:dyDescent="0.2">
      <c r="A1313" s="8" t="s">
        <v>190</v>
      </c>
      <c r="B1313" s="8" t="s">
        <v>196</v>
      </c>
      <c r="C1313" s="8">
        <v>2</v>
      </c>
      <c r="D1313" s="9" t="s">
        <v>31</v>
      </c>
      <c r="E1313" s="9">
        <v>3</v>
      </c>
      <c r="F1313" s="9" t="s">
        <v>1255</v>
      </c>
    </row>
    <row r="1314" spans="1:8" ht="14.25" customHeight="1" x14ac:dyDescent="0.2">
      <c r="A1314" s="8" t="s">
        <v>190</v>
      </c>
      <c r="B1314" s="8" t="s">
        <v>196</v>
      </c>
      <c r="C1314" s="8">
        <v>2</v>
      </c>
      <c r="D1314" s="9" t="s">
        <v>30</v>
      </c>
      <c r="E1314" s="9">
        <v>4</v>
      </c>
      <c r="F1314" s="9" t="s">
        <v>1256</v>
      </c>
    </row>
    <row r="1315" spans="1:8" ht="14.25" customHeight="1" x14ac:dyDescent="0.2">
      <c r="A1315" s="8"/>
      <c r="B1315" s="8"/>
      <c r="C1315" s="8"/>
      <c r="D1315" s="8"/>
      <c r="E1315" s="8"/>
      <c r="F1315" s="8"/>
    </row>
    <row r="1316" spans="1:8" ht="14.25" customHeight="1" x14ac:dyDescent="0.2">
      <c r="A1316" s="8" t="s">
        <v>190</v>
      </c>
      <c r="B1316" s="8" t="s">
        <v>197</v>
      </c>
      <c r="C1316" s="8">
        <v>0</v>
      </c>
      <c r="D1316" s="8">
        <v>3</v>
      </c>
      <c r="E1316" s="8"/>
      <c r="F1316" s="8"/>
    </row>
    <row r="1317" spans="1:8" ht="14.25" customHeight="1" x14ac:dyDescent="0.2">
      <c r="A1317" s="8" t="s">
        <v>190</v>
      </c>
      <c r="B1317" s="8" t="s">
        <v>197</v>
      </c>
      <c r="C1317" s="8">
        <v>2</v>
      </c>
      <c r="D1317" s="9" t="s">
        <v>29</v>
      </c>
      <c r="E1317" s="9">
        <v>1</v>
      </c>
      <c r="F1317" s="9" t="s">
        <v>1257</v>
      </c>
    </row>
    <row r="1318" spans="1:8" ht="14.25" customHeight="1" x14ac:dyDescent="0.2">
      <c r="A1318" s="8" t="s">
        <v>190</v>
      </c>
      <c r="B1318" s="8" t="s">
        <v>197</v>
      </c>
      <c r="C1318" s="8">
        <v>2</v>
      </c>
      <c r="D1318" s="9" t="s">
        <v>29</v>
      </c>
      <c r="E1318" s="9">
        <v>2</v>
      </c>
      <c r="F1318" s="9" t="s">
        <v>1258</v>
      </c>
    </row>
    <row r="1319" spans="1:8" ht="14.25" customHeight="1" x14ac:dyDescent="0.2">
      <c r="A1319" s="8" t="s">
        <v>190</v>
      </c>
      <c r="B1319" s="8" t="s">
        <v>197</v>
      </c>
      <c r="C1319" s="8">
        <v>2</v>
      </c>
      <c r="D1319" s="9" t="s">
        <v>30</v>
      </c>
      <c r="E1319" s="9">
        <v>3</v>
      </c>
      <c r="F1319" s="9" t="s">
        <v>1259</v>
      </c>
    </row>
    <row r="1320" spans="1:8" ht="14.25" customHeight="1" x14ac:dyDescent="0.2">
      <c r="A1320" s="8"/>
      <c r="B1320" s="8"/>
      <c r="C1320" s="8"/>
      <c r="D1320" s="8"/>
      <c r="E1320" s="8"/>
      <c r="F1320" s="8"/>
    </row>
    <row r="1321" spans="1:8" s="13" customFormat="1" ht="14.25" customHeight="1" x14ac:dyDescent="0.2">
      <c r="A1321" s="8" t="s">
        <v>190</v>
      </c>
      <c r="B1321" s="8" t="s">
        <v>198</v>
      </c>
      <c r="C1321" s="8">
        <v>0</v>
      </c>
      <c r="D1321" s="8">
        <v>2</v>
      </c>
      <c r="E1321" s="8"/>
      <c r="F1321" s="8"/>
    </row>
    <row r="1322" spans="1:8" ht="14.25" customHeight="1" x14ac:dyDescent="0.2">
      <c r="A1322" s="8" t="s">
        <v>190</v>
      </c>
      <c r="B1322" s="8" t="s">
        <v>198</v>
      </c>
      <c r="C1322" s="8">
        <v>2</v>
      </c>
      <c r="D1322" s="9" t="s">
        <v>29</v>
      </c>
      <c r="E1322" s="9">
        <v>1</v>
      </c>
      <c r="F1322" s="9" t="s">
        <v>1260</v>
      </c>
      <c r="G1322" s="14">
        <v>41505</v>
      </c>
      <c r="H1322" s="13" t="s">
        <v>450</v>
      </c>
    </row>
    <row r="1323" spans="1:8" ht="14.25" customHeight="1" x14ac:dyDescent="0.2">
      <c r="A1323" s="8" t="s">
        <v>190</v>
      </c>
      <c r="B1323" s="8" t="s">
        <v>198</v>
      </c>
      <c r="C1323" s="8">
        <v>2</v>
      </c>
      <c r="D1323" s="9" t="s">
        <v>29</v>
      </c>
      <c r="E1323" s="9">
        <v>2</v>
      </c>
      <c r="F1323" s="9" t="s">
        <v>1261</v>
      </c>
    </row>
    <row r="1324" spans="1:8" ht="14.25" customHeight="1" x14ac:dyDescent="0.2">
      <c r="A1324" s="8" t="s">
        <v>190</v>
      </c>
      <c r="B1324" s="8" t="s">
        <v>198</v>
      </c>
      <c r="C1324" s="8">
        <v>2</v>
      </c>
      <c r="D1324" s="9" t="s">
        <v>30</v>
      </c>
      <c r="E1324" s="9">
        <v>3</v>
      </c>
      <c r="F1324" s="9" t="s">
        <v>1262</v>
      </c>
    </row>
    <row r="1325" spans="1:8" ht="14.25" customHeight="1" x14ac:dyDescent="0.2">
      <c r="A1325" s="8"/>
      <c r="B1325" s="8"/>
      <c r="C1325" s="8"/>
      <c r="D1325" s="8"/>
      <c r="E1325" s="8"/>
      <c r="F1325" s="8"/>
    </row>
    <row r="1326" spans="1:8" ht="14.25" customHeight="1" x14ac:dyDescent="0.2">
      <c r="A1326" s="8" t="s">
        <v>190</v>
      </c>
      <c r="B1326" s="8" t="s">
        <v>199</v>
      </c>
      <c r="C1326" s="8">
        <v>0</v>
      </c>
      <c r="D1326" s="8">
        <v>2</v>
      </c>
      <c r="E1326" s="8"/>
      <c r="F1326" s="8"/>
    </row>
    <row r="1327" spans="1:8" ht="14.25" customHeight="1" x14ac:dyDescent="0.2">
      <c r="A1327" s="8" t="s">
        <v>190</v>
      </c>
      <c r="B1327" s="8" t="s">
        <v>199</v>
      </c>
      <c r="C1327" s="8">
        <v>2</v>
      </c>
      <c r="D1327" s="9" t="s">
        <v>29</v>
      </c>
      <c r="E1327" s="9">
        <v>1</v>
      </c>
      <c r="F1327" s="9" t="s">
        <v>1263</v>
      </c>
    </row>
    <row r="1328" spans="1:8" ht="14.25" customHeight="1" x14ac:dyDescent="0.2">
      <c r="A1328" s="8" t="s">
        <v>190</v>
      </c>
      <c r="B1328" s="8" t="s">
        <v>199</v>
      </c>
      <c r="C1328" s="8">
        <v>2</v>
      </c>
      <c r="D1328" s="9" t="s">
        <v>29</v>
      </c>
      <c r="E1328" s="9">
        <v>2</v>
      </c>
      <c r="F1328" s="9" t="s">
        <v>1264</v>
      </c>
    </row>
    <row r="1329" spans="1:9" ht="14.25" customHeight="1" x14ac:dyDescent="0.2">
      <c r="A1329" s="8" t="s">
        <v>190</v>
      </c>
      <c r="B1329" s="8" t="s">
        <v>199</v>
      </c>
      <c r="C1329" s="8">
        <v>2</v>
      </c>
      <c r="D1329" s="9" t="s">
        <v>29</v>
      </c>
      <c r="E1329" s="9">
        <v>3</v>
      </c>
      <c r="F1329" s="9" t="s">
        <v>1265</v>
      </c>
    </row>
    <row r="1330" spans="1:9" ht="14.25" customHeight="1" x14ac:dyDescent="0.2">
      <c r="A1330" s="8" t="s">
        <v>190</v>
      </c>
      <c r="B1330" s="8" t="s">
        <v>199</v>
      </c>
      <c r="C1330" s="8">
        <v>2</v>
      </c>
      <c r="D1330" s="9" t="s">
        <v>31</v>
      </c>
      <c r="E1330" s="9">
        <v>4</v>
      </c>
      <c r="F1330" s="9" t="s">
        <v>1266</v>
      </c>
    </row>
    <row r="1331" spans="1:9" ht="14.25" customHeight="1" x14ac:dyDescent="0.2">
      <c r="A1331" s="8" t="s">
        <v>190</v>
      </c>
      <c r="B1331" s="8" t="s">
        <v>199</v>
      </c>
      <c r="C1331" s="8">
        <v>2</v>
      </c>
      <c r="D1331" s="9" t="s">
        <v>30</v>
      </c>
      <c r="E1331" s="9">
        <v>5</v>
      </c>
      <c r="F1331" s="9" t="s">
        <v>1267</v>
      </c>
    </row>
    <row r="1332" spans="1:9" ht="14.25" customHeight="1" x14ac:dyDescent="0.2">
      <c r="A1332" s="8"/>
      <c r="B1332" s="8"/>
      <c r="C1332" s="8"/>
      <c r="D1332" s="8"/>
      <c r="E1332" s="8"/>
      <c r="F1332" s="8"/>
    </row>
    <row r="1333" spans="1:9" ht="14.25" customHeight="1" x14ac:dyDescent="0.2">
      <c r="A1333" s="8" t="s">
        <v>190</v>
      </c>
      <c r="B1333" s="8" t="s">
        <v>200</v>
      </c>
      <c r="C1333" s="8">
        <v>0</v>
      </c>
      <c r="D1333" s="8">
        <v>0</v>
      </c>
      <c r="E1333" s="8"/>
      <c r="F1333" s="8"/>
    </row>
    <row r="1334" spans="1:9" ht="14.25" customHeight="1" x14ac:dyDescent="0.2">
      <c r="A1334" s="8" t="s">
        <v>190</v>
      </c>
      <c r="B1334" s="8" t="s">
        <v>200</v>
      </c>
      <c r="C1334" s="8">
        <v>3</v>
      </c>
      <c r="D1334" s="9" t="s">
        <v>29</v>
      </c>
      <c r="E1334" s="9">
        <v>1</v>
      </c>
      <c r="F1334" s="9" t="s">
        <v>1268</v>
      </c>
    </row>
    <row r="1335" spans="1:9" ht="14.25" customHeight="1" x14ac:dyDescent="0.2">
      <c r="A1335" s="8" t="s">
        <v>190</v>
      </c>
      <c r="B1335" s="8" t="s">
        <v>200</v>
      </c>
      <c r="C1335" s="8">
        <v>3</v>
      </c>
      <c r="D1335" s="9" t="s">
        <v>29</v>
      </c>
      <c r="E1335" s="9">
        <v>2</v>
      </c>
      <c r="F1335" s="9" t="s">
        <v>1269</v>
      </c>
    </row>
    <row r="1336" spans="1:9" ht="14.25" customHeight="1" x14ac:dyDescent="0.2">
      <c r="A1336" s="8" t="s">
        <v>190</v>
      </c>
      <c r="B1336" s="8" t="s">
        <v>200</v>
      </c>
      <c r="C1336" s="8">
        <v>3</v>
      </c>
      <c r="D1336" s="9" t="s">
        <v>31</v>
      </c>
      <c r="E1336" s="9">
        <v>3</v>
      </c>
      <c r="F1336" s="9" t="s">
        <v>1270</v>
      </c>
    </row>
    <row r="1337" spans="1:9" ht="14.25" customHeight="1" x14ac:dyDescent="0.2">
      <c r="A1337" s="8" t="s">
        <v>190</v>
      </c>
      <c r="B1337" s="8" t="s">
        <v>200</v>
      </c>
      <c r="C1337" s="8">
        <v>3</v>
      </c>
      <c r="D1337" s="9" t="s">
        <v>30</v>
      </c>
      <c r="E1337" s="9">
        <v>4</v>
      </c>
      <c r="F1337" s="9" t="s">
        <v>1271</v>
      </c>
    </row>
    <row r="1338" spans="1:9" ht="14.25" customHeight="1" x14ac:dyDescent="0.2">
      <c r="A1338" s="8"/>
      <c r="B1338" s="8"/>
      <c r="C1338" s="8"/>
      <c r="D1338" s="8"/>
      <c r="E1338" s="8"/>
      <c r="F1338" s="8"/>
    </row>
    <row r="1339" spans="1:9" ht="14.25" customHeight="1" x14ac:dyDescent="0.2">
      <c r="A1339" s="8" t="s">
        <v>201</v>
      </c>
      <c r="B1339" s="8" t="s">
        <v>202</v>
      </c>
      <c r="C1339" s="8">
        <v>1</v>
      </c>
      <c r="D1339" s="8">
        <v>2</v>
      </c>
      <c r="E1339" s="8"/>
      <c r="F1339" s="8"/>
      <c r="G1339" s="13"/>
      <c r="H1339" s="13"/>
      <c r="I1339" s="13"/>
    </row>
    <row r="1340" spans="1:9" ht="14.25" customHeight="1" x14ac:dyDescent="0.2">
      <c r="A1340" s="8" t="s">
        <v>201</v>
      </c>
      <c r="B1340" s="8" t="s">
        <v>202</v>
      </c>
      <c r="C1340" s="8">
        <v>1</v>
      </c>
      <c r="D1340" s="9" t="s">
        <v>29</v>
      </c>
      <c r="E1340" s="9">
        <v>1</v>
      </c>
      <c r="F1340" s="9" t="s">
        <v>1272</v>
      </c>
      <c r="G1340" s="13"/>
      <c r="H1340" s="13"/>
      <c r="I1340" s="13"/>
    </row>
    <row r="1341" spans="1:9" ht="14.25" customHeight="1" x14ac:dyDescent="0.2">
      <c r="A1341" s="8" t="s">
        <v>201</v>
      </c>
      <c r="B1341" s="8" t="s">
        <v>202</v>
      </c>
      <c r="C1341" s="8">
        <v>1</v>
      </c>
      <c r="D1341" s="9" t="s">
        <v>29</v>
      </c>
      <c r="E1341" s="9">
        <v>2</v>
      </c>
      <c r="F1341" s="9" t="s">
        <v>1273</v>
      </c>
      <c r="G1341" s="13"/>
      <c r="H1341" s="13"/>
      <c r="I1341" s="13"/>
    </row>
    <row r="1342" spans="1:9" ht="14.25" customHeight="1" x14ac:dyDescent="0.2">
      <c r="A1342" s="8" t="s">
        <v>201</v>
      </c>
      <c r="B1342" s="8" t="s">
        <v>202</v>
      </c>
      <c r="C1342" s="8">
        <v>1</v>
      </c>
      <c r="D1342" s="9" t="s">
        <v>29</v>
      </c>
      <c r="E1342" s="9">
        <v>3</v>
      </c>
      <c r="F1342" s="9" t="s">
        <v>1274</v>
      </c>
      <c r="G1342" s="13"/>
      <c r="H1342" s="13"/>
      <c r="I1342" s="13"/>
    </row>
    <row r="1343" spans="1:9" ht="14.25" customHeight="1" x14ac:dyDescent="0.2">
      <c r="A1343" s="8" t="s">
        <v>201</v>
      </c>
      <c r="B1343" s="8" t="s">
        <v>202</v>
      </c>
      <c r="C1343" s="8">
        <v>1</v>
      </c>
      <c r="D1343" s="9" t="s">
        <v>30</v>
      </c>
      <c r="E1343" s="9">
        <v>4</v>
      </c>
      <c r="F1343" s="9" t="s">
        <v>1275</v>
      </c>
      <c r="G1343" s="13"/>
      <c r="H1343" s="13"/>
      <c r="I1343" s="13"/>
    </row>
    <row r="1344" spans="1:9" ht="14.25" customHeight="1" x14ac:dyDescent="0.2">
      <c r="A1344" s="8" t="s">
        <v>201</v>
      </c>
      <c r="B1344" s="8" t="s">
        <v>202</v>
      </c>
      <c r="C1344" s="8">
        <v>1</v>
      </c>
      <c r="D1344" s="9" t="s">
        <v>31</v>
      </c>
      <c r="E1344" s="9">
        <v>5</v>
      </c>
      <c r="F1344" s="9" t="s">
        <v>1276</v>
      </c>
      <c r="G1344" s="13"/>
      <c r="H1344" s="13"/>
      <c r="I1344" s="13"/>
    </row>
    <row r="1345" spans="1:9" ht="14.25" customHeight="1" x14ac:dyDescent="0.2">
      <c r="A1345" s="8" t="s">
        <v>201</v>
      </c>
      <c r="B1345" s="8" t="s">
        <v>202</v>
      </c>
      <c r="C1345" s="8">
        <v>2</v>
      </c>
      <c r="D1345" s="9" t="s">
        <v>29</v>
      </c>
      <c r="E1345" s="9">
        <v>6</v>
      </c>
      <c r="F1345" s="9" t="s">
        <v>1277</v>
      </c>
      <c r="G1345" s="13"/>
      <c r="H1345" s="13"/>
      <c r="I1345" s="13"/>
    </row>
    <row r="1346" spans="1:9" ht="14.25" customHeight="1" x14ac:dyDescent="0.2">
      <c r="A1346" s="8" t="s">
        <v>201</v>
      </c>
      <c r="B1346" s="8" t="s">
        <v>202</v>
      </c>
      <c r="C1346" s="8">
        <v>2</v>
      </c>
      <c r="D1346" s="9" t="s">
        <v>30</v>
      </c>
      <c r="E1346" s="9">
        <v>7</v>
      </c>
      <c r="F1346" s="9" t="s">
        <v>1278</v>
      </c>
      <c r="G1346" s="13"/>
      <c r="H1346" s="13"/>
      <c r="I1346" s="13"/>
    </row>
    <row r="1347" spans="1:9" ht="14.25" customHeight="1" x14ac:dyDescent="0.2">
      <c r="A1347" s="8" t="s">
        <v>201</v>
      </c>
      <c r="B1347" s="8" t="s">
        <v>202</v>
      </c>
      <c r="C1347" s="8">
        <v>2</v>
      </c>
      <c r="D1347" s="9" t="s">
        <v>29</v>
      </c>
      <c r="E1347" s="9">
        <v>8</v>
      </c>
      <c r="F1347" s="9" t="s">
        <v>1279</v>
      </c>
      <c r="G1347" s="13"/>
      <c r="H1347" s="13"/>
      <c r="I1347" s="13"/>
    </row>
    <row r="1348" spans="1:9" ht="14.25" customHeight="1" x14ac:dyDescent="0.2">
      <c r="A1348" s="8" t="s">
        <v>201</v>
      </c>
      <c r="B1348" s="8" t="s">
        <v>202</v>
      </c>
      <c r="C1348" s="8">
        <v>2</v>
      </c>
      <c r="D1348" s="9" t="s">
        <v>29</v>
      </c>
      <c r="E1348" s="9">
        <v>9</v>
      </c>
      <c r="F1348" s="9" t="s">
        <v>1280</v>
      </c>
      <c r="G1348" s="14">
        <v>41505</v>
      </c>
      <c r="H1348" s="13" t="s">
        <v>499</v>
      </c>
      <c r="I1348" s="13"/>
    </row>
    <row r="1349" spans="1:9" ht="14.25" customHeight="1" x14ac:dyDescent="0.2">
      <c r="A1349" s="8"/>
      <c r="B1349" s="8"/>
      <c r="C1349" s="8"/>
      <c r="D1349" s="8"/>
      <c r="E1349" s="8"/>
      <c r="F1349" s="8"/>
      <c r="G1349" s="13"/>
      <c r="H1349" s="13"/>
      <c r="I1349" s="13"/>
    </row>
    <row r="1350" spans="1:9" ht="14.25" customHeight="1" x14ac:dyDescent="0.2">
      <c r="A1350" s="8" t="s">
        <v>201</v>
      </c>
      <c r="B1350" s="8" t="s">
        <v>203</v>
      </c>
      <c r="C1350" s="8">
        <v>2</v>
      </c>
      <c r="D1350" s="8">
        <v>0</v>
      </c>
      <c r="E1350" s="8"/>
      <c r="F1350" s="8"/>
      <c r="G1350" s="13"/>
      <c r="H1350" s="13"/>
      <c r="I1350" s="13"/>
    </row>
    <row r="1351" spans="1:9" ht="14.25" customHeight="1" x14ac:dyDescent="0.2">
      <c r="A1351" s="8" t="s">
        <v>201</v>
      </c>
      <c r="B1351" s="8" t="s">
        <v>203</v>
      </c>
      <c r="C1351" s="8">
        <v>1</v>
      </c>
      <c r="D1351" s="9" t="s">
        <v>30</v>
      </c>
      <c r="E1351" s="9">
        <v>1</v>
      </c>
      <c r="F1351" s="9" t="s">
        <v>1281</v>
      </c>
      <c r="G1351" s="13"/>
      <c r="H1351" s="13"/>
      <c r="I1351" s="13"/>
    </row>
    <row r="1352" spans="1:9" ht="14.25" customHeight="1" x14ac:dyDescent="0.2">
      <c r="A1352" s="8" t="s">
        <v>201</v>
      </c>
      <c r="B1352" s="8" t="s">
        <v>203</v>
      </c>
      <c r="C1352" s="8">
        <v>1</v>
      </c>
      <c r="D1352" s="9" t="s">
        <v>30</v>
      </c>
      <c r="E1352" s="9">
        <v>2</v>
      </c>
      <c r="F1352" s="9" t="s">
        <v>1282</v>
      </c>
      <c r="G1352" s="13"/>
      <c r="H1352" s="13"/>
      <c r="I1352" s="13"/>
    </row>
    <row r="1353" spans="1:9" ht="14.25" customHeight="1" x14ac:dyDescent="0.2">
      <c r="A1353" s="8" t="s">
        <v>201</v>
      </c>
      <c r="B1353" s="8" t="s">
        <v>203</v>
      </c>
      <c r="C1353" s="8">
        <v>1</v>
      </c>
      <c r="D1353" s="9" t="s">
        <v>30</v>
      </c>
      <c r="E1353" s="9">
        <v>3</v>
      </c>
      <c r="F1353" s="9" t="s">
        <v>1283</v>
      </c>
      <c r="G1353" s="13"/>
      <c r="H1353" s="13"/>
      <c r="I1353" s="13"/>
    </row>
    <row r="1354" spans="1:9" ht="14.25" customHeight="1" x14ac:dyDescent="0.2">
      <c r="A1354" s="8" t="s">
        <v>201</v>
      </c>
      <c r="B1354" s="8" t="s">
        <v>203</v>
      </c>
      <c r="C1354" s="8">
        <v>1</v>
      </c>
      <c r="D1354" s="9" t="s">
        <v>31</v>
      </c>
      <c r="E1354" s="9">
        <v>4</v>
      </c>
      <c r="F1354" s="9" t="s">
        <v>1284</v>
      </c>
      <c r="G1354" s="13"/>
      <c r="H1354" s="13"/>
      <c r="I1354" s="13"/>
    </row>
    <row r="1355" spans="1:9" ht="14.25" customHeight="1" x14ac:dyDescent="0.2">
      <c r="A1355" s="8" t="s">
        <v>201</v>
      </c>
      <c r="B1355" s="8" t="s">
        <v>203</v>
      </c>
      <c r="C1355" s="8">
        <v>1</v>
      </c>
      <c r="D1355" s="9" t="s">
        <v>30</v>
      </c>
      <c r="E1355" s="9">
        <v>5</v>
      </c>
      <c r="F1355" s="9" t="s">
        <v>1285</v>
      </c>
      <c r="G1355" s="13"/>
      <c r="H1355" s="13"/>
      <c r="I1355" s="13"/>
    </row>
    <row r="1356" spans="1:9" ht="14.25" customHeight="1" x14ac:dyDescent="0.2">
      <c r="A1356" s="8"/>
      <c r="B1356" s="8"/>
      <c r="C1356" s="8"/>
      <c r="D1356" s="8"/>
      <c r="E1356" s="8"/>
      <c r="F1356" s="8"/>
      <c r="G1356" s="13"/>
      <c r="H1356" s="13"/>
      <c r="I1356" s="13"/>
    </row>
    <row r="1357" spans="1:9" ht="14.25" customHeight="1" x14ac:dyDescent="0.2">
      <c r="A1357" s="8" t="s">
        <v>201</v>
      </c>
      <c r="B1357" s="8" t="s">
        <v>204</v>
      </c>
      <c r="C1357" s="8">
        <v>2</v>
      </c>
      <c r="D1357" s="8">
        <v>2</v>
      </c>
      <c r="E1357" s="8"/>
      <c r="F1357" s="8"/>
      <c r="G1357" s="13"/>
      <c r="H1357" s="13"/>
      <c r="I1357" s="13"/>
    </row>
    <row r="1358" spans="1:9" ht="14.25" customHeight="1" x14ac:dyDescent="0.2">
      <c r="A1358" s="8" t="s">
        <v>201</v>
      </c>
      <c r="B1358" s="8" t="s">
        <v>204</v>
      </c>
      <c r="C1358" s="8">
        <v>1</v>
      </c>
      <c r="D1358" s="9" t="s">
        <v>29</v>
      </c>
      <c r="E1358" s="9">
        <v>1</v>
      </c>
      <c r="F1358" s="9" t="s">
        <v>1286</v>
      </c>
      <c r="G1358" s="13"/>
      <c r="H1358" s="13"/>
      <c r="I1358" s="13"/>
    </row>
    <row r="1359" spans="1:9" ht="14.25" customHeight="1" x14ac:dyDescent="0.2">
      <c r="A1359" s="8" t="s">
        <v>201</v>
      </c>
      <c r="B1359" s="8" t="s">
        <v>204</v>
      </c>
      <c r="C1359" s="8">
        <v>1</v>
      </c>
      <c r="D1359" s="9" t="s">
        <v>29</v>
      </c>
      <c r="E1359" s="9">
        <v>2</v>
      </c>
      <c r="F1359" s="9" t="s">
        <v>1287</v>
      </c>
      <c r="G1359" s="13"/>
      <c r="H1359" s="13"/>
      <c r="I1359" s="13"/>
    </row>
    <row r="1360" spans="1:9" ht="14.25" customHeight="1" x14ac:dyDescent="0.2">
      <c r="A1360" s="8" t="s">
        <v>201</v>
      </c>
      <c r="B1360" s="8" t="s">
        <v>204</v>
      </c>
      <c r="C1360" s="8">
        <v>1</v>
      </c>
      <c r="D1360" s="9" t="s">
        <v>29</v>
      </c>
      <c r="E1360" s="9">
        <v>3</v>
      </c>
      <c r="F1360" s="9" t="s">
        <v>1288</v>
      </c>
      <c r="G1360" s="13"/>
      <c r="H1360" s="13"/>
      <c r="I1360" s="13"/>
    </row>
    <row r="1361" spans="1:9" ht="14.25" customHeight="1" x14ac:dyDescent="0.2">
      <c r="A1361" s="8" t="s">
        <v>201</v>
      </c>
      <c r="B1361" s="8" t="s">
        <v>204</v>
      </c>
      <c r="C1361" s="8">
        <v>1</v>
      </c>
      <c r="D1361" s="9" t="s">
        <v>29</v>
      </c>
      <c r="E1361" s="9">
        <v>4</v>
      </c>
      <c r="F1361" s="9" t="s">
        <v>1289</v>
      </c>
      <c r="G1361" s="13"/>
      <c r="H1361" s="13"/>
      <c r="I1361" s="13"/>
    </row>
    <row r="1362" spans="1:9" ht="14.25" customHeight="1" x14ac:dyDescent="0.2">
      <c r="A1362" s="8" t="s">
        <v>201</v>
      </c>
      <c r="B1362" s="8" t="s">
        <v>204</v>
      </c>
      <c r="C1362" s="8">
        <v>1</v>
      </c>
      <c r="D1362" s="9" t="s">
        <v>30</v>
      </c>
      <c r="E1362" s="9">
        <v>5</v>
      </c>
      <c r="F1362" s="9" t="s">
        <v>1290</v>
      </c>
      <c r="G1362" s="13"/>
      <c r="H1362" s="13"/>
      <c r="I1362" s="13"/>
    </row>
    <row r="1363" spans="1:9" ht="14.25" customHeight="1" x14ac:dyDescent="0.2">
      <c r="A1363" s="8" t="s">
        <v>201</v>
      </c>
      <c r="B1363" s="8" t="s">
        <v>204</v>
      </c>
      <c r="C1363" s="8">
        <v>1</v>
      </c>
      <c r="D1363" s="9" t="s">
        <v>30</v>
      </c>
      <c r="E1363" s="9">
        <v>6</v>
      </c>
      <c r="F1363" s="9" t="s">
        <v>1291</v>
      </c>
      <c r="G1363" s="13"/>
      <c r="H1363" s="13"/>
      <c r="I1363" s="13"/>
    </row>
    <row r="1364" spans="1:9" ht="14.25" customHeight="1" x14ac:dyDescent="0.2">
      <c r="A1364" s="8" t="s">
        <v>201</v>
      </c>
      <c r="B1364" s="8" t="s">
        <v>204</v>
      </c>
      <c r="C1364" s="8">
        <v>2</v>
      </c>
      <c r="D1364" s="9" t="s">
        <v>29</v>
      </c>
      <c r="E1364" s="9">
        <v>7</v>
      </c>
      <c r="F1364" s="9" t="s">
        <v>1292</v>
      </c>
      <c r="G1364" s="13"/>
      <c r="H1364" s="13"/>
      <c r="I1364" s="13"/>
    </row>
    <row r="1365" spans="1:9" ht="14.25" customHeight="1" x14ac:dyDescent="0.2">
      <c r="A1365" s="8" t="s">
        <v>201</v>
      </c>
      <c r="B1365" s="8" t="s">
        <v>204</v>
      </c>
      <c r="C1365" s="8">
        <v>2</v>
      </c>
      <c r="D1365" s="9" t="s">
        <v>29</v>
      </c>
      <c r="E1365" s="9">
        <v>8</v>
      </c>
      <c r="F1365" s="9" t="s">
        <v>1293</v>
      </c>
      <c r="G1365" s="13"/>
      <c r="H1365" s="13"/>
      <c r="I1365" s="13"/>
    </row>
    <row r="1366" spans="1:9" ht="14.25" customHeight="1" x14ac:dyDescent="0.2">
      <c r="A1366" s="8" t="s">
        <v>201</v>
      </c>
      <c r="B1366" s="8" t="s">
        <v>204</v>
      </c>
      <c r="C1366" s="8">
        <v>2</v>
      </c>
      <c r="D1366" s="9" t="s">
        <v>29</v>
      </c>
      <c r="E1366" s="9">
        <v>9</v>
      </c>
      <c r="F1366" s="9" t="s">
        <v>1294</v>
      </c>
      <c r="G1366" s="13"/>
      <c r="H1366" s="13"/>
      <c r="I1366" s="13"/>
    </row>
    <row r="1367" spans="1:9" ht="14.25" customHeight="1" x14ac:dyDescent="0.2">
      <c r="A1367" s="8" t="s">
        <v>201</v>
      </c>
      <c r="B1367" s="8" t="s">
        <v>204</v>
      </c>
      <c r="C1367" s="8">
        <v>2</v>
      </c>
      <c r="D1367" s="9" t="s">
        <v>29</v>
      </c>
      <c r="E1367" s="9">
        <v>10</v>
      </c>
      <c r="F1367" s="9" t="s">
        <v>1295</v>
      </c>
      <c r="G1367" s="14">
        <v>41505</v>
      </c>
      <c r="H1367" s="13" t="s">
        <v>251</v>
      </c>
      <c r="I1367" s="13"/>
    </row>
    <row r="1368" spans="1:9" ht="14.25" customHeight="1" x14ac:dyDescent="0.2">
      <c r="A1368" s="8" t="s">
        <v>201</v>
      </c>
      <c r="B1368" s="8" t="s">
        <v>204</v>
      </c>
      <c r="C1368" s="8">
        <v>2</v>
      </c>
      <c r="D1368" s="9" t="s">
        <v>31</v>
      </c>
      <c r="E1368" s="9">
        <v>11</v>
      </c>
      <c r="F1368" s="9" t="s">
        <v>1296</v>
      </c>
      <c r="G1368" s="13"/>
      <c r="H1368" s="13"/>
      <c r="I1368" s="13"/>
    </row>
    <row r="1369" spans="1:9" ht="14.25" customHeight="1" x14ac:dyDescent="0.2">
      <c r="A1369" s="8" t="s">
        <v>201</v>
      </c>
      <c r="B1369" s="8" t="s">
        <v>204</v>
      </c>
      <c r="C1369" s="8">
        <v>2</v>
      </c>
      <c r="D1369" s="9" t="s">
        <v>31</v>
      </c>
      <c r="E1369" s="9">
        <v>12</v>
      </c>
      <c r="F1369" s="9" t="s">
        <v>1297</v>
      </c>
      <c r="G1369" s="13"/>
      <c r="H1369" s="13"/>
      <c r="I1369" s="13"/>
    </row>
    <row r="1370" spans="1:9" ht="14.25" customHeight="1" x14ac:dyDescent="0.2">
      <c r="A1370" s="8" t="s">
        <v>201</v>
      </c>
      <c r="B1370" s="8" t="s">
        <v>204</v>
      </c>
      <c r="C1370" s="8">
        <v>2</v>
      </c>
      <c r="D1370" s="9" t="s">
        <v>29</v>
      </c>
      <c r="E1370" s="9">
        <v>13</v>
      </c>
      <c r="F1370" s="9" t="s">
        <v>1298</v>
      </c>
      <c r="G1370" s="14">
        <v>41505</v>
      </c>
      <c r="H1370" s="13" t="s">
        <v>450</v>
      </c>
      <c r="I1370" s="13"/>
    </row>
    <row r="1371" spans="1:9" ht="14.25" customHeight="1" x14ac:dyDescent="0.2">
      <c r="A1371" s="8" t="s">
        <v>201</v>
      </c>
      <c r="B1371" s="8" t="s">
        <v>204</v>
      </c>
      <c r="C1371" s="8">
        <v>2</v>
      </c>
      <c r="D1371" s="9" t="s">
        <v>30</v>
      </c>
      <c r="E1371" s="9">
        <v>14</v>
      </c>
      <c r="F1371" s="9" t="s">
        <v>1299</v>
      </c>
      <c r="G1371" s="13"/>
      <c r="H1371" s="13"/>
      <c r="I1371" s="13"/>
    </row>
    <row r="1372" spans="1:9" ht="14.25" customHeight="1" x14ac:dyDescent="0.2">
      <c r="A1372" s="8" t="s">
        <v>201</v>
      </c>
      <c r="B1372" s="8" t="s">
        <v>204</v>
      </c>
      <c r="C1372" s="8">
        <v>2</v>
      </c>
      <c r="D1372" s="9" t="s">
        <v>29</v>
      </c>
      <c r="E1372" s="9">
        <v>15</v>
      </c>
      <c r="F1372" s="9" t="s">
        <v>1300</v>
      </c>
      <c r="G1372" s="13"/>
      <c r="H1372" s="13"/>
      <c r="I1372" s="13"/>
    </row>
    <row r="1373" spans="1:9" ht="14.25" customHeight="1" x14ac:dyDescent="0.2">
      <c r="A1373" s="8"/>
      <c r="B1373" s="8"/>
      <c r="C1373" s="8"/>
      <c r="D1373" s="9"/>
      <c r="E1373" s="9"/>
      <c r="F1373" s="9"/>
      <c r="G1373" s="13"/>
      <c r="H1373" s="13"/>
      <c r="I1373" s="13"/>
    </row>
    <row r="1374" spans="1:9" ht="14.25" customHeight="1" x14ac:dyDescent="0.2">
      <c r="A1374" s="8" t="s">
        <v>201</v>
      </c>
      <c r="B1374" s="8" t="s">
        <v>205</v>
      </c>
      <c r="C1374" s="8">
        <v>2</v>
      </c>
      <c r="D1374" s="8">
        <v>0</v>
      </c>
      <c r="E1374" s="8"/>
      <c r="F1374" s="8"/>
      <c r="G1374" s="13"/>
      <c r="H1374" s="13"/>
      <c r="I1374" s="13"/>
    </row>
    <row r="1375" spans="1:9" ht="14.25" customHeight="1" x14ac:dyDescent="0.2">
      <c r="A1375" s="8" t="s">
        <v>201</v>
      </c>
      <c r="B1375" s="8" t="s">
        <v>205</v>
      </c>
      <c r="C1375" s="8">
        <v>1</v>
      </c>
      <c r="D1375" s="9" t="s">
        <v>29</v>
      </c>
      <c r="E1375" s="9">
        <v>1</v>
      </c>
      <c r="F1375" s="9" t="s">
        <v>1301</v>
      </c>
      <c r="G1375" s="13"/>
      <c r="H1375" s="13"/>
      <c r="I1375" s="13"/>
    </row>
    <row r="1376" spans="1:9" ht="14.25" customHeight="1" x14ac:dyDescent="0.2">
      <c r="A1376" s="8" t="s">
        <v>201</v>
      </c>
      <c r="B1376" s="8" t="s">
        <v>205</v>
      </c>
      <c r="C1376" s="8">
        <v>1</v>
      </c>
      <c r="D1376" s="9" t="s">
        <v>29</v>
      </c>
      <c r="E1376" s="9">
        <v>2</v>
      </c>
      <c r="F1376" s="9" t="s">
        <v>1302</v>
      </c>
      <c r="G1376" s="13"/>
      <c r="H1376" s="13"/>
      <c r="I1376" s="13"/>
    </row>
    <row r="1377" spans="1:9" ht="14.25" customHeight="1" x14ac:dyDescent="0.2">
      <c r="A1377" s="8" t="s">
        <v>201</v>
      </c>
      <c r="B1377" s="8" t="s">
        <v>205</v>
      </c>
      <c r="C1377" s="8">
        <v>1</v>
      </c>
      <c r="D1377" s="9" t="s">
        <v>29</v>
      </c>
      <c r="E1377" s="9">
        <v>3</v>
      </c>
      <c r="F1377" s="9" t="s">
        <v>1303</v>
      </c>
      <c r="G1377" s="13"/>
      <c r="H1377" s="13"/>
      <c r="I1377" s="13"/>
    </row>
    <row r="1378" spans="1:9" ht="14.25" customHeight="1" x14ac:dyDescent="0.2">
      <c r="A1378" s="8" t="s">
        <v>201</v>
      </c>
      <c r="B1378" s="8" t="s">
        <v>205</v>
      </c>
      <c r="C1378" s="8">
        <v>1</v>
      </c>
      <c r="D1378" s="9" t="s">
        <v>30</v>
      </c>
      <c r="E1378" s="9">
        <v>4</v>
      </c>
      <c r="F1378" s="9" t="s">
        <v>1304</v>
      </c>
      <c r="G1378" s="13"/>
      <c r="H1378" s="13"/>
      <c r="I1378" s="13"/>
    </row>
    <row r="1379" spans="1:9" ht="14.25" customHeight="1" x14ac:dyDescent="0.2">
      <c r="A1379" s="8" t="s">
        <v>201</v>
      </c>
      <c r="B1379" s="8" t="s">
        <v>205</v>
      </c>
      <c r="C1379" s="8">
        <v>1</v>
      </c>
      <c r="D1379" s="9" t="s">
        <v>29</v>
      </c>
      <c r="E1379" s="9">
        <v>5</v>
      </c>
      <c r="F1379" s="9" t="s">
        <v>1305</v>
      </c>
      <c r="G1379" s="13"/>
      <c r="H1379" s="13"/>
      <c r="I1379" s="13"/>
    </row>
    <row r="1380" spans="1:9" ht="14.25" customHeight="1" x14ac:dyDescent="0.2">
      <c r="A1380" s="8" t="s">
        <v>201</v>
      </c>
      <c r="B1380" s="8" t="s">
        <v>205</v>
      </c>
      <c r="C1380" s="8">
        <v>1</v>
      </c>
      <c r="D1380" s="9" t="s">
        <v>30</v>
      </c>
      <c r="E1380" s="9">
        <v>6</v>
      </c>
      <c r="F1380" s="9" t="s">
        <v>1306</v>
      </c>
      <c r="G1380" s="13"/>
      <c r="H1380" s="13"/>
      <c r="I1380" s="13"/>
    </row>
    <row r="1381" spans="1:9" ht="14.25" customHeight="1" x14ac:dyDescent="0.2">
      <c r="A1381" s="8" t="s">
        <v>201</v>
      </c>
      <c r="B1381" s="8" t="s">
        <v>205</v>
      </c>
      <c r="C1381" s="8">
        <v>1</v>
      </c>
      <c r="D1381" s="9" t="s">
        <v>30</v>
      </c>
      <c r="E1381" s="9">
        <v>7</v>
      </c>
      <c r="F1381" s="9" t="s">
        <v>1307</v>
      </c>
      <c r="G1381" s="13"/>
      <c r="H1381" s="13"/>
      <c r="I1381" s="13"/>
    </row>
    <row r="1382" spans="1:9" ht="14.25" customHeight="1" x14ac:dyDescent="0.2">
      <c r="A1382" s="8" t="s">
        <v>201</v>
      </c>
      <c r="B1382" s="8" t="s">
        <v>205</v>
      </c>
      <c r="C1382" s="8">
        <v>1</v>
      </c>
      <c r="D1382" s="9" t="s">
        <v>29</v>
      </c>
      <c r="E1382" s="9">
        <v>8</v>
      </c>
      <c r="F1382" s="9" t="s">
        <v>1308</v>
      </c>
      <c r="G1382" s="13"/>
      <c r="H1382" s="13"/>
      <c r="I1382" s="13"/>
    </row>
    <row r="1383" spans="1:9" ht="14.25" customHeight="1" x14ac:dyDescent="0.2">
      <c r="A1383" s="8" t="s">
        <v>201</v>
      </c>
      <c r="B1383" s="8" t="s">
        <v>205</v>
      </c>
      <c r="C1383" s="8">
        <v>1</v>
      </c>
      <c r="D1383" s="9" t="s">
        <v>29</v>
      </c>
      <c r="E1383" s="9">
        <v>9</v>
      </c>
      <c r="F1383" s="9" t="s">
        <v>1309</v>
      </c>
      <c r="G1383" s="13"/>
      <c r="H1383" s="13"/>
      <c r="I1383" s="13"/>
    </row>
    <row r="1384" spans="1:9" ht="14.25" customHeight="1" x14ac:dyDescent="0.2">
      <c r="A1384" s="8" t="s">
        <v>201</v>
      </c>
      <c r="B1384" s="8" t="s">
        <v>205</v>
      </c>
      <c r="C1384" s="8">
        <v>1</v>
      </c>
      <c r="D1384" s="9" t="s">
        <v>30</v>
      </c>
      <c r="E1384" s="9">
        <v>10</v>
      </c>
      <c r="F1384" s="9" t="s">
        <v>1310</v>
      </c>
      <c r="G1384" s="13"/>
      <c r="H1384" s="13"/>
      <c r="I1384" s="13"/>
    </row>
    <row r="1385" spans="1:9" ht="14.25" customHeight="1" x14ac:dyDescent="0.2">
      <c r="A1385" s="8" t="s">
        <v>201</v>
      </c>
      <c r="B1385" s="8" t="s">
        <v>205</v>
      </c>
      <c r="C1385" s="8">
        <v>3</v>
      </c>
      <c r="D1385" s="9" t="s">
        <v>29</v>
      </c>
      <c r="E1385" s="9">
        <v>11</v>
      </c>
      <c r="F1385" s="9" t="s">
        <v>1311</v>
      </c>
      <c r="G1385" s="13"/>
      <c r="H1385" s="13"/>
      <c r="I1385" s="13"/>
    </row>
    <row r="1386" spans="1:9" ht="14.25" customHeight="1" x14ac:dyDescent="0.2">
      <c r="A1386" s="8" t="s">
        <v>201</v>
      </c>
      <c r="B1386" s="8" t="s">
        <v>205</v>
      </c>
      <c r="C1386" s="8">
        <v>3</v>
      </c>
      <c r="D1386" s="9" t="s">
        <v>29</v>
      </c>
      <c r="E1386" s="9">
        <v>12</v>
      </c>
      <c r="F1386" s="9" t="s">
        <v>1312</v>
      </c>
      <c r="G1386" s="13"/>
      <c r="H1386" s="13"/>
      <c r="I1386" s="13"/>
    </row>
    <row r="1387" spans="1:9" ht="14.25" customHeight="1" x14ac:dyDescent="0.2">
      <c r="A1387" s="8"/>
      <c r="B1387" s="8"/>
      <c r="C1387" s="8"/>
      <c r="D1387" s="8"/>
      <c r="E1387" s="8"/>
      <c r="F1387" s="8"/>
      <c r="G1387" s="13"/>
      <c r="H1387" s="13"/>
      <c r="I1387" s="13"/>
    </row>
    <row r="1388" spans="1:9" ht="14.25" customHeight="1" x14ac:dyDescent="0.2">
      <c r="A1388" s="8" t="s">
        <v>201</v>
      </c>
      <c r="B1388" s="8" t="s">
        <v>206</v>
      </c>
      <c r="C1388" s="8">
        <v>2</v>
      </c>
      <c r="D1388" s="8">
        <v>0</v>
      </c>
      <c r="E1388" s="8"/>
      <c r="F1388" s="8"/>
      <c r="G1388" s="14">
        <v>41396</v>
      </c>
      <c r="H1388" s="13" t="s">
        <v>1313</v>
      </c>
      <c r="I1388" s="13"/>
    </row>
    <row r="1389" spans="1:9" ht="14.25" customHeight="1" x14ac:dyDescent="0.2">
      <c r="A1389" s="8" t="s">
        <v>201</v>
      </c>
      <c r="B1389" s="8" t="s">
        <v>206</v>
      </c>
      <c r="C1389" s="8">
        <v>1</v>
      </c>
      <c r="D1389" s="9" t="s">
        <v>29</v>
      </c>
      <c r="E1389" s="9">
        <v>1</v>
      </c>
      <c r="F1389" s="9" t="s">
        <v>1314</v>
      </c>
      <c r="G1389" s="13"/>
      <c r="H1389" s="13"/>
      <c r="I1389" s="13"/>
    </row>
    <row r="1390" spans="1:9" ht="14.25" customHeight="1" x14ac:dyDescent="0.2">
      <c r="A1390" s="8" t="s">
        <v>201</v>
      </c>
      <c r="B1390" s="8" t="s">
        <v>206</v>
      </c>
      <c r="C1390" s="8">
        <v>1</v>
      </c>
      <c r="D1390" s="9" t="s">
        <v>30</v>
      </c>
      <c r="E1390" s="9">
        <v>2</v>
      </c>
      <c r="F1390" s="9" t="s">
        <v>1315</v>
      </c>
      <c r="G1390" s="13"/>
      <c r="H1390" s="13"/>
      <c r="I1390" s="13"/>
    </row>
    <row r="1391" spans="1:9" ht="14.25" customHeight="1" x14ac:dyDescent="0.2">
      <c r="A1391" s="8" t="s">
        <v>201</v>
      </c>
      <c r="B1391" s="8" t="s">
        <v>206</v>
      </c>
      <c r="C1391" s="8">
        <v>1</v>
      </c>
      <c r="D1391" s="9" t="s">
        <v>29</v>
      </c>
      <c r="E1391" s="9">
        <v>3</v>
      </c>
      <c r="F1391" s="9" t="s">
        <v>1316</v>
      </c>
      <c r="G1391" s="13"/>
      <c r="H1391" s="13"/>
      <c r="I1391" s="13"/>
    </row>
    <row r="1392" spans="1:9" ht="14.25" customHeight="1" x14ac:dyDescent="0.2">
      <c r="A1392" s="8" t="s">
        <v>201</v>
      </c>
      <c r="B1392" s="8" t="s">
        <v>206</v>
      </c>
      <c r="C1392" s="8">
        <v>1</v>
      </c>
      <c r="D1392" s="9" t="s">
        <v>29</v>
      </c>
      <c r="E1392" s="9">
        <v>4</v>
      </c>
      <c r="F1392" s="9" t="s">
        <v>1317</v>
      </c>
      <c r="G1392" s="13"/>
      <c r="H1392" s="13"/>
      <c r="I1392" s="13"/>
    </row>
    <row r="1393" spans="1:9" ht="14.25" customHeight="1" x14ac:dyDescent="0.2">
      <c r="A1393" s="8" t="s">
        <v>201</v>
      </c>
      <c r="B1393" s="8" t="s">
        <v>206</v>
      </c>
      <c r="C1393" s="8">
        <v>1</v>
      </c>
      <c r="D1393" s="9" t="s">
        <v>31</v>
      </c>
      <c r="E1393" s="9">
        <v>5</v>
      </c>
      <c r="F1393" s="9" t="s">
        <v>1318</v>
      </c>
      <c r="G1393" s="13"/>
      <c r="H1393" s="13"/>
      <c r="I1393" s="13"/>
    </row>
    <row r="1394" spans="1:9" ht="14.25" customHeight="1" x14ac:dyDescent="0.2">
      <c r="A1394" s="8" t="s">
        <v>201</v>
      </c>
      <c r="B1394" s="8" t="s">
        <v>206</v>
      </c>
      <c r="C1394" s="8">
        <v>3</v>
      </c>
      <c r="D1394" s="9" t="s">
        <v>30</v>
      </c>
      <c r="E1394" s="9">
        <v>6</v>
      </c>
      <c r="F1394" s="9" t="s">
        <v>1319</v>
      </c>
      <c r="G1394" s="14">
        <v>41505</v>
      </c>
      <c r="H1394" s="13" t="s">
        <v>1089</v>
      </c>
      <c r="I1394" s="13"/>
    </row>
    <row r="1395" spans="1:9" ht="14.25" customHeight="1" x14ac:dyDescent="0.2">
      <c r="A1395" s="8" t="s">
        <v>201</v>
      </c>
      <c r="B1395" s="8" t="s">
        <v>206</v>
      </c>
      <c r="C1395" s="8">
        <v>3</v>
      </c>
      <c r="D1395" s="9" t="s">
        <v>29</v>
      </c>
      <c r="E1395" s="9">
        <v>7</v>
      </c>
      <c r="F1395" s="9" t="s">
        <v>1320</v>
      </c>
      <c r="G1395" s="13"/>
      <c r="H1395" s="13"/>
      <c r="I1395" s="13"/>
    </row>
    <row r="1396" spans="1:9" ht="14.25" customHeight="1" x14ac:dyDescent="0.2">
      <c r="A1396" s="8"/>
      <c r="B1396" s="8"/>
      <c r="C1396" s="8"/>
      <c r="D1396" s="8"/>
      <c r="E1396" s="8"/>
      <c r="F1396" s="8"/>
      <c r="G1396" s="13"/>
      <c r="H1396" s="13"/>
      <c r="I1396" s="13"/>
    </row>
    <row r="1397" spans="1:9" ht="14.25" customHeight="1" x14ac:dyDescent="0.2">
      <c r="A1397" s="8" t="s">
        <v>201</v>
      </c>
      <c r="B1397" s="8" t="s">
        <v>207</v>
      </c>
      <c r="C1397" s="8">
        <v>1</v>
      </c>
      <c r="D1397" s="8">
        <v>0</v>
      </c>
      <c r="E1397" s="8"/>
      <c r="F1397" s="8"/>
      <c r="G1397" s="13"/>
      <c r="H1397" s="13"/>
      <c r="I1397" s="13"/>
    </row>
    <row r="1398" spans="1:9" ht="14.25" customHeight="1" x14ac:dyDescent="0.2">
      <c r="A1398" s="8" t="s">
        <v>201</v>
      </c>
      <c r="B1398" s="8" t="s">
        <v>207</v>
      </c>
      <c r="C1398" s="8">
        <v>1</v>
      </c>
      <c r="D1398" s="9" t="s">
        <v>31</v>
      </c>
      <c r="E1398" s="9">
        <v>1</v>
      </c>
      <c r="F1398" s="9" t="s">
        <v>1321</v>
      </c>
      <c r="G1398" s="13"/>
      <c r="H1398" s="13"/>
      <c r="I1398" s="13"/>
    </row>
    <row r="1399" spans="1:9" ht="14.25" customHeight="1" x14ac:dyDescent="0.2">
      <c r="A1399" s="8" t="s">
        <v>201</v>
      </c>
      <c r="B1399" s="8" t="s">
        <v>207</v>
      </c>
      <c r="C1399" s="8">
        <v>1</v>
      </c>
      <c r="D1399" s="9" t="s">
        <v>30</v>
      </c>
      <c r="E1399" s="9">
        <v>2</v>
      </c>
      <c r="F1399" s="9" t="s">
        <v>1322</v>
      </c>
      <c r="G1399" s="13"/>
      <c r="H1399" s="13"/>
      <c r="I1399" s="13"/>
    </row>
    <row r="1400" spans="1:9" ht="14.25" customHeight="1" x14ac:dyDescent="0.2">
      <c r="A1400" s="8" t="s">
        <v>201</v>
      </c>
      <c r="B1400" s="8" t="s">
        <v>207</v>
      </c>
      <c r="C1400" s="8">
        <v>1</v>
      </c>
      <c r="D1400" s="9" t="s">
        <v>30</v>
      </c>
      <c r="E1400" s="9">
        <v>3</v>
      </c>
      <c r="F1400" s="9" t="s">
        <v>1323</v>
      </c>
      <c r="G1400" s="13"/>
      <c r="H1400" s="13"/>
      <c r="I1400" s="13"/>
    </row>
    <row r="1401" spans="1:9" ht="14.25" customHeight="1" x14ac:dyDescent="0.2">
      <c r="A1401" s="8" t="s">
        <v>201</v>
      </c>
      <c r="B1401" s="8" t="s">
        <v>207</v>
      </c>
      <c r="C1401" s="8">
        <v>1</v>
      </c>
      <c r="D1401" s="9" t="s">
        <v>31</v>
      </c>
      <c r="E1401" s="9">
        <v>4</v>
      </c>
      <c r="F1401" s="9" t="s">
        <v>1324</v>
      </c>
      <c r="G1401" s="13"/>
      <c r="H1401" s="13"/>
      <c r="I1401" s="13"/>
    </row>
    <row r="1402" spans="1:9" ht="14.25" customHeight="1" x14ac:dyDescent="0.2">
      <c r="A1402" s="8" t="s">
        <v>201</v>
      </c>
      <c r="B1402" s="8" t="s">
        <v>207</v>
      </c>
      <c r="C1402" s="8">
        <v>1</v>
      </c>
      <c r="D1402" s="9" t="s">
        <v>29</v>
      </c>
      <c r="E1402" s="9">
        <v>5</v>
      </c>
      <c r="F1402" s="9" t="s">
        <v>1325</v>
      </c>
      <c r="G1402" s="13"/>
      <c r="H1402" s="13"/>
      <c r="I1402" s="13"/>
    </row>
    <row r="1403" spans="1:9" ht="14.25" customHeight="1" x14ac:dyDescent="0.2">
      <c r="A1403" s="8" t="s">
        <v>201</v>
      </c>
      <c r="B1403" s="8" t="s">
        <v>207</v>
      </c>
      <c r="C1403" s="8">
        <v>1</v>
      </c>
      <c r="D1403" s="9" t="s">
        <v>31</v>
      </c>
      <c r="E1403" s="9">
        <v>6</v>
      </c>
      <c r="F1403" s="9" t="s">
        <v>1326</v>
      </c>
      <c r="G1403" s="13"/>
      <c r="H1403" s="13"/>
      <c r="I1403" s="13"/>
    </row>
    <row r="1404" spans="1:9" ht="14.25" customHeight="1" x14ac:dyDescent="0.2">
      <c r="A1404" s="8" t="s">
        <v>201</v>
      </c>
      <c r="B1404" s="8" t="s">
        <v>207</v>
      </c>
      <c r="C1404" s="8">
        <v>1</v>
      </c>
      <c r="D1404" s="9" t="s">
        <v>30</v>
      </c>
      <c r="E1404" s="9">
        <v>7</v>
      </c>
      <c r="F1404" s="9" t="s">
        <v>1327</v>
      </c>
      <c r="G1404" s="13"/>
      <c r="H1404" s="13"/>
      <c r="I1404" s="13"/>
    </row>
    <row r="1405" spans="1:9" ht="14.25" customHeight="1" x14ac:dyDescent="0.2">
      <c r="A1405" s="8" t="s">
        <v>201</v>
      </c>
      <c r="B1405" s="8" t="s">
        <v>207</v>
      </c>
      <c r="C1405" s="8">
        <v>3</v>
      </c>
      <c r="D1405" s="9" t="s">
        <v>29</v>
      </c>
      <c r="E1405" s="9">
        <v>8</v>
      </c>
      <c r="F1405" s="9" t="s">
        <v>1328</v>
      </c>
      <c r="G1405" s="13"/>
      <c r="H1405" s="13"/>
      <c r="I1405" s="13"/>
    </row>
    <row r="1406" spans="1:9" ht="14.25" customHeight="1" x14ac:dyDescent="0.2">
      <c r="A1406" s="8" t="s">
        <v>201</v>
      </c>
      <c r="B1406" s="8" t="s">
        <v>207</v>
      </c>
      <c r="C1406" s="8">
        <v>3</v>
      </c>
      <c r="D1406" s="9" t="s">
        <v>31</v>
      </c>
      <c r="E1406" s="9">
        <v>9</v>
      </c>
      <c r="F1406" s="9" t="s">
        <v>1329</v>
      </c>
      <c r="G1406" s="13"/>
      <c r="H1406" s="13"/>
      <c r="I1406" s="13"/>
    </row>
    <row r="1407" spans="1:9" ht="14.25" customHeight="1" x14ac:dyDescent="0.2">
      <c r="A1407" s="8" t="s">
        <v>201</v>
      </c>
      <c r="B1407" s="8" t="s">
        <v>207</v>
      </c>
      <c r="C1407" s="8">
        <v>3</v>
      </c>
      <c r="D1407" s="9" t="s">
        <v>30</v>
      </c>
      <c r="E1407" s="9">
        <v>10</v>
      </c>
      <c r="F1407" s="9" t="s">
        <v>1330</v>
      </c>
      <c r="G1407" s="13"/>
      <c r="H1407" s="13"/>
      <c r="I1407" s="13"/>
    </row>
    <row r="1408" spans="1:9" ht="14.25" customHeight="1" x14ac:dyDescent="0.2">
      <c r="A1408" s="8"/>
      <c r="B1408" s="8"/>
      <c r="C1408" s="8"/>
      <c r="D1408" s="8"/>
      <c r="E1408" s="8"/>
      <c r="F1408" s="8"/>
      <c r="G1408" s="13"/>
      <c r="H1408" s="13"/>
      <c r="I1408" s="13"/>
    </row>
    <row r="1409" spans="1:9" ht="14.25" customHeight="1" x14ac:dyDescent="0.2">
      <c r="A1409" s="8" t="s">
        <v>201</v>
      </c>
      <c r="B1409" s="8" t="s">
        <v>208</v>
      </c>
      <c r="C1409" s="8">
        <v>1</v>
      </c>
      <c r="D1409" s="8">
        <v>1</v>
      </c>
      <c r="E1409" s="8"/>
      <c r="F1409" s="8"/>
      <c r="G1409" s="13"/>
      <c r="H1409" s="13"/>
      <c r="I1409" s="13"/>
    </row>
    <row r="1410" spans="1:9" ht="14.25" customHeight="1" x14ac:dyDescent="0.2">
      <c r="A1410" s="8" t="s">
        <v>201</v>
      </c>
      <c r="B1410" s="8" t="s">
        <v>208</v>
      </c>
      <c r="C1410" s="8">
        <v>1</v>
      </c>
      <c r="D1410" s="9" t="s">
        <v>29</v>
      </c>
      <c r="E1410" s="9">
        <v>1</v>
      </c>
      <c r="F1410" s="9" t="s">
        <v>1331</v>
      </c>
      <c r="G1410" s="13"/>
      <c r="H1410" s="13"/>
      <c r="I1410" s="13"/>
    </row>
    <row r="1411" spans="1:9" ht="14.25" customHeight="1" x14ac:dyDescent="0.2">
      <c r="A1411" s="8" t="s">
        <v>201</v>
      </c>
      <c r="B1411" s="8" t="s">
        <v>208</v>
      </c>
      <c r="C1411" s="8">
        <v>1</v>
      </c>
      <c r="D1411" s="9" t="s">
        <v>31</v>
      </c>
      <c r="E1411" s="9">
        <v>2</v>
      </c>
      <c r="F1411" s="9" t="s">
        <v>1332</v>
      </c>
      <c r="G1411" s="13"/>
      <c r="H1411" s="13"/>
      <c r="I1411" s="13"/>
    </row>
    <row r="1412" spans="1:9" ht="14.25" customHeight="1" x14ac:dyDescent="0.2">
      <c r="A1412" s="8" t="s">
        <v>201</v>
      </c>
      <c r="B1412" s="8" t="s">
        <v>208</v>
      </c>
      <c r="C1412" s="8">
        <v>2</v>
      </c>
      <c r="D1412" s="9" t="s">
        <v>29</v>
      </c>
      <c r="E1412" s="9">
        <v>3</v>
      </c>
      <c r="F1412" s="9" t="s">
        <v>1333</v>
      </c>
      <c r="G1412" s="13"/>
      <c r="H1412" s="13"/>
      <c r="I1412" s="13"/>
    </row>
    <row r="1413" spans="1:9" ht="14.25" customHeight="1" x14ac:dyDescent="0.2">
      <c r="A1413" s="8" t="s">
        <v>201</v>
      </c>
      <c r="B1413" s="8" t="s">
        <v>208</v>
      </c>
      <c r="C1413" s="8">
        <v>2</v>
      </c>
      <c r="D1413" s="9" t="s">
        <v>31</v>
      </c>
      <c r="E1413" s="9">
        <v>4</v>
      </c>
      <c r="F1413" s="9" t="s">
        <v>1334</v>
      </c>
      <c r="G1413" s="13"/>
      <c r="H1413" s="13"/>
      <c r="I1413" s="13"/>
    </row>
    <row r="1414" spans="1:9" ht="14.25" customHeight="1" x14ac:dyDescent="0.2">
      <c r="A1414" s="8" t="s">
        <v>201</v>
      </c>
      <c r="B1414" s="8" t="s">
        <v>208</v>
      </c>
      <c r="C1414" s="8">
        <v>3</v>
      </c>
      <c r="D1414" s="9" t="s">
        <v>29</v>
      </c>
      <c r="E1414" s="9">
        <v>5</v>
      </c>
      <c r="F1414" s="9" t="s">
        <v>1335</v>
      </c>
      <c r="G1414" s="13"/>
      <c r="H1414" s="13"/>
      <c r="I1414" s="13"/>
    </row>
    <row r="1415" spans="1:9" ht="14.25" customHeight="1" x14ac:dyDescent="0.2">
      <c r="A1415" s="8" t="s">
        <v>201</v>
      </c>
      <c r="B1415" s="8" t="s">
        <v>208</v>
      </c>
      <c r="C1415" s="8">
        <v>3</v>
      </c>
      <c r="D1415" s="9" t="s">
        <v>29</v>
      </c>
      <c r="E1415" s="9">
        <v>6</v>
      </c>
      <c r="F1415" s="9" t="s">
        <v>1336</v>
      </c>
      <c r="G1415" s="13"/>
      <c r="H1415" s="13"/>
      <c r="I1415" s="13"/>
    </row>
    <row r="1416" spans="1:9" ht="14.25" customHeight="1" x14ac:dyDescent="0.2">
      <c r="A1416" s="8" t="s">
        <v>201</v>
      </c>
      <c r="B1416" s="8" t="s">
        <v>208</v>
      </c>
      <c r="C1416" s="8">
        <v>3</v>
      </c>
      <c r="D1416" s="9" t="s">
        <v>31</v>
      </c>
      <c r="E1416" s="9">
        <v>7</v>
      </c>
      <c r="F1416" s="9" t="s">
        <v>1337</v>
      </c>
      <c r="G1416" s="13"/>
      <c r="H1416" s="13"/>
      <c r="I1416" s="13"/>
    </row>
    <row r="1417" spans="1:9" ht="14.25" customHeight="1" x14ac:dyDescent="0.2">
      <c r="A1417" s="8" t="s">
        <v>201</v>
      </c>
      <c r="B1417" s="8" t="s">
        <v>208</v>
      </c>
      <c r="C1417" s="8">
        <v>3</v>
      </c>
      <c r="D1417" s="9" t="s">
        <v>30</v>
      </c>
      <c r="E1417" s="9">
        <v>8</v>
      </c>
      <c r="F1417" s="9" t="s">
        <v>1338</v>
      </c>
      <c r="G1417" s="13"/>
      <c r="H1417" s="13"/>
      <c r="I1417" s="13"/>
    </row>
    <row r="1418" spans="1:9" ht="14.25" customHeight="1" x14ac:dyDescent="0.2">
      <c r="A1418" s="8"/>
      <c r="B1418" s="8"/>
      <c r="C1418" s="8"/>
      <c r="D1418" s="8"/>
      <c r="E1418" s="8"/>
      <c r="F1418" s="8"/>
      <c r="G1418" s="13"/>
      <c r="H1418" s="13"/>
      <c r="I1418" s="13"/>
    </row>
    <row r="1419" spans="1:9" ht="14.25" customHeight="1" x14ac:dyDescent="0.2">
      <c r="A1419" s="8" t="s">
        <v>201</v>
      </c>
      <c r="B1419" s="8" t="s">
        <v>209</v>
      </c>
      <c r="C1419" s="8">
        <v>0</v>
      </c>
      <c r="D1419" s="8">
        <v>0</v>
      </c>
      <c r="E1419" s="8"/>
      <c r="F1419" s="8"/>
      <c r="G1419" s="13"/>
      <c r="H1419" s="13"/>
      <c r="I1419" s="13"/>
    </row>
    <row r="1420" spans="1:9" ht="14.25" customHeight="1" x14ac:dyDescent="0.2">
      <c r="A1420" s="8" t="s">
        <v>201</v>
      </c>
      <c r="B1420" s="8" t="s">
        <v>209</v>
      </c>
      <c r="C1420" s="8">
        <v>3</v>
      </c>
      <c r="D1420" s="9" t="s">
        <v>29</v>
      </c>
      <c r="E1420" s="9">
        <v>1</v>
      </c>
      <c r="F1420" s="9" t="s">
        <v>1339</v>
      </c>
      <c r="G1420" s="13"/>
      <c r="H1420" s="13"/>
      <c r="I1420" s="13"/>
    </row>
    <row r="1421" spans="1:9" ht="14.25" customHeight="1" x14ac:dyDescent="0.2">
      <c r="A1421" s="8" t="s">
        <v>201</v>
      </c>
      <c r="B1421" s="8" t="s">
        <v>209</v>
      </c>
      <c r="C1421" s="8">
        <v>3</v>
      </c>
      <c r="D1421" s="9" t="s">
        <v>29</v>
      </c>
      <c r="E1421" s="9">
        <v>2</v>
      </c>
      <c r="F1421" s="9" t="s">
        <v>1340</v>
      </c>
      <c r="G1421" s="13"/>
      <c r="H1421" s="13"/>
      <c r="I1421" s="13"/>
    </row>
    <row r="1422" spans="1:9" ht="14.25" customHeight="1" x14ac:dyDescent="0.2">
      <c r="A1422" s="8" t="s">
        <v>201</v>
      </c>
      <c r="B1422" s="8" t="s">
        <v>209</v>
      </c>
      <c r="C1422" s="8">
        <v>3</v>
      </c>
      <c r="D1422" s="9" t="s">
        <v>29</v>
      </c>
      <c r="E1422" s="9">
        <v>3</v>
      </c>
      <c r="F1422" s="9" t="s">
        <v>1341</v>
      </c>
      <c r="G1422" s="13"/>
      <c r="H1422" s="13"/>
      <c r="I1422" s="13"/>
    </row>
    <row r="1423" spans="1:9" ht="14.25" customHeight="1" x14ac:dyDescent="0.2">
      <c r="A1423" s="8" t="s">
        <v>201</v>
      </c>
      <c r="B1423" s="8" t="s">
        <v>209</v>
      </c>
      <c r="C1423" s="8">
        <v>3</v>
      </c>
      <c r="D1423" s="9" t="s">
        <v>30</v>
      </c>
      <c r="E1423" s="9">
        <v>4</v>
      </c>
      <c r="F1423" s="9" t="s">
        <v>1342</v>
      </c>
      <c r="G1423" s="13"/>
      <c r="H1423" s="13"/>
      <c r="I1423" s="13"/>
    </row>
    <row r="1424" spans="1:9" ht="14.25" customHeight="1" x14ac:dyDescent="0.2">
      <c r="A1424" s="8"/>
      <c r="B1424" s="8"/>
      <c r="C1424" s="8"/>
      <c r="D1424" s="8"/>
      <c r="E1424" s="8"/>
      <c r="F1424" s="8"/>
      <c r="G1424" s="13"/>
      <c r="H1424" s="13"/>
      <c r="I1424" s="13"/>
    </row>
    <row r="1425" spans="1:9" ht="14.25" customHeight="1" x14ac:dyDescent="0.2">
      <c r="A1425" s="8" t="s">
        <v>201</v>
      </c>
      <c r="B1425" s="8" t="s">
        <v>210</v>
      </c>
      <c r="C1425" s="8">
        <v>0</v>
      </c>
      <c r="D1425" s="8">
        <v>0</v>
      </c>
      <c r="E1425" s="8"/>
      <c r="F1425" s="8"/>
      <c r="G1425" s="14">
        <v>41396</v>
      </c>
      <c r="H1425" s="13" t="s">
        <v>1343</v>
      </c>
      <c r="I1425" s="13"/>
    </row>
    <row r="1426" spans="1:9" ht="14.25" customHeight="1" x14ac:dyDescent="0.2">
      <c r="A1426" s="8" t="s">
        <v>201</v>
      </c>
      <c r="B1426" s="8" t="s">
        <v>210</v>
      </c>
      <c r="C1426" s="8">
        <v>3</v>
      </c>
      <c r="D1426" s="9" t="s">
        <v>29</v>
      </c>
      <c r="E1426" s="9">
        <v>1</v>
      </c>
      <c r="F1426" s="9" t="s">
        <v>1344</v>
      </c>
      <c r="G1426" s="13"/>
      <c r="H1426" s="13"/>
      <c r="I1426" s="13"/>
    </row>
    <row r="1427" spans="1:9" ht="14.25" customHeight="1" x14ac:dyDescent="0.2">
      <c r="A1427" s="8" t="s">
        <v>201</v>
      </c>
      <c r="B1427" s="8" t="s">
        <v>210</v>
      </c>
      <c r="C1427" s="8">
        <v>3</v>
      </c>
      <c r="D1427" s="9" t="s">
        <v>29</v>
      </c>
      <c r="E1427" s="9">
        <v>2</v>
      </c>
      <c r="F1427" s="9" t="s">
        <v>1345</v>
      </c>
      <c r="G1427" s="13"/>
      <c r="H1427" s="13"/>
      <c r="I1427" s="13"/>
    </row>
    <row r="1428" spans="1:9" ht="14.25" customHeight="1" x14ac:dyDescent="0.2">
      <c r="A1428" s="8" t="s">
        <v>201</v>
      </c>
      <c r="B1428" s="8" t="s">
        <v>210</v>
      </c>
      <c r="C1428" s="8">
        <v>3</v>
      </c>
      <c r="D1428" s="9" t="s">
        <v>29</v>
      </c>
      <c r="E1428" s="9">
        <v>3</v>
      </c>
      <c r="F1428" s="9" t="s">
        <v>1346</v>
      </c>
      <c r="G1428" s="13"/>
      <c r="H1428" s="13"/>
      <c r="I1428" s="13"/>
    </row>
    <row r="1429" spans="1:9" ht="14.25" customHeight="1" x14ac:dyDescent="0.2">
      <c r="A1429" s="8" t="s">
        <v>201</v>
      </c>
      <c r="B1429" s="8" t="s">
        <v>210</v>
      </c>
      <c r="C1429" s="8">
        <v>3</v>
      </c>
      <c r="D1429" s="9" t="s">
        <v>29</v>
      </c>
      <c r="E1429" s="9">
        <v>4</v>
      </c>
      <c r="F1429" s="9" t="s">
        <v>1347</v>
      </c>
      <c r="G1429" s="13"/>
      <c r="H1429" s="13"/>
      <c r="I1429" s="13"/>
    </row>
    <row r="1430" spans="1:9" ht="14.25" customHeight="1" x14ac:dyDescent="0.2">
      <c r="A1430" s="8" t="s">
        <v>201</v>
      </c>
      <c r="B1430" s="8" t="s">
        <v>210</v>
      </c>
      <c r="C1430" s="8">
        <v>3</v>
      </c>
      <c r="D1430" s="9" t="s">
        <v>31</v>
      </c>
      <c r="E1430" s="9">
        <v>5</v>
      </c>
      <c r="F1430" s="9" t="s">
        <v>1348</v>
      </c>
      <c r="G1430" s="13"/>
      <c r="H1430" s="13"/>
      <c r="I1430" s="13"/>
    </row>
    <row r="1431" spans="1:9" ht="14.25" customHeight="1" x14ac:dyDescent="0.2">
      <c r="A1431" s="8" t="s">
        <v>201</v>
      </c>
      <c r="B1431" s="8" t="s">
        <v>210</v>
      </c>
      <c r="C1431" s="8">
        <v>3</v>
      </c>
      <c r="D1431" s="9" t="s">
        <v>29</v>
      </c>
      <c r="E1431" s="9">
        <v>6</v>
      </c>
      <c r="F1431" s="9" t="s">
        <v>1349</v>
      </c>
      <c r="G1431" s="14">
        <v>41505</v>
      </c>
      <c r="H1431" s="13" t="s">
        <v>251</v>
      </c>
      <c r="I1431" s="13"/>
    </row>
    <row r="1432" spans="1:9" ht="14.25" customHeight="1" x14ac:dyDescent="0.2">
      <c r="A1432" s="8"/>
      <c r="B1432" s="8"/>
      <c r="C1432" s="8"/>
      <c r="D1432" s="9"/>
      <c r="E1432" s="9"/>
      <c r="F1432" s="9"/>
      <c r="G1432" s="13"/>
      <c r="H1432" s="13"/>
      <c r="I1432" s="13"/>
    </row>
    <row r="1433" spans="1:9" ht="14.25" customHeight="1" x14ac:dyDescent="0.2">
      <c r="A1433" s="8" t="s">
        <v>201</v>
      </c>
      <c r="B1433" s="8" t="s">
        <v>211</v>
      </c>
      <c r="C1433" s="8">
        <v>0</v>
      </c>
      <c r="D1433" s="8">
        <v>0</v>
      </c>
      <c r="E1433" s="8"/>
      <c r="F1433" s="8"/>
      <c r="G1433" s="13"/>
      <c r="H1433" s="13"/>
      <c r="I1433" s="13"/>
    </row>
    <row r="1434" spans="1:9" ht="14.25" customHeight="1" x14ac:dyDescent="0.2">
      <c r="A1434" s="8" t="s">
        <v>201</v>
      </c>
      <c r="B1434" s="8" t="s">
        <v>211</v>
      </c>
      <c r="C1434" s="8">
        <v>3</v>
      </c>
      <c r="D1434" s="9" t="s">
        <v>29</v>
      </c>
      <c r="E1434" s="9">
        <v>1</v>
      </c>
      <c r="F1434" s="9" t="s">
        <v>1350</v>
      </c>
      <c r="G1434" s="13"/>
      <c r="H1434" s="13"/>
      <c r="I1434" s="13"/>
    </row>
    <row r="1435" spans="1:9" ht="14.25" customHeight="1" x14ac:dyDescent="0.2">
      <c r="A1435" s="8" t="s">
        <v>201</v>
      </c>
      <c r="B1435" s="8" t="s">
        <v>211</v>
      </c>
      <c r="C1435" s="8">
        <v>3</v>
      </c>
      <c r="D1435" s="9" t="s">
        <v>29</v>
      </c>
      <c r="E1435" s="9">
        <v>2</v>
      </c>
      <c r="F1435" s="9" t="s">
        <v>1351</v>
      </c>
      <c r="G1435" s="13"/>
      <c r="H1435" s="13"/>
      <c r="I1435" s="13"/>
    </row>
    <row r="1436" spans="1:9" ht="14.25" customHeight="1" x14ac:dyDescent="0.2">
      <c r="A1436" s="8" t="s">
        <v>201</v>
      </c>
      <c r="B1436" s="8" t="s">
        <v>211</v>
      </c>
      <c r="C1436" s="8">
        <v>3</v>
      </c>
      <c r="D1436" s="9" t="s">
        <v>29</v>
      </c>
      <c r="E1436" s="9">
        <v>3</v>
      </c>
      <c r="F1436" s="9" t="s">
        <v>1352</v>
      </c>
      <c r="G1436" s="13"/>
      <c r="H1436" s="13"/>
      <c r="I1436" s="13"/>
    </row>
    <row r="1437" spans="1:9" ht="14.25" customHeight="1" x14ac:dyDescent="0.2">
      <c r="A1437" s="8" t="s">
        <v>201</v>
      </c>
      <c r="B1437" s="8" t="s">
        <v>211</v>
      </c>
      <c r="C1437" s="8">
        <v>3</v>
      </c>
      <c r="D1437" s="9" t="s">
        <v>31</v>
      </c>
      <c r="E1437" s="9">
        <v>4</v>
      </c>
      <c r="F1437" s="9" t="s">
        <v>1353</v>
      </c>
      <c r="G1437" s="13"/>
      <c r="H1437" s="13"/>
      <c r="I1437" s="13"/>
    </row>
    <row r="1438" spans="1:9" ht="14.25" customHeight="1" x14ac:dyDescent="0.2">
      <c r="A1438" s="8" t="s">
        <v>201</v>
      </c>
      <c r="B1438" s="8" t="s">
        <v>211</v>
      </c>
      <c r="C1438" s="8">
        <v>3</v>
      </c>
      <c r="D1438" s="9" t="s">
        <v>29</v>
      </c>
      <c r="E1438" s="9">
        <v>5</v>
      </c>
      <c r="F1438" s="9" t="s">
        <v>1354</v>
      </c>
      <c r="G1438" s="13"/>
      <c r="H1438" s="13"/>
      <c r="I1438" s="13"/>
    </row>
    <row r="1439" spans="1:9" ht="14.25" customHeight="1" x14ac:dyDescent="0.2">
      <c r="A1439" s="8" t="s">
        <v>201</v>
      </c>
      <c r="B1439" s="8" t="s">
        <v>211</v>
      </c>
      <c r="C1439" s="8">
        <v>3</v>
      </c>
      <c r="D1439" s="9" t="s">
        <v>31</v>
      </c>
      <c r="E1439" s="9">
        <v>6</v>
      </c>
      <c r="F1439" s="9" t="s">
        <v>1355</v>
      </c>
      <c r="G1439" s="13"/>
      <c r="H1439" s="13"/>
      <c r="I1439" s="13"/>
    </row>
    <row r="1440" spans="1:9" ht="14.25" customHeight="1" x14ac:dyDescent="0.2">
      <c r="A1440" s="8" t="s">
        <v>201</v>
      </c>
      <c r="B1440" s="8" t="s">
        <v>211</v>
      </c>
      <c r="C1440" s="8">
        <v>3</v>
      </c>
      <c r="D1440" s="9" t="s">
        <v>31</v>
      </c>
      <c r="E1440" s="9">
        <v>7</v>
      </c>
      <c r="F1440" s="9" t="s">
        <v>1356</v>
      </c>
      <c r="G1440" s="13"/>
      <c r="H1440" s="13"/>
      <c r="I1440" s="13"/>
    </row>
    <row r="1450" spans="2:3" ht="14.25" customHeight="1" x14ac:dyDescent="0.2">
      <c r="B1450" t="s">
        <v>212</v>
      </c>
      <c r="C1450">
        <v>19</v>
      </c>
    </row>
    <row r="1451" spans="2:3" ht="14.25" customHeight="1" x14ac:dyDescent="0.2">
      <c r="B1451" t="s">
        <v>1357</v>
      </c>
      <c r="C1451">
        <v>171</v>
      </c>
    </row>
    <row r="1453" spans="2:3" ht="14.25" customHeight="1" x14ac:dyDescent="0.2">
      <c r="B1453" t="s">
        <v>1358</v>
      </c>
      <c r="C1453">
        <f>COUNTIF(C6:C1448, "=1")-14</f>
        <v>253</v>
      </c>
    </row>
    <row r="1454" spans="2:3" ht="14.25" customHeight="1" x14ac:dyDescent="0.2">
      <c r="B1454" t="s">
        <v>1359</v>
      </c>
      <c r="C1454">
        <f>COUNTIF(C6:C1442, "=2")-10</f>
        <v>307</v>
      </c>
    </row>
    <row r="1455" spans="2:3" ht="14.25" customHeight="1" x14ac:dyDescent="0.2">
      <c r="B1455" t="s">
        <v>1360</v>
      </c>
      <c r="C1455">
        <f>COUNTIF(C6:C1442,"=3")-7</f>
        <v>550</v>
      </c>
    </row>
    <row r="1456" spans="2:3" ht="14.25" customHeight="1" x14ac:dyDescent="0.2">
      <c r="B1456" t="s">
        <v>1361</v>
      </c>
      <c r="C1456">
        <f>SUM(C1453:C1455)</f>
        <v>1110</v>
      </c>
    </row>
    <row r="1458" spans="1:6" ht="14.25" customHeight="1" x14ac:dyDescent="0.2">
      <c r="B1458" t="s">
        <v>29</v>
      </c>
      <c r="C1458">
        <f>COUNTIF(D6:D1448,"Familiarity")</f>
        <v>583</v>
      </c>
    </row>
    <row r="1459" spans="1:6" s="13" customFormat="1" ht="14.25" customHeight="1" x14ac:dyDescent="0.2">
      <c r="A1459" s="8"/>
      <c r="B1459" s="8" t="s">
        <v>31</v>
      </c>
      <c r="C1459" s="8">
        <f>COUNTIF(D6:D1448,"Usage")</f>
        <v>375</v>
      </c>
      <c r="D1459" s="8"/>
      <c r="E1459" s="8"/>
      <c r="F1459" s="8"/>
    </row>
    <row r="1460" spans="1:6" s="13" customFormat="1" ht="14.25" customHeight="1" x14ac:dyDescent="0.2">
      <c r="A1460" s="8"/>
      <c r="B1460" s="8" t="s">
        <v>30</v>
      </c>
      <c r="C1460" s="8">
        <f>COUNTIF(D6:D1448,"Assessment")</f>
        <v>152</v>
      </c>
      <c r="D1460" s="8"/>
      <c r="E1460" s="8"/>
      <c r="F1460" s="8"/>
    </row>
    <row r="1461" spans="1:6" s="13" customFormat="1" ht="14.25" customHeight="1" x14ac:dyDescent="0.2">
      <c r="A1461" s="8"/>
      <c r="B1461" s="8" t="s">
        <v>1361</v>
      </c>
      <c r="C1461" s="8">
        <f>SUM(C1458:C1460)</f>
        <v>1110</v>
      </c>
      <c r="D1461" s="8"/>
      <c r="E1461" s="8"/>
      <c r="F1461" s="8"/>
    </row>
    <row r="1462" spans="1:6" s="13" customFormat="1" ht="14.25" customHeight="1" x14ac:dyDescent="0.2">
      <c r="A1462" s="8"/>
      <c r="B1462" s="8"/>
      <c r="C1462" s="8"/>
      <c r="D1462" s="8"/>
      <c r="E1462" s="8"/>
      <c r="F1462" s="8"/>
    </row>
    <row r="1463" spans="1:6" s="13" customFormat="1" ht="14.25" customHeight="1" x14ac:dyDescent="0.2">
      <c r="A1463" s="8"/>
      <c r="B1463" s="8" t="s">
        <v>1362</v>
      </c>
      <c r="C1463" s="8">
        <f>(C1453+C1454+C1455) - (C1458+C1459+C1460)</f>
        <v>0</v>
      </c>
      <c r="D1463" s="8"/>
      <c r="E1463" s="8"/>
      <c r="F1463" s="8"/>
    </row>
  </sheetData>
  <pageMargins left="0.75" right="0.75" top="1" bottom="1" header="0.51180555555555496" footer="0.51180555555555496"/>
  <pageSetup paperSize="0" scale="0" firstPageNumber="0" orientation="portrait" usePrinterDefaults="0" horizontalDpi="0" verticalDpi="0" copie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3:C12"/>
  <sheetViews>
    <sheetView zoomScaleNormal="100" workbookViewId="0">
      <selection activeCell="A13" sqref="A13"/>
    </sheetView>
  </sheetViews>
  <sheetFormatPr defaultRowHeight="12.75" x14ac:dyDescent="0.2"/>
  <cols>
    <col min="1" max="1" width="10.140625"/>
    <col min="2" max="1025" width="8.7109375"/>
  </cols>
  <sheetData>
    <row r="3" spans="1:3" x14ac:dyDescent="0.2">
      <c r="A3" s="20">
        <v>41173</v>
      </c>
      <c r="B3" t="s">
        <v>1363</v>
      </c>
      <c r="C3" t="s">
        <v>1364</v>
      </c>
    </row>
    <row r="4" spans="1:3" x14ac:dyDescent="0.2">
      <c r="A4" s="20">
        <v>41195</v>
      </c>
      <c r="B4" t="s">
        <v>1365</v>
      </c>
      <c r="C4" t="s">
        <v>1366</v>
      </c>
    </row>
    <row r="5" spans="1:3" x14ac:dyDescent="0.2">
      <c r="A5" s="20">
        <v>41209</v>
      </c>
      <c r="B5" t="s">
        <v>1363</v>
      </c>
      <c r="C5" t="s">
        <v>1367</v>
      </c>
    </row>
    <row r="6" spans="1:3" x14ac:dyDescent="0.2">
      <c r="A6" s="20">
        <v>41217</v>
      </c>
      <c r="B6" t="s">
        <v>1363</v>
      </c>
      <c r="C6" t="s">
        <v>1368</v>
      </c>
    </row>
    <row r="7" spans="1:3" x14ac:dyDescent="0.2">
      <c r="A7" s="20">
        <v>41396</v>
      </c>
      <c r="B7" t="s">
        <v>1365</v>
      </c>
      <c r="C7" t="s">
        <v>1369</v>
      </c>
    </row>
    <row r="8" spans="1:3" x14ac:dyDescent="0.2">
      <c r="A8" s="20">
        <v>41488</v>
      </c>
      <c r="B8" t="s">
        <v>1363</v>
      </c>
      <c r="C8" t="s">
        <v>1370</v>
      </c>
    </row>
    <row r="9" spans="1:3" x14ac:dyDescent="0.2">
      <c r="A9" s="20">
        <v>41488</v>
      </c>
      <c r="B9" t="s">
        <v>1363</v>
      </c>
      <c r="C9" t="s">
        <v>1371</v>
      </c>
    </row>
    <row r="10" spans="1:3" x14ac:dyDescent="0.2">
      <c r="A10" s="20">
        <v>41491</v>
      </c>
      <c r="B10" t="s">
        <v>1363</v>
      </c>
      <c r="C10" t="s">
        <v>1372</v>
      </c>
    </row>
    <row r="11" spans="1:3" x14ac:dyDescent="0.2">
      <c r="A11" s="20">
        <v>41505</v>
      </c>
      <c r="B11" t="s">
        <v>1365</v>
      </c>
      <c r="C11" t="s">
        <v>1373</v>
      </c>
    </row>
    <row r="12" spans="1:3" x14ac:dyDescent="0.2">
      <c r="A12" s="20">
        <v>41519</v>
      </c>
      <c r="B12" t="s">
        <v>1363</v>
      </c>
      <c r="C12" t="s">
        <v>1374</v>
      </c>
    </row>
  </sheetData>
  <pageMargins left="0.7" right="0.7" top="0.75" bottom="0.75" header="0.51180555555555496" footer="0.51180555555555496"/>
  <pageSetup paperSize="0" scale="0" firstPageNumber="0" orientation="portrait" usePrinterDefaults="0" horizontalDpi="0" verticalDpi="0" copie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7</vt:i4>
      </vt:variant>
      <vt:variant>
        <vt:lpstr>Named Ranges</vt:lpstr>
      </vt:variant>
      <vt:variant>
        <vt:i4>2</vt:i4>
      </vt:variant>
    </vt:vector>
  </HeadingPairs>
  <TitlesOfParts>
    <vt:vector size="9" baseType="lpstr">
      <vt:lpstr>UsageNotes</vt:lpstr>
      <vt:lpstr>CurriculumDetail</vt:lpstr>
      <vt:lpstr>CurriculumSummary</vt:lpstr>
      <vt:lpstr>CoreCoverage</vt:lpstr>
      <vt:lpstr>KUMap</vt:lpstr>
      <vt:lpstr>LearningOutcomes</vt:lpstr>
      <vt:lpstr>ModificationNotes</vt:lpstr>
      <vt:lpstr>id.12b5c88c11ba</vt:lpstr>
      <vt:lpstr>id.e26ebf1d16c7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Steve Roach</dc:creator>
  <cp:lastModifiedBy>ruttan</cp:lastModifiedBy>
  <cp:revision>0</cp:revision>
  <dcterms:created xsi:type="dcterms:W3CDTF">2012-08-03T04:06:00Z</dcterms:created>
  <dcterms:modified xsi:type="dcterms:W3CDTF">2018-05-01T21:36:34Z</dcterms:modified>
  <dc:language>en-US</dc:language>
</cp:coreProperties>
</file>